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1_12_98" sheetId="1" state="visible" r:id="rId3"/>
    <sheet name="18_01_99" sheetId="2" state="visible" r:id="rId4"/>
    <sheet name="29_01_99" sheetId="3" state="visible" r:id="rId5"/>
    <sheet name="18_02_99" sheetId="4" state="visible" r:id="rId6"/>
  </sheets>
  <definedNames>
    <definedName function="false" hidden="false" localSheetId="1" name="_xlnm.Print_Area" vbProcedure="false">18_01_99!$A$1:$L$20</definedName>
    <definedName function="false" hidden="false" localSheetId="3" name="_xlnm.Print_Area" vbProcedure="false">18_02_99!$A$1:$L$21</definedName>
    <definedName function="false" hidden="false" localSheetId="2" name="_xlnm.Print_Area" vbProcedure="false">29_01_99!$A$1:$L$21</definedName>
    <definedName function="false" hidden="false" localSheetId="0" name="_xlnm.Print_Area" vbProcedure="false">31_12_98!$A$1:$L$22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<sst xmlns="http://schemas.openxmlformats.org/spreadsheetml/2006/main" count="150" uniqueCount="36">
  <si>
    <t xml:space="preserve">ELEKTRO Eletricidade e Serviços S/A</t>
  </si>
  <si>
    <t xml:space="preserve">Composição do Capital Social</t>
  </si>
  <si>
    <t xml:space="preserve">Posição em:</t>
  </si>
  <si>
    <t xml:space="preserve">Ações Ordinárias</t>
  </si>
  <si>
    <t xml:space="preserve">Ações Preferenciais</t>
  </si>
  <si>
    <t xml:space="preserve">Total Ações</t>
  </si>
  <si>
    <t xml:space="preserve">DATA</t>
  </si>
  <si>
    <t xml:space="preserve">Acionistas</t>
  </si>
  <si>
    <t xml:space="preserve">Quantidade</t>
  </si>
  <si>
    <t xml:space="preserve">Valor em R$</t>
  </si>
  <si>
    <t xml:space="preserve">%</t>
  </si>
  <si>
    <t xml:space="preserve">Observações</t>
  </si>
  <si>
    <t xml:space="preserve">CESP - Companhia Energética de São Paulo</t>
  </si>
  <si>
    <t xml:space="preserve">Constituição subsidiária integral da CESP.</t>
  </si>
  <si>
    <t xml:space="preserve">Homologação do aumento de Capital.</t>
  </si>
  <si>
    <t xml:space="preserve">Terraço Participações Ltda</t>
  </si>
  <si>
    <t xml:space="preserve">Transferência de controle do Capital Votante ocorrida às 14:48 no Banco Itau S.A.</t>
  </si>
  <si>
    <t xml:space="preserve">Ações destinadas à Oferta aos Empregados.</t>
  </si>
  <si>
    <t xml:space="preserve">Ações não incluídas no leilão e nem exercidas no direito de preferência.</t>
  </si>
  <si>
    <t xml:space="preserve">Acionistas Minoritários, inclusive Conselheiros.</t>
  </si>
  <si>
    <t xml:space="preserve">Direitos exercidos pelos acionistas CESP incluindo ações dos Conselheiros.</t>
  </si>
  <si>
    <t xml:space="preserve">TOTAL</t>
  </si>
  <si>
    <t xml:space="preserve">Capital Social composto por ações Nominativas Escriturais, sem valor nominal.</t>
  </si>
  <si>
    <t xml:space="preserve">Nota: As informações contidas na parte cinza representam a posição atual da empresa, para efeito comparativo com posições anteriores.</t>
  </si>
  <si>
    <t xml:space="preserve">ELEKTRO Eletricidade e Serviços S/A  (EXTRA OFICIAL - PRELIMINAR)</t>
  </si>
  <si>
    <t xml:space="preserve">18/01/1999</t>
  </si>
  <si>
    <t xml:space="preserve">EPC - EMPRESA PARANAENSE COMERCIALIZADORA LTDA.</t>
  </si>
  <si>
    <t xml:space="preserve">Conforme informação recebida de Edson Pavão (ENRON's Lawyer) e/ou J.P.Morgan através de telefone/Fax/E-Mail.</t>
  </si>
  <si>
    <t xml:space="preserve">ENRON BRAZIL POWER INVESTMENTS V LTD.</t>
  </si>
  <si>
    <t xml:space="preserve">Conforme determina Edital da CESP, estas ações foram destinadas à Oferta aos empregados, com liquidação prevista para 27/01/99.</t>
  </si>
  <si>
    <t xml:space="preserve">Ações livres para venda, em princípio no Leilão marcado para 18/02/99, conforme oferta da ENRON Serviços do Brasil Ltda.</t>
  </si>
  <si>
    <t xml:space="preserve">Acionistas Minoritários</t>
  </si>
  <si>
    <t xml:space="preserve">29/01/1999</t>
  </si>
  <si>
    <t xml:space="preserve">EIE - ENRON INVESTIMENTOS ENERGÉTICOS LTDA.</t>
  </si>
  <si>
    <t xml:space="preserve">ETB - ENERGIA TOTAL BRASIL LTDA.</t>
  </si>
  <si>
    <t xml:space="preserve">18/02/1999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</si>
</sst>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dd\-mmm\-yy"/>
    <numFmt numFmtId="167" formatCode="#,##0.00"/>
    <numFmt numFmtId="168" formatCode="0.00%"/>
    <numFmt numFmtId="169" formatCode="#,##0.00;[RED]#,##0.00"/>
    <numFmt numFmtId="170" formatCode="0.000;[RED]0.000"/>
    <numFmt numFmtId="171" formatCode="#,##0;[RED]#,##0"/>
    <numFmt numFmtId="172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ck"/>
      <top style="medium"/>
      <bottom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ck"/>
      <top/>
      <bottom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ck"/>
      <top style="medium"/>
      <bottom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ck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 style="thick"/>
      <right style="medium"/>
      <top style="medium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 style="medium"/>
      <right style="thick"/>
      <top style="medium"/>
      <bottom style="hair"/>
      <diagonal/>
    </border>
    <border diagonalUp="false" diagonalDown="false">
      <left style="thick"/>
      <right style="medium"/>
      <top style="hair"/>
      <bottom style="thick"/>
      <diagonal/>
    </border>
    <border diagonalUp="false" diagonalDown="false">
      <left style="medium"/>
      <right style="medium"/>
      <top style="hair"/>
      <bottom style="thick"/>
      <diagonal/>
    </border>
    <border diagonalUp="false" diagonalDown="false">
      <left/>
      <right/>
      <top style="hair"/>
      <bottom style="thick"/>
      <diagonal/>
    </border>
    <border diagonalUp="false" diagonalDown="false">
      <left style="thin"/>
      <right style="thin"/>
      <top style="hair"/>
      <bottom style="thick"/>
      <diagonal/>
    </border>
    <border diagonalUp="false" diagonalDown="false">
      <left/>
      <right style="medium"/>
      <top style="hair"/>
      <bottom style="thick"/>
      <diagonal/>
    </border>
    <border diagonalUp="false" diagonalDown="false">
      <left/>
      <right style="thick"/>
      <top style="hair"/>
      <bottom style="thick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ck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ck"/>
      <top style="thin"/>
      <bottom style="medium"/>
      <diagonal/>
    </border>
    <border diagonalUp="false" diagonalDown="false">
      <left style="thick"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ck"/>
      <top/>
      <bottom style="thin"/>
      <diagonal/>
    </border>
    <border diagonalUp="false" diagonalDown="false">
      <left/>
      <right style="thick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1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2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1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1" fillId="2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2" borderId="2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2" borderId="1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2" borderId="2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1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2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2" borderId="2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2" borderId="2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2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2" borderId="2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2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2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2" borderId="3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2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3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3" borderId="2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3" borderId="1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3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3" borderId="2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3" borderId="1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3" borderId="2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3" borderId="2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3" borderId="2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3" borderId="2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3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3" borderId="3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3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3" borderId="3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2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35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2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2" fontId="0" fillId="0" borderId="37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35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0" borderId="2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2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2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2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4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4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4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3" borderId="4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3" borderId="4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3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3" borderId="4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3" borderId="4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3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5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0" borderId="54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55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54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55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0" borderId="5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3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0" borderId="3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" fillId="0" borderId="5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3.28"/>
    <col collapsed="false" customWidth="true" hidden="false" outlineLevel="0" max="4" min="3" style="0" width="15.7"/>
    <col collapsed="false" customWidth="true" hidden="false" outlineLevel="0" max="5" min="5" style="0" width="8.28"/>
    <col collapsed="false" customWidth="true" hidden="false" outlineLevel="0" max="7" min="6" style="0" width="15.7"/>
    <col collapsed="false" customWidth="true" hidden="false" outlineLevel="0" max="8" min="8" style="0" width="8.28"/>
    <col collapsed="false" customWidth="true" hidden="false" outlineLevel="0" max="10" min="9" style="0" width="15.7"/>
    <col collapsed="false" customWidth="true" hidden="false" outlineLevel="0" max="11" min="11" style="0" width="8.28"/>
    <col collapsed="false" customWidth="true" hidden="false" outlineLevel="0" max="12" min="12" style="0" width="23.28"/>
  </cols>
  <sheetData>
    <row r="1" customFormat="false" ht="24.75" hidden="false" customHeight="false" outlineLevel="0" collapsed="false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</row>
    <row r="2" customFormat="false" ht="18.75" hidden="false" customHeight="fals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7" t="s">
        <v>2</v>
      </c>
      <c r="J2" s="8" t="n">
        <v>36160</v>
      </c>
      <c r="K2" s="6"/>
      <c r="L2" s="9"/>
    </row>
    <row r="3" customFormat="false" ht="15.75" hidden="false" customHeight="false" outlineLevel="0" collapsed="false">
      <c r="A3" s="10"/>
      <c r="B3" s="11"/>
      <c r="C3" s="12" t="s">
        <v>3</v>
      </c>
      <c r="D3" s="12"/>
      <c r="E3" s="12"/>
      <c r="F3" s="12" t="s">
        <v>4</v>
      </c>
      <c r="G3" s="12"/>
      <c r="H3" s="12"/>
      <c r="I3" s="12" t="s">
        <v>5</v>
      </c>
      <c r="J3" s="12"/>
      <c r="K3" s="12"/>
      <c r="L3" s="13"/>
    </row>
    <row r="4" customFormat="false" ht="15.75" hidden="false" customHeight="false" outlineLevel="0" collapsed="false">
      <c r="A4" s="14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8</v>
      </c>
      <c r="G4" s="16" t="s">
        <v>9</v>
      </c>
      <c r="H4" s="16" t="s">
        <v>10</v>
      </c>
      <c r="I4" s="16" t="s">
        <v>8</v>
      </c>
      <c r="J4" s="17" t="s">
        <v>9</v>
      </c>
      <c r="K4" s="18" t="s">
        <v>10</v>
      </c>
      <c r="L4" s="19" t="s">
        <v>11</v>
      </c>
    </row>
    <row r="5" customFormat="false" ht="75" hidden="false" customHeight="true" outlineLevel="0" collapsed="false">
      <c r="A5" s="20" t="n">
        <v>35801</v>
      </c>
      <c r="B5" s="21" t="s">
        <v>12</v>
      </c>
      <c r="C5" s="22" t="n">
        <v>52</v>
      </c>
      <c r="D5" s="23" t="n">
        <v>0</v>
      </c>
      <c r="E5" s="24" t="n">
        <f aca="false">+C5/C5</f>
        <v>1</v>
      </c>
      <c r="F5" s="22" t="n">
        <v>48</v>
      </c>
      <c r="G5" s="23" t="n">
        <v>0</v>
      </c>
      <c r="H5" s="24" t="n">
        <f aca="false">+F5/F5</f>
        <v>1</v>
      </c>
      <c r="I5" s="22" t="n">
        <v>100</v>
      </c>
      <c r="J5" s="25" t="n">
        <v>10000</v>
      </c>
      <c r="K5" s="24" t="n">
        <f aca="false">+I5/I5</f>
        <v>1</v>
      </c>
      <c r="L5" s="26" t="s">
        <v>13</v>
      </c>
    </row>
    <row r="6" customFormat="false" ht="75" hidden="false" customHeight="true" outlineLevel="0" collapsed="false">
      <c r="A6" s="27" t="n">
        <v>35818</v>
      </c>
      <c r="B6" s="28" t="s">
        <v>12</v>
      </c>
      <c r="C6" s="29" t="n">
        <v>48541651560</v>
      </c>
      <c r="D6" s="30" t="n">
        <v>0</v>
      </c>
      <c r="E6" s="31" t="n">
        <f aca="false">+C6/C6</f>
        <v>1</v>
      </c>
      <c r="F6" s="32" t="n">
        <v>45156610230</v>
      </c>
      <c r="G6" s="30" t="n">
        <v>0</v>
      </c>
      <c r="H6" s="31" t="n">
        <f aca="false">+F6/F6</f>
        <v>1</v>
      </c>
      <c r="I6" s="32" t="n">
        <v>93698261790</v>
      </c>
      <c r="J6" s="33" t="n">
        <v>528598154.94</v>
      </c>
      <c r="K6" s="31" t="n">
        <f aca="false">+I6/I6</f>
        <v>1</v>
      </c>
      <c r="L6" s="34" t="s">
        <v>14</v>
      </c>
    </row>
    <row r="7" customFormat="false" ht="36" hidden="false" customHeight="false" outlineLevel="0" collapsed="false">
      <c r="A7" s="35" t="n">
        <v>36032</v>
      </c>
      <c r="B7" s="36" t="s">
        <v>15</v>
      </c>
      <c r="C7" s="37" t="n">
        <v>43681170496</v>
      </c>
      <c r="D7" s="38" t="n">
        <v>0</v>
      </c>
      <c r="E7" s="39" t="n">
        <v>0.8998</v>
      </c>
      <c r="F7" s="40" t="n">
        <v>0</v>
      </c>
      <c r="G7" s="38" t="n">
        <v>0</v>
      </c>
      <c r="H7" s="39" t="n">
        <f aca="false">+F7/F11</f>
        <v>0</v>
      </c>
      <c r="I7" s="40" t="n">
        <f aca="false">+C7+F7</f>
        <v>43681170496</v>
      </c>
      <c r="J7" s="41" t="n">
        <v>0</v>
      </c>
      <c r="K7" s="39" t="n">
        <v>0.4661</v>
      </c>
      <c r="L7" s="42" t="s">
        <v>16</v>
      </c>
    </row>
    <row r="8" customFormat="false" ht="25.5" hidden="false" customHeight="false" outlineLevel="0" collapsed="false">
      <c r="A8" s="43" t="n">
        <v>36032</v>
      </c>
      <c r="B8" s="44" t="s">
        <v>12</v>
      </c>
      <c r="C8" s="45" t="n">
        <v>4854165156</v>
      </c>
      <c r="D8" s="46" t="n">
        <v>0</v>
      </c>
      <c r="E8" s="47" t="n">
        <f aca="false">+C8/C11</f>
        <v>0.1</v>
      </c>
      <c r="F8" s="48" t="n">
        <v>0</v>
      </c>
      <c r="G8" s="46" t="n">
        <v>0</v>
      </c>
      <c r="H8" s="47" t="n">
        <f aca="false">+F8/F11</f>
        <v>0</v>
      </c>
      <c r="I8" s="48" t="n">
        <f aca="false">+C8+F8</f>
        <v>4854165156</v>
      </c>
      <c r="J8" s="49" t="n">
        <v>0</v>
      </c>
      <c r="K8" s="47" t="n">
        <v>0.0518</v>
      </c>
      <c r="L8" s="50" t="s">
        <v>17</v>
      </c>
    </row>
    <row r="9" customFormat="false" ht="36" hidden="false" customHeight="false" outlineLevel="0" collapsed="false">
      <c r="A9" s="43" t="n">
        <v>36032</v>
      </c>
      <c r="B9" s="44" t="s">
        <v>12</v>
      </c>
      <c r="C9" s="45" t="n">
        <v>0</v>
      </c>
      <c r="D9" s="46" t="n">
        <v>0</v>
      </c>
      <c r="E9" s="47" t="n">
        <f aca="false">+C9/C11</f>
        <v>0</v>
      </c>
      <c r="F9" s="48" t="n">
        <v>44554244393</v>
      </c>
      <c r="G9" s="46" t="n">
        <v>0</v>
      </c>
      <c r="H9" s="47" t="n">
        <v>0.9866</v>
      </c>
      <c r="I9" s="48" t="n">
        <f aca="false">+C9+F9</f>
        <v>44554244393</v>
      </c>
      <c r="J9" s="49" t="n">
        <v>0</v>
      </c>
      <c r="K9" s="47" t="n">
        <v>0.4755</v>
      </c>
      <c r="L9" s="50" t="s">
        <v>18</v>
      </c>
    </row>
    <row r="10" customFormat="false" ht="36" hidden="false" customHeight="false" outlineLevel="0" collapsed="false">
      <c r="A10" s="43" t="n">
        <v>36032</v>
      </c>
      <c r="B10" s="44" t="s">
        <v>19</v>
      </c>
      <c r="C10" s="45" t="n">
        <v>6315908</v>
      </c>
      <c r="D10" s="46" t="n">
        <v>0</v>
      </c>
      <c r="E10" s="47" t="n">
        <v>0.0002</v>
      </c>
      <c r="F10" s="48" t="n">
        <v>602365837</v>
      </c>
      <c r="G10" s="46" t="n">
        <v>0</v>
      </c>
      <c r="H10" s="47" t="n">
        <v>0.0134</v>
      </c>
      <c r="I10" s="48" t="n">
        <f aca="false">+C10+F10</f>
        <v>608681745</v>
      </c>
      <c r="J10" s="49" t="n">
        <v>0</v>
      </c>
      <c r="K10" s="47" t="n">
        <v>0.0066</v>
      </c>
      <c r="L10" s="50" t="s">
        <v>20</v>
      </c>
    </row>
    <row r="11" customFormat="false" ht="25.5" hidden="false" customHeight="true" outlineLevel="0" collapsed="false">
      <c r="A11" s="51" t="n">
        <v>36032</v>
      </c>
      <c r="B11" s="52" t="s">
        <v>21</v>
      </c>
      <c r="C11" s="53" t="n">
        <f aca="false">SUM(C7:C10)</f>
        <v>48541651560</v>
      </c>
      <c r="D11" s="54" t="n">
        <v>0</v>
      </c>
      <c r="E11" s="55" t="n">
        <f aca="false">SUM(E7:E10)</f>
        <v>1</v>
      </c>
      <c r="F11" s="53" t="n">
        <f aca="false">SUM(F7:F10)</f>
        <v>45156610230</v>
      </c>
      <c r="G11" s="54" t="n">
        <v>0</v>
      </c>
      <c r="H11" s="55" t="n">
        <f aca="false">SUM(H7:H10)</f>
        <v>1</v>
      </c>
      <c r="I11" s="56" t="n">
        <f aca="false">+C11+F11</f>
        <v>93698261790</v>
      </c>
      <c r="J11" s="57" t="n">
        <v>528598154.94</v>
      </c>
      <c r="K11" s="55" t="n">
        <f aca="false">SUM(K7:K10)</f>
        <v>1</v>
      </c>
      <c r="L11" s="58"/>
    </row>
    <row r="12" customFormat="false" ht="25.5" hidden="false" customHeight="true" outlineLevel="0" collapsed="false">
      <c r="A12" s="59" t="n">
        <v>36152</v>
      </c>
      <c r="B12" s="60" t="s">
        <v>15</v>
      </c>
      <c r="C12" s="61" t="n">
        <v>43681170494</v>
      </c>
      <c r="D12" s="62" t="n">
        <v>0</v>
      </c>
      <c r="E12" s="63" t="n">
        <v>0.8998</v>
      </c>
      <c r="F12" s="64" t="n">
        <v>0</v>
      </c>
      <c r="G12" s="62" t="n">
        <v>0</v>
      </c>
      <c r="H12" s="63" t="n">
        <f aca="false">+F12/F16</f>
        <v>0</v>
      </c>
      <c r="I12" s="64" t="n">
        <f aca="false">+C12+F12</f>
        <v>43681170494</v>
      </c>
      <c r="J12" s="65" t="n">
        <v>0</v>
      </c>
      <c r="K12" s="63" t="n">
        <v>0.4661</v>
      </c>
      <c r="L12" s="66"/>
    </row>
    <row r="13" customFormat="false" ht="25.5" hidden="false" customHeight="true" outlineLevel="0" collapsed="false">
      <c r="A13" s="67" t="n">
        <v>36152</v>
      </c>
      <c r="B13" s="68" t="s">
        <v>12</v>
      </c>
      <c r="C13" s="69" t="n">
        <v>4854165156</v>
      </c>
      <c r="D13" s="70" t="n">
        <v>0</v>
      </c>
      <c r="E13" s="71" t="n">
        <f aca="false">+C13/C16</f>
        <v>0.1</v>
      </c>
      <c r="F13" s="72" t="n">
        <v>0</v>
      </c>
      <c r="G13" s="70" t="n">
        <v>0</v>
      </c>
      <c r="H13" s="71" t="n">
        <f aca="false">+F13/F16</f>
        <v>0</v>
      </c>
      <c r="I13" s="72" t="n">
        <f aca="false">+C13+F13</f>
        <v>4854165156</v>
      </c>
      <c r="J13" s="73" t="n">
        <v>0</v>
      </c>
      <c r="K13" s="71" t="n">
        <v>0.0518</v>
      </c>
      <c r="L13" s="74"/>
    </row>
    <row r="14" customFormat="false" ht="25.5" hidden="false" customHeight="true" outlineLevel="0" collapsed="false">
      <c r="A14" s="67" t="n">
        <v>36152</v>
      </c>
      <c r="B14" s="68" t="s">
        <v>12</v>
      </c>
      <c r="C14" s="69" t="n">
        <v>0</v>
      </c>
      <c r="D14" s="70" t="n">
        <v>0</v>
      </c>
      <c r="E14" s="71" t="n">
        <f aca="false">+C14/C16</f>
        <v>0</v>
      </c>
      <c r="F14" s="72" t="n">
        <v>44554244393</v>
      </c>
      <c r="G14" s="70" t="n">
        <v>0</v>
      </c>
      <c r="H14" s="71" t="n">
        <v>0.9866</v>
      </c>
      <c r="I14" s="72" t="n">
        <f aca="false">+C14+F14</f>
        <v>44554244393</v>
      </c>
      <c r="J14" s="73" t="n">
        <v>0</v>
      </c>
      <c r="K14" s="71" t="n">
        <v>0.4755</v>
      </c>
      <c r="L14" s="74"/>
    </row>
    <row r="15" customFormat="false" ht="25.5" hidden="false" customHeight="true" outlineLevel="0" collapsed="false">
      <c r="A15" s="67" t="n">
        <v>36152</v>
      </c>
      <c r="B15" s="68" t="s">
        <v>19</v>
      </c>
      <c r="C15" s="69" t="n">
        <v>6315910</v>
      </c>
      <c r="D15" s="70" t="n">
        <v>0</v>
      </c>
      <c r="E15" s="71" t="n">
        <v>0.0002</v>
      </c>
      <c r="F15" s="72" t="n">
        <v>602365837</v>
      </c>
      <c r="G15" s="70" t="n">
        <v>0</v>
      </c>
      <c r="H15" s="71" t="n">
        <v>0.0134</v>
      </c>
      <c r="I15" s="72" t="n">
        <f aca="false">+C15+F15</f>
        <v>608681747</v>
      </c>
      <c r="J15" s="73" t="n">
        <v>0</v>
      </c>
      <c r="K15" s="71" t="n">
        <v>0.0066</v>
      </c>
      <c r="L15" s="74"/>
    </row>
    <row r="16" customFormat="false" ht="25.5" hidden="false" customHeight="true" outlineLevel="0" collapsed="false">
      <c r="A16" s="75" t="n">
        <v>36152</v>
      </c>
      <c r="B16" s="76" t="s">
        <v>21</v>
      </c>
      <c r="C16" s="77" t="n">
        <f aca="false">SUM(C12:C15)</f>
        <v>48541651560</v>
      </c>
      <c r="D16" s="78" t="n">
        <v>0</v>
      </c>
      <c r="E16" s="79" t="n">
        <f aca="false">SUM(E12:E15)</f>
        <v>1</v>
      </c>
      <c r="F16" s="77" t="n">
        <f aca="false">SUM(F12:F15)</f>
        <v>45156610230</v>
      </c>
      <c r="G16" s="78" t="n">
        <v>0</v>
      </c>
      <c r="H16" s="79" t="n">
        <f aca="false">SUM(H12:H15)</f>
        <v>1</v>
      </c>
      <c r="I16" s="80" t="n">
        <f aca="false">+C16+F16</f>
        <v>93698261790</v>
      </c>
      <c r="J16" s="81" t="n">
        <v>528598154.94</v>
      </c>
      <c r="K16" s="79" t="n">
        <f aca="false">SUM(K12:K15)</f>
        <v>1</v>
      </c>
      <c r="L16" s="82"/>
    </row>
    <row r="17" customFormat="false" ht="25.5" hidden="false" customHeight="true" outlineLevel="0" collapsed="false">
      <c r="A17" s="83"/>
      <c r="B17" s="84"/>
      <c r="C17" s="85"/>
      <c r="D17" s="86"/>
      <c r="E17" s="87"/>
      <c r="F17" s="88"/>
      <c r="G17" s="86"/>
      <c r="H17" s="87"/>
      <c r="I17" s="89"/>
      <c r="J17" s="90"/>
      <c r="K17" s="91"/>
      <c r="L17" s="92"/>
    </row>
    <row r="18" customFormat="false" ht="25.5" hidden="false" customHeight="true" outlineLevel="0" collapsed="false">
      <c r="A18" s="93"/>
      <c r="B18" s="94"/>
      <c r="C18" s="95"/>
      <c r="D18" s="96"/>
      <c r="E18" s="97"/>
      <c r="F18" s="98"/>
      <c r="G18" s="96"/>
      <c r="H18" s="97"/>
      <c r="I18" s="98"/>
      <c r="J18" s="99"/>
      <c r="K18" s="97"/>
      <c r="L18" s="100"/>
    </row>
    <row r="19" customFormat="false" ht="25.5" hidden="false" customHeight="true" outlineLevel="0" collapsed="false">
      <c r="A19" s="93"/>
      <c r="B19" s="94"/>
      <c r="C19" s="95"/>
      <c r="D19" s="96"/>
      <c r="E19" s="97"/>
      <c r="F19" s="98"/>
      <c r="G19" s="96"/>
      <c r="H19" s="97"/>
      <c r="I19" s="98"/>
      <c r="J19" s="99"/>
      <c r="K19" s="97"/>
      <c r="L19" s="100"/>
    </row>
    <row r="20" customFormat="false" ht="13.5" hidden="false" customHeight="false" outlineLevel="0" collapsed="false">
      <c r="A20" s="101"/>
      <c r="B20" s="102"/>
      <c r="C20" s="103"/>
      <c r="D20" s="104"/>
      <c r="E20" s="105"/>
      <c r="F20" s="106"/>
      <c r="G20" s="104"/>
      <c r="H20" s="107"/>
      <c r="I20" s="108"/>
      <c r="J20" s="109"/>
      <c r="K20" s="110"/>
      <c r="L20" s="111"/>
    </row>
    <row r="21" customFormat="false" ht="13.5" hidden="false" customHeight="false" outlineLevel="0" collapsed="false">
      <c r="A21" s="112" t="s">
        <v>22</v>
      </c>
      <c r="B21" s="113"/>
      <c r="C21" s="114"/>
      <c r="D21" s="113"/>
      <c r="E21" s="115"/>
      <c r="F21" s="113"/>
      <c r="G21" s="113"/>
      <c r="H21" s="116"/>
      <c r="I21" s="117"/>
      <c r="J21" s="118"/>
      <c r="K21" s="119"/>
      <c r="L21" s="120"/>
    </row>
    <row r="22" customFormat="false" ht="12.75" hidden="false" customHeight="false" outlineLevel="0" collapsed="false">
      <c r="A22" s="121" t="s">
        <v>23</v>
      </c>
      <c r="B22" s="121"/>
      <c r="C22" s="121"/>
      <c r="D22" s="121"/>
      <c r="E22" s="122"/>
      <c r="K22" s="123"/>
    </row>
    <row r="23" customFormat="false" ht="12.75" hidden="false" customHeight="false" outlineLevel="0" collapsed="false">
      <c r="E23" s="123"/>
    </row>
  </sheetData>
  <mergeCells count="3">
    <mergeCell ref="C3:E3"/>
    <mergeCell ref="F3:H3"/>
    <mergeCell ref="I3:K3"/>
  </mergeCells>
  <printOptions headings="false" gridLines="false" gridLinesSet="true" horizontalCentered="true" verticalCentered="true"/>
  <pageMargins left="0.39375" right="0.39375" top="0.590972222222222" bottom="0.590972222222222" header="0.315277777777778" footer="0.315277777777778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&amp;C&amp;14Posição após Incorporação da Terraço data base 22/12/98, porém antes de aprovar oficialmente Incorporação na  AGE de 18/01/99.</oddHeader>
    <oddFooter>&amp;LPreparado por: Mauro Faraco
Divisão de Gestão Financeira&amp;C&amp;F  &amp;A&amp;R&amp;D  &amp;T</oddFooter>
  </headerFooter>
  <rowBreaks count="1" manualBreakCount="1">
    <brk id="2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3.28"/>
    <col collapsed="false" customWidth="true" hidden="false" outlineLevel="0" max="4" min="3" style="0" width="15.7"/>
    <col collapsed="false" customWidth="true" hidden="false" outlineLevel="0" max="5" min="5" style="0" width="8.28"/>
    <col collapsed="false" customWidth="true" hidden="false" outlineLevel="0" max="7" min="6" style="0" width="15.7"/>
    <col collapsed="false" customWidth="true" hidden="false" outlineLevel="0" max="8" min="8" style="0" width="8.28"/>
    <col collapsed="false" customWidth="true" hidden="false" outlineLevel="0" max="10" min="9" style="0" width="15.7"/>
    <col collapsed="false" customWidth="true" hidden="false" outlineLevel="0" max="11" min="11" style="0" width="8.28"/>
    <col collapsed="false" customWidth="true" hidden="false" outlineLevel="0" max="12" min="12" style="0" width="23.28"/>
  </cols>
  <sheetData>
    <row r="1" customFormat="false" ht="24.75" hidden="false" customHeight="false" outlineLevel="0" collapsed="false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</row>
    <row r="2" customFormat="false" ht="18.75" hidden="false" customHeight="fals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7" t="s">
        <v>2</v>
      </c>
      <c r="J2" s="8" t="s">
        <v>25</v>
      </c>
      <c r="K2" s="6"/>
      <c r="L2" s="9"/>
    </row>
    <row r="3" customFormat="false" ht="15.75" hidden="false" customHeight="false" outlineLevel="0" collapsed="false">
      <c r="A3" s="10"/>
      <c r="B3" s="11"/>
      <c r="C3" s="12" t="s">
        <v>3</v>
      </c>
      <c r="D3" s="12"/>
      <c r="E3" s="12"/>
      <c r="F3" s="12" t="s">
        <v>4</v>
      </c>
      <c r="G3" s="12"/>
      <c r="H3" s="12"/>
      <c r="I3" s="12" t="s">
        <v>5</v>
      </c>
      <c r="J3" s="12"/>
      <c r="K3" s="12"/>
      <c r="L3" s="13"/>
    </row>
    <row r="4" customFormat="false" ht="15.75" hidden="false" customHeight="false" outlineLevel="0" collapsed="false">
      <c r="A4" s="14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8</v>
      </c>
      <c r="G4" s="16" t="s">
        <v>9</v>
      </c>
      <c r="H4" s="16" t="s">
        <v>10</v>
      </c>
      <c r="I4" s="16" t="s">
        <v>8</v>
      </c>
      <c r="J4" s="17" t="s">
        <v>9</v>
      </c>
      <c r="K4" s="18" t="s">
        <v>10</v>
      </c>
      <c r="L4" s="19" t="s">
        <v>11</v>
      </c>
    </row>
    <row r="5" customFormat="false" ht="30" hidden="false" customHeight="true" outlineLevel="0" collapsed="false">
      <c r="A5" s="124" t="n">
        <v>36152</v>
      </c>
      <c r="B5" s="36" t="s">
        <v>15</v>
      </c>
      <c r="C5" s="37" t="n">
        <v>43681170494</v>
      </c>
      <c r="D5" s="38" t="n">
        <v>0</v>
      </c>
      <c r="E5" s="39" t="n">
        <v>0.8998</v>
      </c>
      <c r="F5" s="40" t="n">
        <v>0</v>
      </c>
      <c r="G5" s="38" t="n">
        <v>0</v>
      </c>
      <c r="H5" s="39" t="n">
        <f aca="false">+F5/F9</f>
        <v>0</v>
      </c>
      <c r="I5" s="40" t="n">
        <f aca="false">+C5+F5</f>
        <v>43681170494</v>
      </c>
      <c r="J5" s="41" t="n">
        <v>0</v>
      </c>
      <c r="K5" s="39" t="n">
        <v>0.4661</v>
      </c>
      <c r="L5" s="42"/>
    </row>
    <row r="6" customFormat="false" ht="30" hidden="false" customHeight="true" outlineLevel="0" collapsed="false">
      <c r="A6" s="43" t="n">
        <v>36152</v>
      </c>
      <c r="B6" s="44" t="s">
        <v>12</v>
      </c>
      <c r="C6" s="45" t="n">
        <v>4854165156</v>
      </c>
      <c r="D6" s="46" t="n">
        <v>0</v>
      </c>
      <c r="E6" s="47" t="n">
        <f aca="false">+C6/C9</f>
        <v>0.1</v>
      </c>
      <c r="F6" s="48" t="n">
        <v>0</v>
      </c>
      <c r="G6" s="46" t="n">
        <v>0</v>
      </c>
      <c r="H6" s="47" t="n">
        <f aca="false">+F6/F9</f>
        <v>0</v>
      </c>
      <c r="I6" s="48" t="n">
        <f aca="false">+C6+F6</f>
        <v>4854165156</v>
      </c>
      <c r="J6" s="49" t="n">
        <v>0</v>
      </c>
      <c r="K6" s="47" t="n">
        <v>0.0518</v>
      </c>
      <c r="L6" s="50"/>
    </row>
    <row r="7" customFormat="false" ht="30" hidden="false" customHeight="true" outlineLevel="0" collapsed="false">
      <c r="A7" s="43" t="n">
        <v>36152</v>
      </c>
      <c r="B7" s="44" t="s">
        <v>12</v>
      </c>
      <c r="C7" s="45" t="n">
        <v>0</v>
      </c>
      <c r="D7" s="46" t="n">
        <v>0</v>
      </c>
      <c r="E7" s="47" t="n">
        <f aca="false">+C7/C9</f>
        <v>0</v>
      </c>
      <c r="F7" s="48" t="n">
        <v>44554244393</v>
      </c>
      <c r="G7" s="46" t="n">
        <v>0</v>
      </c>
      <c r="H7" s="47" t="n">
        <v>0.9866</v>
      </c>
      <c r="I7" s="48" t="n">
        <f aca="false">+C7+F7</f>
        <v>44554244393</v>
      </c>
      <c r="J7" s="49" t="n">
        <v>0</v>
      </c>
      <c r="K7" s="47" t="n">
        <v>0.4755</v>
      </c>
      <c r="L7" s="50"/>
    </row>
    <row r="8" customFormat="false" ht="30" hidden="false" customHeight="true" outlineLevel="0" collapsed="false">
      <c r="A8" s="43" t="n">
        <v>36152</v>
      </c>
      <c r="B8" s="44" t="s">
        <v>19</v>
      </c>
      <c r="C8" s="45" t="n">
        <v>6315910</v>
      </c>
      <c r="D8" s="46" t="n">
        <v>0</v>
      </c>
      <c r="E8" s="47" t="n">
        <v>0.0002</v>
      </c>
      <c r="F8" s="48" t="n">
        <v>602365837</v>
      </c>
      <c r="G8" s="46" t="n">
        <v>0</v>
      </c>
      <c r="H8" s="47" t="n">
        <v>0.0134</v>
      </c>
      <c r="I8" s="48" t="n">
        <f aca="false">+C8+F8</f>
        <v>608681747</v>
      </c>
      <c r="J8" s="49" t="n">
        <v>0</v>
      </c>
      <c r="K8" s="47" t="n">
        <v>0.0066</v>
      </c>
      <c r="L8" s="50"/>
    </row>
    <row r="9" customFormat="false" ht="30" hidden="false" customHeight="true" outlineLevel="0" collapsed="false">
      <c r="A9" s="51" t="n">
        <v>36152</v>
      </c>
      <c r="B9" s="52" t="s">
        <v>21</v>
      </c>
      <c r="C9" s="53" t="n">
        <f aca="false">SUM(C5:C8)</f>
        <v>48541651560</v>
      </c>
      <c r="D9" s="54" t="n">
        <v>0</v>
      </c>
      <c r="E9" s="55" t="n">
        <f aca="false">SUM(E5:E8)</f>
        <v>1</v>
      </c>
      <c r="F9" s="53" t="n">
        <f aca="false">SUM(F5:F8)</f>
        <v>45156610230</v>
      </c>
      <c r="G9" s="54" t="n">
        <v>0</v>
      </c>
      <c r="H9" s="55" t="n">
        <f aca="false">SUM(H5:H8)</f>
        <v>1</v>
      </c>
      <c r="I9" s="56" t="n">
        <f aca="false">+C9+F9</f>
        <v>93698261790</v>
      </c>
      <c r="J9" s="57" t="n">
        <v>528598154.94</v>
      </c>
      <c r="K9" s="55" t="n">
        <f aca="false">SUM(K5:K8)</f>
        <v>1</v>
      </c>
      <c r="L9" s="58"/>
    </row>
    <row r="10" customFormat="false" ht="50.1" hidden="false" customHeight="true" outlineLevel="0" collapsed="false">
      <c r="A10" s="59" t="n">
        <v>36178</v>
      </c>
      <c r="B10" s="125" t="s">
        <v>26</v>
      </c>
      <c r="C10" s="61" t="n">
        <v>43343321079</v>
      </c>
      <c r="D10" s="62" t="n">
        <v>0</v>
      </c>
      <c r="E10" s="63" t="n">
        <f aca="false">+C10/C15</f>
        <v>0.892909896677607</v>
      </c>
      <c r="F10" s="64" t="n">
        <v>0</v>
      </c>
      <c r="G10" s="62" t="n">
        <v>0</v>
      </c>
      <c r="H10" s="63" t="n">
        <f aca="false">+F10/$F$15</f>
        <v>0</v>
      </c>
      <c r="I10" s="64" t="n">
        <f aca="false">+C10+F10</f>
        <v>43343321079</v>
      </c>
      <c r="J10" s="65" t="n">
        <v>0</v>
      </c>
      <c r="K10" s="63" t="n">
        <f aca="false">+I10/I15</f>
        <v>0.46258404639504</v>
      </c>
      <c r="L10" s="126" t="s">
        <v>27</v>
      </c>
    </row>
    <row r="11" customFormat="false" ht="50.1" hidden="false" customHeight="true" outlineLevel="0" collapsed="false">
      <c r="A11" s="67" t="n">
        <v>36178</v>
      </c>
      <c r="B11" s="127" t="s">
        <v>28</v>
      </c>
      <c r="C11" s="69" t="n">
        <v>337849415</v>
      </c>
      <c r="D11" s="70" t="n">
        <v>0</v>
      </c>
      <c r="E11" s="71" t="n">
        <f aca="false">+C11/$C$15</f>
        <v>0.00695999011451847</v>
      </c>
      <c r="F11" s="72" t="n">
        <v>0</v>
      </c>
      <c r="G11" s="70" t="n">
        <v>0</v>
      </c>
      <c r="H11" s="71" t="n">
        <f aca="false">+F11/$F$15</f>
        <v>0</v>
      </c>
      <c r="I11" s="72" t="n">
        <f aca="false">+C11+F11</f>
        <v>337849415</v>
      </c>
      <c r="J11" s="73" t="n">
        <v>0</v>
      </c>
      <c r="K11" s="71" t="n">
        <f aca="false">+I11/$I$15</f>
        <v>0.00360571699565997</v>
      </c>
      <c r="L11" s="128" t="s">
        <v>27</v>
      </c>
    </row>
    <row r="12" customFormat="false" ht="50.1" hidden="false" customHeight="true" outlineLevel="0" collapsed="false">
      <c r="A12" s="67" t="n">
        <v>36178</v>
      </c>
      <c r="B12" s="68" t="s">
        <v>12</v>
      </c>
      <c r="C12" s="69" t="n">
        <v>4854165156</v>
      </c>
      <c r="D12" s="70" t="n">
        <v>0</v>
      </c>
      <c r="E12" s="71" t="n">
        <f aca="false">+C12/$C$15</f>
        <v>0.1</v>
      </c>
      <c r="F12" s="72" t="n">
        <v>0</v>
      </c>
      <c r="G12" s="70" t="n">
        <v>0</v>
      </c>
      <c r="H12" s="71" t="n">
        <f aca="false">+F12/$F$15</f>
        <v>0</v>
      </c>
      <c r="I12" s="72" t="n">
        <f aca="false">+C12+F12</f>
        <v>4854165156</v>
      </c>
      <c r="J12" s="73" t="n">
        <v>0</v>
      </c>
      <c r="K12" s="71" t="n">
        <f aca="false">+I12/$I$15</f>
        <v>0.0518063522552781</v>
      </c>
      <c r="L12" s="128" t="s">
        <v>29</v>
      </c>
    </row>
    <row r="13" customFormat="false" ht="50.1" hidden="false" customHeight="true" outlineLevel="0" collapsed="false">
      <c r="A13" s="67" t="n">
        <v>36178</v>
      </c>
      <c r="B13" s="68" t="s">
        <v>12</v>
      </c>
      <c r="C13" s="69" t="n">
        <v>0</v>
      </c>
      <c r="D13" s="70" t="n">
        <v>0</v>
      </c>
      <c r="E13" s="71" t="n">
        <f aca="false">+C13/$C$15</f>
        <v>0</v>
      </c>
      <c r="F13" s="72" t="n">
        <v>44554244393</v>
      </c>
      <c r="G13" s="70" t="n">
        <v>0</v>
      </c>
      <c r="H13" s="71" t="n">
        <f aca="false">+F13/$F$15</f>
        <v>0.986660516944653</v>
      </c>
      <c r="I13" s="72" t="n">
        <f aca="false">+C13+F13</f>
        <v>44554244393</v>
      </c>
      <c r="J13" s="73" t="n">
        <v>0</v>
      </c>
      <c r="K13" s="71" t="n">
        <f aca="false">+I13/$I$15</f>
        <v>0.475507693972559</v>
      </c>
      <c r="L13" s="128" t="s">
        <v>30</v>
      </c>
    </row>
    <row r="14" customFormat="false" ht="30" hidden="false" customHeight="true" outlineLevel="0" collapsed="false">
      <c r="A14" s="67" t="n">
        <v>36178</v>
      </c>
      <c r="B14" s="68" t="s">
        <v>31</v>
      </c>
      <c r="C14" s="69" t="n">
        <v>6315910</v>
      </c>
      <c r="D14" s="70" t="n">
        <v>0</v>
      </c>
      <c r="E14" s="71" t="n">
        <f aca="false">+C14/$C$15</f>
        <v>0.000130113207874545</v>
      </c>
      <c r="F14" s="69" t="n">
        <v>602365837</v>
      </c>
      <c r="G14" s="70" t="n">
        <v>0</v>
      </c>
      <c r="H14" s="71" t="n">
        <f aca="false">+F14/$F$15</f>
        <v>0.0133394830553471</v>
      </c>
      <c r="I14" s="72" t="n">
        <f aca="false">+C14+F14</f>
        <v>608681747</v>
      </c>
      <c r="J14" s="73" t="n">
        <v>0</v>
      </c>
      <c r="K14" s="71" t="n">
        <f aca="false">+I14/I15</f>
        <v>0.006496190381463</v>
      </c>
      <c r="L14" s="74"/>
    </row>
    <row r="15" customFormat="false" ht="30" hidden="false" customHeight="true" outlineLevel="0" collapsed="false">
      <c r="A15" s="129" t="n">
        <v>36178</v>
      </c>
      <c r="B15" s="130" t="s">
        <v>21</v>
      </c>
      <c r="C15" s="131" t="n">
        <f aca="false">SUM(C10:C14)</f>
        <v>48541651560</v>
      </c>
      <c r="D15" s="132" t="n">
        <v>0</v>
      </c>
      <c r="E15" s="133" t="n">
        <f aca="false">SUM(E10:E14)</f>
        <v>1</v>
      </c>
      <c r="F15" s="131" t="n">
        <f aca="false">SUM(F10:F14)</f>
        <v>45156610230</v>
      </c>
      <c r="G15" s="132" t="n">
        <v>0</v>
      </c>
      <c r="H15" s="133" t="n">
        <f aca="false">SUM(H10:H14)</f>
        <v>1</v>
      </c>
      <c r="I15" s="134" t="n">
        <f aca="false">+C15+F15</f>
        <v>93698261790</v>
      </c>
      <c r="J15" s="135" t="n">
        <v>528598154.94</v>
      </c>
      <c r="K15" s="133" t="n">
        <f aca="false">SUM(K10:K14)</f>
        <v>1</v>
      </c>
      <c r="L15" s="136"/>
    </row>
    <row r="16" customFormat="false" ht="20.1" hidden="false" customHeight="true" outlineLevel="0" collapsed="false">
      <c r="A16" s="137"/>
      <c r="B16" s="138"/>
      <c r="C16" s="139"/>
      <c r="D16" s="140"/>
      <c r="E16" s="141"/>
      <c r="F16" s="142"/>
      <c r="G16" s="140"/>
      <c r="H16" s="141"/>
      <c r="I16" s="142"/>
      <c r="J16" s="143"/>
      <c r="K16" s="141"/>
      <c r="L16" s="144"/>
    </row>
    <row r="17" customFormat="false" ht="20.1" hidden="false" customHeight="true" outlineLevel="0" collapsed="false">
      <c r="A17" s="93"/>
      <c r="B17" s="94"/>
      <c r="C17" s="95"/>
      <c r="D17" s="96"/>
      <c r="E17" s="97"/>
      <c r="F17" s="98"/>
      <c r="G17" s="96"/>
      <c r="H17" s="97"/>
      <c r="I17" s="98"/>
      <c r="J17" s="99"/>
      <c r="K17" s="97"/>
      <c r="L17" s="100"/>
    </row>
    <row r="18" customFormat="false" ht="20.1" hidden="false" customHeight="true" outlineLevel="0" collapsed="false">
      <c r="A18" s="101"/>
      <c r="B18" s="102"/>
      <c r="C18" s="103"/>
      <c r="D18" s="104"/>
      <c r="E18" s="105"/>
      <c r="F18" s="106"/>
      <c r="G18" s="104"/>
      <c r="H18" s="107"/>
      <c r="I18" s="108"/>
      <c r="J18" s="109"/>
      <c r="K18" s="110"/>
      <c r="L18" s="111"/>
    </row>
    <row r="19" customFormat="false" ht="13.5" hidden="false" customHeight="false" outlineLevel="0" collapsed="false">
      <c r="A19" s="112" t="s">
        <v>22</v>
      </c>
      <c r="B19" s="113"/>
      <c r="C19" s="114"/>
      <c r="D19" s="113"/>
      <c r="E19" s="115"/>
      <c r="F19" s="113"/>
      <c r="G19" s="113"/>
      <c r="H19" s="116"/>
      <c r="I19" s="117"/>
      <c r="J19" s="118"/>
      <c r="K19" s="119"/>
      <c r="L19" s="120"/>
    </row>
    <row r="20" customFormat="false" ht="12.75" hidden="false" customHeight="false" outlineLevel="0" collapsed="false">
      <c r="A20" s="121" t="s">
        <v>23</v>
      </c>
      <c r="B20" s="121"/>
      <c r="C20" s="121"/>
      <c r="D20" s="121"/>
      <c r="E20" s="122"/>
      <c r="K20" s="123"/>
    </row>
  </sheetData>
  <mergeCells count="3">
    <mergeCell ref="C3:E3"/>
    <mergeCell ref="F3:H3"/>
    <mergeCell ref="I3:K3"/>
  </mergeCells>
  <printOptions headings="false" gridLines="false" gridLinesSet="true" horizontalCentered="true" verticalCentered="true"/>
  <pageMargins left="0.39375" right="0.39375" top="0.590972222222222" bottom="0.590972222222222" header="0.315277777777778" footer="0.315277777777778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&amp;C&amp;14Posição após AGE de 18/01/99, na qual foi aprovada a Incorporação da Terraço com data retroativa à 22/12/98.</oddHeader>
    <oddFooter>&amp;LPreparado por: Mauro Faraco
Divisão de Gestão Financeira&amp;C&amp;F  &amp;A&amp;R&amp;D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3.28"/>
    <col collapsed="false" customWidth="true" hidden="false" outlineLevel="0" max="4" min="3" style="0" width="15.7"/>
    <col collapsed="false" customWidth="true" hidden="false" outlineLevel="0" max="5" min="5" style="0" width="8.28"/>
    <col collapsed="false" customWidth="true" hidden="false" outlineLevel="0" max="7" min="6" style="0" width="15.7"/>
    <col collapsed="false" customWidth="true" hidden="false" outlineLevel="0" max="8" min="8" style="0" width="8.28"/>
    <col collapsed="false" customWidth="true" hidden="false" outlineLevel="0" max="10" min="9" style="0" width="15.7"/>
    <col collapsed="false" customWidth="true" hidden="false" outlineLevel="0" max="11" min="11" style="0" width="8.28"/>
    <col collapsed="false" customWidth="true" hidden="false" outlineLevel="0" max="12" min="12" style="0" width="23.28"/>
  </cols>
  <sheetData>
    <row r="1" customFormat="false" ht="24.75" hidden="false" customHeight="false" outlineLevel="0" collapsed="false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</row>
    <row r="2" customFormat="false" ht="18.75" hidden="false" customHeight="fals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7" t="s">
        <v>2</v>
      </c>
      <c r="J2" s="8" t="s">
        <v>32</v>
      </c>
      <c r="K2" s="6"/>
      <c r="L2" s="9"/>
    </row>
    <row r="3" customFormat="false" ht="15.75" hidden="false" customHeight="false" outlineLevel="0" collapsed="false">
      <c r="A3" s="10"/>
      <c r="B3" s="11"/>
      <c r="C3" s="12" t="s">
        <v>3</v>
      </c>
      <c r="D3" s="12"/>
      <c r="E3" s="12"/>
      <c r="F3" s="12" t="s">
        <v>4</v>
      </c>
      <c r="G3" s="12"/>
      <c r="H3" s="12"/>
      <c r="I3" s="12" t="s">
        <v>5</v>
      </c>
      <c r="J3" s="12"/>
      <c r="K3" s="12"/>
      <c r="L3" s="13"/>
    </row>
    <row r="4" customFormat="false" ht="15.75" hidden="false" customHeight="false" outlineLevel="0" collapsed="false">
      <c r="A4" s="14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8</v>
      </c>
      <c r="G4" s="16" t="s">
        <v>9</v>
      </c>
      <c r="H4" s="16" t="s">
        <v>10</v>
      </c>
      <c r="I4" s="16" t="s">
        <v>8</v>
      </c>
      <c r="J4" s="17" t="s">
        <v>9</v>
      </c>
      <c r="K4" s="18" t="s">
        <v>10</v>
      </c>
      <c r="L4" s="19" t="s">
        <v>11</v>
      </c>
    </row>
    <row r="5" customFormat="false" ht="30" hidden="false" customHeight="true" outlineLevel="0" collapsed="false">
      <c r="A5" s="124" t="n">
        <v>36152</v>
      </c>
      <c r="B5" s="36" t="s">
        <v>15</v>
      </c>
      <c r="C5" s="37" t="n">
        <v>43681170494</v>
      </c>
      <c r="D5" s="38" t="n">
        <v>0</v>
      </c>
      <c r="E5" s="39" t="n">
        <v>0.8998</v>
      </c>
      <c r="F5" s="40" t="n">
        <v>0</v>
      </c>
      <c r="G5" s="38" t="n">
        <v>0</v>
      </c>
      <c r="H5" s="39" t="n">
        <f aca="false">+F5/F9</f>
        <v>0</v>
      </c>
      <c r="I5" s="40" t="n">
        <f aca="false">+C5+F5</f>
        <v>43681170494</v>
      </c>
      <c r="J5" s="41" t="n">
        <v>0</v>
      </c>
      <c r="K5" s="39" t="n">
        <v>0.4661</v>
      </c>
      <c r="L5" s="42"/>
    </row>
    <row r="6" customFormat="false" ht="30" hidden="false" customHeight="true" outlineLevel="0" collapsed="false">
      <c r="A6" s="43" t="n">
        <v>36152</v>
      </c>
      <c r="B6" s="44" t="s">
        <v>12</v>
      </c>
      <c r="C6" s="45" t="n">
        <v>4854165156</v>
      </c>
      <c r="D6" s="46" t="n">
        <v>0</v>
      </c>
      <c r="E6" s="47" t="n">
        <f aca="false">+C6/C9</f>
        <v>0.1</v>
      </c>
      <c r="F6" s="48" t="n">
        <v>0</v>
      </c>
      <c r="G6" s="46" t="n">
        <v>0</v>
      </c>
      <c r="H6" s="47" t="n">
        <f aca="false">+F6/F9</f>
        <v>0</v>
      </c>
      <c r="I6" s="48" t="n">
        <f aca="false">+C6+F6</f>
        <v>4854165156</v>
      </c>
      <c r="J6" s="49" t="n">
        <v>0</v>
      </c>
      <c r="K6" s="47" t="n">
        <v>0.0518</v>
      </c>
      <c r="L6" s="50"/>
    </row>
    <row r="7" customFormat="false" ht="30" hidden="false" customHeight="true" outlineLevel="0" collapsed="false">
      <c r="A7" s="43" t="n">
        <v>36152</v>
      </c>
      <c r="B7" s="44" t="s">
        <v>12</v>
      </c>
      <c r="C7" s="45" t="n">
        <v>0</v>
      </c>
      <c r="D7" s="46" t="n">
        <v>0</v>
      </c>
      <c r="E7" s="47" t="n">
        <f aca="false">+C7/C9</f>
        <v>0</v>
      </c>
      <c r="F7" s="48" t="n">
        <v>44554244393</v>
      </c>
      <c r="G7" s="46" t="n">
        <v>0</v>
      </c>
      <c r="H7" s="47" t="n">
        <v>0.9866</v>
      </c>
      <c r="I7" s="48" t="n">
        <f aca="false">+C7+F7</f>
        <v>44554244393</v>
      </c>
      <c r="J7" s="49" t="n">
        <v>0</v>
      </c>
      <c r="K7" s="47" t="n">
        <v>0.4755</v>
      </c>
      <c r="L7" s="50"/>
    </row>
    <row r="8" customFormat="false" ht="30" hidden="false" customHeight="true" outlineLevel="0" collapsed="false">
      <c r="A8" s="43" t="n">
        <v>36152</v>
      </c>
      <c r="B8" s="44" t="s">
        <v>19</v>
      </c>
      <c r="C8" s="45" t="n">
        <v>6315910</v>
      </c>
      <c r="D8" s="46" t="n">
        <v>0</v>
      </c>
      <c r="E8" s="47" t="n">
        <v>0.0002</v>
      </c>
      <c r="F8" s="48" t="n">
        <v>602365837</v>
      </c>
      <c r="G8" s="46" t="n">
        <v>0</v>
      </c>
      <c r="H8" s="47" t="n">
        <v>0.0134</v>
      </c>
      <c r="I8" s="48" t="n">
        <f aca="false">+C8+F8</f>
        <v>608681747</v>
      </c>
      <c r="J8" s="49" t="n">
        <v>0</v>
      </c>
      <c r="K8" s="47" t="n">
        <v>0.0066</v>
      </c>
      <c r="L8" s="50"/>
    </row>
    <row r="9" customFormat="false" ht="30" hidden="false" customHeight="true" outlineLevel="0" collapsed="false">
      <c r="A9" s="51" t="n">
        <v>36152</v>
      </c>
      <c r="B9" s="52" t="s">
        <v>21</v>
      </c>
      <c r="C9" s="53" t="n">
        <f aca="false">SUM(C5:C8)</f>
        <v>48541651560</v>
      </c>
      <c r="D9" s="54" t="n">
        <v>0</v>
      </c>
      <c r="E9" s="55" t="n">
        <f aca="false">SUM(E5:E8)</f>
        <v>1</v>
      </c>
      <c r="F9" s="53" t="n">
        <f aca="false">SUM(F5:F8)</f>
        <v>45156610230</v>
      </c>
      <c r="G9" s="54" t="n">
        <v>0</v>
      </c>
      <c r="H9" s="55" t="n">
        <f aca="false">SUM(H5:H8)</f>
        <v>1</v>
      </c>
      <c r="I9" s="56" t="n">
        <f aca="false">+C9+F9</f>
        <v>93698261790</v>
      </c>
      <c r="J9" s="57" t="n">
        <v>528598154.94</v>
      </c>
      <c r="K9" s="55" t="n">
        <f aca="false">SUM(K5:K8)</f>
        <v>1</v>
      </c>
      <c r="L9" s="58"/>
    </row>
    <row r="10" customFormat="false" ht="50.1" hidden="false" customHeight="true" outlineLevel="0" collapsed="false">
      <c r="A10" s="59" t="n">
        <v>36189</v>
      </c>
      <c r="B10" s="125" t="s">
        <v>26</v>
      </c>
      <c r="C10" s="61" t="n">
        <v>43343321079</v>
      </c>
      <c r="D10" s="62" t="n">
        <v>0</v>
      </c>
      <c r="E10" s="63" t="n">
        <f aca="false">+C10/C16</f>
        <v>0.892909896677607</v>
      </c>
      <c r="F10" s="64" t="n">
        <v>0</v>
      </c>
      <c r="G10" s="62" t="n">
        <v>0</v>
      </c>
      <c r="H10" s="63" t="n">
        <f aca="false">+F10/$F$16</f>
        <v>0</v>
      </c>
      <c r="I10" s="64" t="n">
        <f aca="false">+C10+F10</f>
        <v>43343321079</v>
      </c>
      <c r="J10" s="65" t="n">
        <v>0</v>
      </c>
      <c r="K10" s="63" t="n">
        <f aca="false">+I10/I16</f>
        <v>0.46258404639504</v>
      </c>
      <c r="L10" s="126" t="s">
        <v>27</v>
      </c>
    </row>
    <row r="11" customFormat="false" ht="50.1" hidden="false" customHeight="true" outlineLevel="0" collapsed="false">
      <c r="A11" s="67" t="n">
        <v>36189</v>
      </c>
      <c r="B11" s="127" t="s">
        <v>28</v>
      </c>
      <c r="C11" s="69" t="n">
        <v>337849415</v>
      </c>
      <c r="D11" s="70" t="n">
        <v>0</v>
      </c>
      <c r="E11" s="71" t="n">
        <f aca="false">+C11/$C$16</f>
        <v>0.00695999011451847</v>
      </c>
      <c r="F11" s="72" t="n">
        <v>0</v>
      </c>
      <c r="G11" s="70" t="n">
        <v>0</v>
      </c>
      <c r="H11" s="71" t="n">
        <f aca="false">+F11/$F$16</f>
        <v>0</v>
      </c>
      <c r="I11" s="72" t="n">
        <f aca="false">+C11+F11</f>
        <v>337849415</v>
      </c>
      <c r="J11" s="73" t="n">
        <v>0</v>
      </c>
      <c r="K11" s="71" t="n">
        <f aca="false">+I11/$I$16</f>
        <v>0.00360571699565997</v>
      </c>
      <c r="L11" s="128" t="s">
        <v>27</v>
      </c>
    </row>
    <row r="12" customFormat="false" ht="50.1" hidden="false" customHeight="true" outlineLevel="0" collapsed="false">
      <c r="A12" s="67" t="n">
        <v>36189</v>
      </c>
      <c r="B12" s="145" t="s">
        <v>33</v>
      </c>
      <c r="C12" s="69" t="n">
        <f aca="false">3571947000+10000</f>
        <v>3571957000</v>
      </c>
      <c r="D12" s="70" t="n">
        <v>0</v>
      </c>
      <c r="E12" s="71" t="n">
        <f aca="false">+C12/$C$16</f>
        <v>0.0735854031580462</v>
      </c>
      <c r="F12" s="72" t="n">
        <v>0</v>
      </c>
      <c r="G12" s="70" t="n">
        <v>0</v>
      </c>
      <c r="H12" s="71" t="n">
        <f aca="false">+F12/$F$16</f>
        <v>0</v>
      </c>
      <c r="I12" s="72" t="n">
        <f aca="false">+C12+F12</f>
        <v>3571957000</v>
      </c>
      <c r="J12" s="73" t="n">
        <v>0</v>
      </c>
      <c r="K12" s="71" t="n">
        <f aca="false">+I12/$I$16</f>
        <v>0.0381219131685239</v>
      </c>
      <c r="L12" s="128" t="s">
        <v>27</v>
      </c>
    </row>
    <row r="13" customFormat="false" ht="50.1" hidden="false" customHeight="true" outlineLevel="0" collapsed="false">
      <c r="A13" s="67" t="n">
        <v>36189</v>
      </c>
      <c r="B13" s="145" t="s">
        <v>34</v>
      </c>
      <c r="C13" s="69" t="n">
        <v>0</v>
      </c>
      <c r="D13" s="70" t="n">
        <v>0</v>
      </c>
      <c r="E13" s="71" t="n">
        <f aca="false">+C13/$C$16</f>
        <v>0</v>
      </c>
      <c r="F13" s="72" t="n">
        <f aca="false">4461678000+160150000</f>
        <v>4621828000</v>
      </c>
      <c r="G13" s="70" t="n">
        <v>0</v>
      </c>
      <c r="H13" s="71" t="n">
        <f aca="false">+F13/$F$16</f>
        <v>0.10235108384928</v>
      </c>
      <c r="I13" s="72" t="n">
        <f aca="false">+C13+F13</f>
        <v>4621828000</v>
      </c>
      <c r="J13" s="73" t="n">
        <v>0</v>
      </c>
      <c r="K13" s="71" t="n">
        <f aca="false">+I13/$I$16</f>
        <v>0.0493267208132272</v>
      </c>
      <c r="L13" s="128" t="s">
        <v>27</v>
      </c>
    </row>
    <row r="14" customFormat="false" ht="50.1" hidden="false" customHeight="true" outlineLevel="0" collapsed="false">
      <c r="A14" s="67" t="n">
        <v>36189</v>
      </c>
      <c r="B14" s="68" t="s">
        <v>12</v>
      </c>
      <c r="C14" s="69" t="n">
        <v>1261485156</v>
      </c>
      <c r="D14" s="70" t="n">
        <v>0</v>
      </c>
      <c r="E14" s="71" t="n">
        <f aca="false">+C14/$C$16</f>
        <v>0.0259876851211117</v>
      </c>
      <c r="F14" s="72" t="n">
        <v>40089457393</v>
      </c>
      <c r="G14" s="70" t="n">
        <v>0</v>
      </c>
      <c r="H14" s="71" t="n">
        <f aca="false">+F14/$F$16</f>
        <v>0.887787129919827</v>
      </c>
      <c r="I14" s="72" t="n">
        <f aca="false">+C14+F14</f>
        <v>41350942549</v>
      </c>
      <c r="J14" s="73" t="n">
        <v>0</v>
      </c>
      <c r="K14" s="71" t="n">
        <f aca="false">+I14/$I$16</f>
        <v>0.441320273813374</v>
      </c>
      <c r="L14" s="128" t="s">
        <v>27</v>
      </c>
    </row>
    <row r="15" customFormat="false" ht="30" hidden="false" customHeight="true" outlineLevel="0" collapsed="false">
      <c r="A15" s="67" t="n">
        <v>36189</v>
      </c>
      <c r="B15" s="68" t="s">
        <v>31</v>
      </c>
      <c r="C15" s="69" t="n">
        <f aca="false">6315910-10000+20733000</f>
        <v>27038910</v>
      </c>
      <c r="D15" s="70" t="n">
        <v>0</v>
      </c>
      <c r="E15" s="71" t="n">
        <f aca="false">+C15/$C$16</f>
        <v>0.000557024928716702</v>
      </c>
      <c r="F15" s="72" t="n">
        <f aca="false">602365837-160150000+3109000</f>
        <v>445324837</v>
      </c>
      <c r="G15" s="70" t="n">
        <v>0</v>
      </c>
      <c r="H15" s="71" t="n">
        <f aca="false">+F15/$F$16</f>
        <v>0.00986178623089265</v>
      </c>
      <c r="I15" s="72" t="n">
        <f aca="false">+C15+F15</f>
        <v>472363747</v>
      </c>
      <c r="J15" s="73" t="n">
        <v>0</v>
      </c>
      <c r="K15" s="71" t="n">
        <f aca="false">+I15/I16</f>
        <v>0.00504132881417458</v>
      </c>
      <c r="L15" s="74"/>
    </row>
    <row r="16" customFormat="false" ht="30" hidden="false" customHeight="true" outlineLevel="0" collapsed="false">
      <c r="A16" s="129" t="n">
        <v>36189</v>
      </c>
      <c r="B16" s="130" t="s">
        <v>21</v>
      </c>
      <c r="C16" s="131" t="n">
        <f aca="false">SUM(C10:C15)</f>
        <v>48541651560</v>
      </c>
      <c r="D16" s="132" t="n">
        <v>0</v>
      </c>
      <c r="E16" s="133" t="n">
        <f aca="false">SUM(E10:E15)</f>
        <v>1</v>
      </c>
      <c r="F16" s="131" t="n">
        <f aca="false">SUM(F10:F15)</f>
        <v>45156610230</v>
      </c>
      <c r="G16" s="132" t="n">
        <v>0</v>
      </c>
      <c r="H16" s="133" t="n">
        <f aca="false">SUM(H10:H15)</f>
        <v>1</v>
      </c>
      <c r="I16" s="134" t="n">
        <f aca="false">+C16+F16</f>
        <v>93698261790</v>
      </c>
      <c r="J16" s="135" t="n">
        <v>528598154.94</v>
      </c>
      <c r="K16" s="133" t="n">
        <f aca="false">SUM(K10:K15)</f>
        <v>1</v>
      </c>
      <c r="L16" s="136"/>
    </row>
    <row r="17" customFormat="false" ht="20.1" hidden="false" customHeight="true" outlineLevel="0" collapsed="false">
      <c r="A17" s="137"/>
      <c r="B17" s="138"/>
      <c r="C17" s="139"/>
      <c r="D17" s="140"/>
      <c r="E17" s="141"/>
      <c r="F17" s="142"/>
      <c r="G17" s="140"/>
      <c r="H17" s="141"/>
      <c r="I17" s="142"/>
      <c r="J17" s="143"/>
      <c r="K17" s="141"/>
      <c r="L17" s="144"/>
    </row>
    <row r="18" customFormat="false" ht="20.1" hidden="false" customHeight="true" outlineLevel="0" collapsed="false">
      <c r="A18" s="93"/>
      <c r="B18" s="94"/>
      <c r="C18" s="95"/>
      <c r="D18" s="96"/>
      <c r="E18" s="97"/>
      <c r="F18" s="98"/>
      <c r="G18" s="96"/>
      <c r="H18" s="97"/>
      <c r="I18" s="98"/>
      <c r="J18" s="99"/>
      <c r="K18" s="97"/>
      <c r="L18" s="100"/>
    </row>
    <row r="19" customFormat="false" ht="20.1" hidden="false" customHeight="true" outlineLevel="0" collapsed="false">
      <c r="A19" s="101"/>
      <c r="B19" s="102"/>
      <c r="C19" s="103"/>
      <c r="D19" s="104"/>
      <c r="E19" s="105"/>
      <c r="F19" s="106"/>
      <c r="G19" s="104"/>
      <c r="H19" s="107"/>
      <c r="I19" s="108"/>
      <c r="J19" s="109"/>
      <c r="K19" s="110"/>
      <c r="L19" s="111"/>
    </row>
    <row r="20" customFormat="false" ht="13.5" hidden="false" customHeight="false" outlineLevel="0" collapsed="false">
      <c r="A20" s="112" t="s">
        <v>22</v>
      </c>
      <c r="B20" s="113"/>
      <c r="C20" s="114"/>
      <c r="D20" s="113"/>
      <c r="E20" s="115"/>
      <c r="F20" s="113"/>
      <c r="G20" s="113"/>
      <c r="H20" s="116"/>
      <c r="I20" s="117"/>
      <c r="J20" s="118"/>
      <c r="K20" s="119"/>
      <c r="L20" s="120"/>
    </row>
    <row r="21" customFormat="false" ht="12.75" hidden="false" customHeight="false" outlineLevel="0" collapsed="false">
      <c r="A21" s="121" t="s">
        <v>23</v>
      </c>
      <c r="B21" s="121"/>
      <c r="C21" s="121"/>
      <c r="D21" s="121"/>
      <c r="E21" s="122"/>
      <c r="K21" s="123"/>
    </row>
  </sheetData>
  <mergeCells count="3">
    <mergeCell ref="C3:E3"/>
    <mergeCell ref="F3:H3"/>
    <mergeCell ref="I3:K3"/>
  </mergeCells>
  <printOptions headings="false" gridLines="false" gridLinesSet="true" horizontalCentered="true" verticalCentered="true"/>
  <pageMargins left="0.39375" right="0.39375" top="0.590972222222222" bottom="0.590972222222222" header="0.315277777777778" footer="0.315277777777778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&amp;C&amp;14Posição após realização da AGE de aprovação da Incorporação da Terraço em 18/01/99, bem como Leilão do CESPINVEST.</oddHeader>
    <oddFooter>&amp;LPreparado por: Mauro Faraco
Divisão de Gestão Financeira&amp;C&amp;F  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3.28"/>
    <col collapsed="false" customWidth="true" hidden="false" outlineLevel="0" max="4" min="3" style="0" width="15.7"/>
    <col collapsed="false" customWidth="true" hidden="false" outlineLevel="0" max="5" min="5" style="0" width="8.28"/>
    <col collapsed="false" customWidth="true" hidden="false" outlineLevel="0" max="7" min="6" style="0" width="15.7"/>
    <col collapsed="false" customWidth="true" hidden="false" outlineLevel="0" max="8" min="8" style="0" width="8.28"/>
    <col collapsed="false" customWidth="true" hidden="false" outlineLevel="0" max="10" min="9" style="0" width="15.7"/>
    <col collapsed="false" customWidth="true" hidden="false" outlineLevel="0" max="11" min="11" style="0" width="8.28"/>
    <col collapsed="false" customWidth="true" hidden="false" outlineLevel="0" max="12" min="12" style="0" width="23.28"/>
  </cols>
  <sheetData>
    <row r="1" customFormat="false" ht="24.75" hidden="false" customHeight="false" outlineLevel="0" collapsed="false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</row>
    <row r="2" customFormat="false" ht="18.75" hidden="false" customHeight="fals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7" t="s">
        <v>2</v>
      </c>
      <c r="J2" s="8" t="s">
        <v>35</v>
      </c>
      <c r="K2" s="6"/>
      <c r="L2" s="9"/>
    </row>
    <row r="3" customFormat="false" ht="15.75" hidden="false" customHeight="false" outlineLevel="0" collapsed="false">
      <c r="A3" s="10"/>
      <c r="B3" s="11"/>
      <c r="C3" s="12" t="s">
        <v>3</v>
      </c>
      <c r="D3" s="12"/>
      <c r="E3" s="12"/>
      <c r="F3" s="12" t="s">
        <v>4</v>
      </c>
      <c r="G3" s="12"/>
      <c r="H3" s="12"/>
      <c r="I3" s="12" t="s">
        <v>5</v>
      </c>
      <c r="J3" s="12"/>
      <c r="K3" s="12"/>
      <c r="L3" s="13"/>
    </row>
    <row r="4" customFormat="false" ht="15.75" hidden="false" customHeight="false" outlineLevel="0" collapsed="false">
      <c r="A4" s="14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8</v>
      </c>
      <c r="G4" s="16" t="s">
        <v>9</v>
      </c>
      <c r="H4" s="16" t="s">
        <v>10</v>
      </c>
      <c r="I4" s="16" t="s">
        <v>8</v>
      </c>
      <c r="J4" s="17" t="s">
        <v>9</v>
      </c>
      <c r="K4" s="18" t="s">
        <v>10</v>
      </c>
      <c r="L4" s="19" t="s">
        <v>11</v>
      </c>
    </row>
    <row r="5" customFormat="false" ht="30" hidden="false" customHeight="true" outlineLevel="0" collapsed="false">
      <c r="A5" s="124" t="n">
        <v>36152</v>
      </c>
      <c r="B5" s="36" t="s">
        <v>15</v>
      </c>
      <c r="C5" s="37" t="n">
        <v>43681170494</v>
      </c>
      <c r="D5" s="38" t="n">
        <v>0</v>
      </c>
      <c r="E5" s="39" t="n">
        <v>0.8998</v>
      </c>
      <c r="F5" s="40" t="n">
        <v>0</v>
      </c>
      <c r="G5" s="38" t="n">
        <v>0</v>
      </c>
      <c r="H5" s="39" t="n">
        <f aca="false">+F5/F9</f>
        <v>0</v>
      </c>
      <c r="I5" s="40" t="n">
        <f aca="false">+C5+F5</f>
        <v>43681170494</v>
      </c>
      <c r="J5" s="41" t="n">
        <v>0</v>
      </c>
      <c r="K5" s="39" t="n">
        <v>0.4661</v>
      </c>
      <c r="L5" s="42"/>
    </row>
    <row r="6" customFormat="false" ht="30" hidden="false" customHeight="true" outlineLevel="0" collapsed="false">
      <c r="A6" s="43" t="n">
        <v>36152</v>
      </c>
      <c r="B6" s="44" t="s">
        <v>12</v>
      </c>
      <c r="C6" s="45" t="n">
        <v>4854165156</v>
      </c>
      <c r="D6" s="46" t="n">
        <v>0</v>
      </c>
      <c r="E6" s="47" t="n">
        <f aca="false">+C6/C9</f>
        <v>0.1</v>
      </c>
      <c r="F6" s="48" t="n">
        <v>0</v>
      </c>
      <c r="G6" s="46" t="n">
        <v>0</v>
      </c>
      <c r="H6" s="47" t="n">
        <f aca="false">+F6/F9</f>
        <v>0</v>
      </c>
      <c r="I6" s="48" t="n">
        <f aca="false">+C6+F6</f>
        <v>4854165156</v>
      </c>
      <c r="J6" s="49" t="n">
        <v>0</v>
      </c>
      <c r="K6" s="47" t="n">
        <v>0.0518</v>
      </c>
      <c r="L6" s="50"/>
    </row>
    <row r="7" customFormat="false" ht="30" hidden="false" customHeight="true" outlineLevel="0" collapsed="false">
      <c r="A7" s="43" t="n">
        <v>36152</v>
      </c>
      <c r="B7" s="44" t="s">
        <v>12</v>
      </c>
      <c r="C7" s="45" t="n">
        <v>0</v>
      </c>
      <c r="D7" s="46" t="n">
        <v>0</v>
      </c>
      <c r="E7" s="47" t="n">
        <f aca="false">+C7/C9</f>
        <v>0</v>
      </c>
      <c r="F7" s="48" t="n">
        <v>44554244393</v>
      </c>
      <c r="G7" s="46" t="n">
        <v>0</v>
      </c>
      <c r="H7" s="47" t="n">
        <v>0.9866</v>
      </c>
      <c r="I7" s="48" t="n">
        <f aca="false">+C7+F7</f>
        <v>44554244393</v>
      </c>
      <c r="J7" s="49" t="n">
        <v>0</v>
      </c>
      <c r="K7" s="47" t="n">
        <v>0.4755</v>
      </c>
      <c r="L7" s="50"/>
    </row>
    <row r="8" customFormat="false" ht="30" hidden="false" customHeight="true" outlineLevel="0" collapsed="false">
      <c r="A8" s="43" t="n">
        <v>36152</v>
      </c>
      <c r="B8" s="44" t="s">
        <v>19</v>
      </c>
      <c r="C8" s="45" t="n">
        <v>6315910</v>
      </c>
      <c r="D8" s="46" t="n">
        <v>0</v>
      </c>
      <c r="E8" s="47" t="n">
        <v>0.0002</v>
      </c>
      <c r="F8" s="48" t="n">
        <v>602365837</v>
      </c>
      <c r="G8" s="46" t="n">
        <v>0</v>
      </c>
      <c r="H8" s="47" t="n">
        <v>0.0134</v>
      </c>
      <c r="I8" s="48" t="n">
        <f aca="false">+C8+F8</f>
        <v>608681747</v>
      </c>
      <c r="J8" s="49" t="n">
        <v>0</v>
      </c>
      <c r="K8" s="47" t="n">
        <v>0.0066</v>
      </c>
      <c r="L8" s="50"/>
    </row>
    <row r="9" customFormat="false" ht="30" hidden="false" customHeight="true" outlineLevel="0" collapsed="false">
      <c r="A9" s="51" t="n">
        <v>36152</v>
      </c>
      <c r="B9" s="52" t="s">
        <v>21</v>
      </c>
      <c r="C9" s="53" t="n">
        <f aca="false">SUM(C5:C8)</f>
        <v>48541651560</v>
      </c>
      <c r="D9" s="54" t="n">
        <v>0</v>
      </c>
      <c r="E9" s="55" t="n">
        <f aca="false">SUM(E5:E8)</f>
        <v>1</v>
      </c>
      <c r="F9" s="53" t="n">
        <f aca="false">SUM(F5:F8)</f>
        <v>45156610230</v>
      </c>
      <c r="G9" s="54" t="n">
        <v>0</v>
      </c>
      <c r="H9" s="55" t="n">
        <f aca="false">SUM(H5:H8)</f>
        <v>1</v>
      </c>
      <c r="I9" s="56" t="n">
        <f aca="false">+C9+F9</f>
        <v>93698261790</v>
      </c>
      <c r="J9" s="57" t="n">
        <v>528598154.94</v>
      </c>
      <c r="K9" s="55" t="n">
        <f aca="false">SUM(K5:K8)</f>
        <v>1</v>
      </c>
      <c r="L9" s="58"/>
    </row>
    <row r="10" customFormat="false" ht="50.1" hidden="false" customHeight="true" outlineLevel="0" collapsed="false">
      <c r="A10" s="59" t="n">
        <v>36209</v>
      </c>
      <c r="B10" s="125" t="s">
        <v>26</v>
      </c>
      <c r="C10" s="61" t="n">
        <v>43343321079</v>
      </c>
      <c r="D10" s="62" t="n">
        <v>0</v>
      </c>
      <c r="E10" s="63" t="n">
        <f aca="false">+C10/C16</f>
        <v>0.892909896677607</v>
      </c>
      <c r="F10" s="64" t="n">
        <v>0</v>
      </c>
      <c r="G10" s="62" t="n">
        <v>0</v>
      </c>
      <c r="H10" s="63" t="n">
        <f aca="false">+F10/$F$16</f>
        <v>0</v>
      </c>
      <c r="I10" s="64" t="n">
        <f aca="false">+C10+F10</f>
        <v>43343321079</v>
      </c>
      <c r="J10" s="65" t="n">
        <v>0</v>
      </c>
      <c r="K10" s="63" t="n">
        <f aca="false">+I10/I16</f>
        <v>0.46258404639504</v>
      </c>
      <c r="L10" s="126" t="s">
        <v>27</v>
      </c>
    </row>
    <row r="11" customFormat="false" ht="50.1" hidden="false" customHeight="true" outlineLevel="0" collapsed="false">
      <c r="A11" s="67" t="n">
        <v>36209</v>
      </c>
      <c r="B11" s="127" t="s">
        <v>28</v>
      </c>
      <c r="C11" s="69" t="n">
        <v>337849415</v>
      </c>
      <c r="D11" s="70" t="n">
        <v>0</v>
      </c>
      <c r="E11" s="71" t="n">
        <f aca="false">+C11/$C$16</f>
        <v>0.00695999011451847</v>
      </c>
      <c r="F11" s="72" t="n">
        <v>0</v>
      </c>
      <c r="G11" s="70" t="n">
        <v>0</v>
      </c>
      <c r="H11" s="71" t="n">
        <f aca="false">+F11/$F$16</f>
        <v>0</v>
      </c>
      <c r="I11" s="72" t="n">
        <f aca="false">+C11+F11</f>
        <v>337849415</v>
      </c>
      <c r="J11" s="73" t="n">
        <v>0</v>
      </c>
      <c r="K11" s="71" t="n">
        <f aca="false">+I11/$I$16</f>
        <v>0.00360571699565997</v>
      </c>
      <c r="L11" s="128" t="s">
        <v>27</v>
      </c>
    </row>
    <row r="12" customFormat="false" ht="50.1" hidden="false" customHeight="true" outlineLevel="0" collapsed="false">
      <c r="A12" s="67" t="n">
        <v>36209</v>
      </c>
      <c r="B12" s="145" t="s">
        <v>33</v>
      </c>
      <c r="C12" s="69" t="n">
        <f aca="false">3571947000+10000</f>
        <v>3571957000</v>
      </c>
      <c r="D12" s="70" t="n">
        <v>0</v>
      </c>
      <c r="E12" s="71" t="n">
        <f aca="false">+C12/$C$16</f>
        <v>0.0735854031580462</v>
      </c>
      <c r="F12" s="72" t="n">
        <v>0</v>
      </c>
      <c r="G12" s="70" t="n">
        <v>0</v>
      </c>
      <c r="H12" s="71" t="n">
        <f aca="false">+F12/$F$16</f>
        <v>0</v>
      </c>
      <c r="I12" s="72" t="n">
        <f aca="false">+C12+F12</f>
        <v>3571957000</v>
      </c>
      <c r="J12" s="73" t="n">
        <v>0</v>
      </c>
      <c r="K12" s="71" t="n">
        <f aca="false">+I12/$I$16</f>
        <v>0.0381219131685239</v>
      </c>
      <c r="L12" s="128" t="s">
        <v>27</v>
      </c>
    </row>
    <row r="13" customFormat="false" ht="50.1" hidden="false" customHeight="true" outlineLevel="0" collapsed="false">
      <c r="A13" s="67" t="n">
        <v>36209</v>
      </c>
      <c r="B13" s="146" t="s">
        <v>33</v>
      </c>
      <c r="C13" s="69" t="n">
        <v>1261475156</v>
      </c>
      <c r="D13" s="70" t="n">
        <v>0</v>
      </c>
      <c r="E13" s="71" t="n">
        <f aca="false">+C13/$C$16</f>
        <v>0.0259874791124639</v>
      </c>
      <c r="F13" s="72" t="n">
        <v>0</v>
      </c>
      <c r="G13" s="70" t="n">
        <v>0</v>
      </c>
      <c r="H13" s="71" t="n">
        <f aca="false">+F13/$F$16</f>
        <v>0</v>
      </c>
      <c r="I13" s="72" t="n">
        <f aca="false">+C13+F13</f>
        <v>1261475156</v>
      </c>
      <c r="J13" s="73" t="n">
        <v>0</v>
      </c>
      <c r="K13" s="71" t="n">
        <f aca="false">+I13/$I$16</f>
        <v>0.0134631649712698</v>
      </c>
      <c r="L13" s="128" t="s">
        <v>27</v>
      </c>
    </row>
    <row r="14" customFormat="false" ht="50.1" hidden="false" customHeight="true" outlineLevel="0" collapsed="false">
      <c r="A14" s="67" t="n">
        <v>36209</v>
      </c>
      <c r="B14" s="68" t="s">
        <v>34</v>
      </c>
      <c r="C14" s="69" t="n">
        <v>0</v>
      </c>
      <c r="D14" s="70" t="n">
        <v>0</v>
      </c>
      <c r="E14" s="71" t="n">
        <f aca="false">+C14/$C$16</f>
        <v>0</v>
      </c>
      <c r="F14" s="72" t="n">
        <f aca="false">4461678000+160150000+40089457393+84817051</f>
        <v>44796102444</v>
      </c>
      <c r="G14" s="70" t="n">
        <v>0</v>
      </c>
      <c r="H14" s="71" t="n">
        <f aca="false">+F14/$F$16</f>
        <v>0.992016500260675</v>
      </c>
      <c r="I14" s="72" t="n">
        <f aca="false">+C14+F14</f>
        <v>44796102444</v>
      </c>
      <c r="J14" s="73" t="n">
        <v>0</v>
      </c>
      <c r="K14" s="71" t="n">
        <f aca="false">+I14/$I$16</f>
        <v>0.478088937705148</v>
      </c>
      <c r="L14" s="128" t="s">
        <v>27</v>
      </c>
    </row>
    <row r="15" customFormat="false" ht="30" hidden="false" customHeight="true" outlineLevel="0" collapsed="false">
      <c r="A15" s="67" t="n">
        <v>36209</v>
      </c>
      <c r="B15" s="68" t="s">
        <v>31</v>
      </c>
      <c r="C15" s="69" t="n">
        <f aca="false">6315910-10000+20733000+10000</f>
        <v>27048910</v>
      </c>
      <c r="D15" s="70" t="n">
        <v>0</v>
      </c>
      <c r="E15" s="71" t="n">
        <f aca="false">+C15/$C$16</f>
        <v>0.000557230937364505</v>
      </c>
      <c r="F15" s="72" t="n">
        <f aca="false">602365837-160150000+3109000-84817051</f>
        <v>360507786</v>
      </c>
      <c r="G15" s="70" t="n">
        <v>0</v>
      </c>
      <c r="H15" s="71" t="n">
        <f aca="false">+F15/$F$16</f>
        <v>0.00798349973932488</v>
      </c>
      <c r="I15" s="72" t="n">
        <f aca="false">+C15+F15</f>
        <v>387556696</v>
      </c>
      <c r="J15" s="73" t="n">
        <v>0</v>
      </c>
      <c r="K15" s="71" t="n">
        <f aca="false">+I15/I16</f>
        <v>0.00413622076435747</v>
      </c>
      <c r="L15" s="74"/>
    </row>
    <row r="16" customFormat="false" ht="30" hidden="false" customHeight="true" outlineLevel="0" collapsed="false">
      <c r="A16" s="129" t="n">
        <v>36209</v>
      </c>
      <c r="B16" s="130" t="s">
        <v>21</v>
      </c>
      <c r="C16" s="131" t="n">
        <f aca="false">SUM(C10:C15)</f>
        <v>48541651560</v>
      </c>
      <c r="D16" s="132" t="n">
        <v>0</v>
      </c>
      <c r="E16" s="133" t="n">
        <f aca="false">SUM(E10:E15)</f>
        <v>1</v>
      </c>
      <c r="F16" s="131" t="n">
        <f aca="false">SUM(F10:F15)</f>
        <v>45156610230</v>
      </c>
      <c r="G16" s="132" t="n">
        <v>0</v>
      </c>
      <c r="H16" s="133" t="n">
        <f aca="false">SUM(H10:H15)</f>
        <v>1</v>
      </c>
      <c r="I16" s="134" t="n">
        <f aca="false">+C16+F16</f>
        <v>93698261790</v>
      </c>
      <c r="J16" s="135" t="n">
        <v>528598154.94</v>
      </c>
      <c r="K16" s="133" t="n">
        <f aca="false">SUM(K10:K15)</f>
        <v>1</v>
      </c>
      <c r="L16" s="136"/>
    </row>
    <row r="17" customFormat="false" ht="20.1" hidden="false" customHeight="true" outlineLevel="0" collapsed="false">
      <c r="A17" s="137"/>
      <c r="B17" s="138"/>
      <c r="C17" s="139"/>
      <c r="D17" s="140"/>
      <c r="E17" s="141"/>
      <c r="F17" s="142"/>
      <c r="G17" s="140"/>
      <c r="H17" s="141"/>
      <c r="I17" s="142"/>
      <c r="J17" s="143"/>
      <c r="K17" s="141"/>
      <c r="L17" s="144"/>
    </row>
    <row r="18" customFormat="false" ht="20.1" hidden="false" customHeight="true" outlineLevel="0" collapsed="false">
      <c r="A18" s="20"/>
      <c r="B18" s="21"/>
      <c r="C18" s="147"/>
      <c r="D18" s="148"/>
      <c r="E18" s="24"/>
      <c r="F18" s="149"/>
      <c r="G18" s="148"/>
      <c r="H18" s="24"/>
      <c r="I18" s="149"/>
      <c r="J18" s="150"/>
      <c r="K18" s="24"/>
      <c r="L18" s="151"/>
    </row>
    <row r="19" customFormat="false" ht="20.1" hidden="false" customHeight="true" outlineLevel="0" collapsed="false">
      <c r="A19" s="101"/>
      <c r="B19" s="102"/>
      <c r="C19" s="103"/>
      <c r="D19" s="104"/>
      <c r="E19" s="105"/>
      <c r="F19" s="106"/>
      <c r="G19" s="104"/>
      <c r="H19" s="107"/>
      <c r="I19" s="108"/>
      <c r="J19" s="109"/>
      <c r="K19" s="110"/>
      <c r="L19" s="111"/>
    </row>
    <row r="20" customFormat="false" ht="13.5" hidden="false" customHeight="false" outlineLevel="0" collapsed="false">
      <c r="A20" s="112" t="s">
        <v>22</v>
      </c>
      <c r="B20" s="113"/>
      <c r="C20" s="114"/>
      <c r="D20" s="113"/>
      <c r="E20" s="115"/>
      <c r="F20" s="113"/>
      <c r="G20" s="113"/>
      <c r="H20" s="116"/>
      <c r="I20" s="117"/>
      <c r="J20" s="118"/>
      <c r="K20" s="119"/>
      <c r="L20" s="120"/>
    </row>
    <row r="21" customFormat="false" ht="12.75" hidden="false" customHeight="false" outlineLevel="0" collapsed="false">
      <c r="A21" s="121" t="s">
        <v>23</v>
      </c>
      <c r="B21" s="121"/>
      <c r="C21" s="121"/>
      <c r="D21" s="121"/>
      <c r="E21" s="122"/>
      <c r="K21" s="123"/>
    </row>
  </sheetData>
  <mergeCells count="3">
    <mergeCell ref="C3:E3"/>
    <mergeCell ref="F3:H3"/>
    <mergeCell ref="I3:K3"/>
  </mergeCells>
  <printOptions headings="false" gridLines="false" gridLinesSet="true" horizontalCentered="true" verticalCentered="true"/>
  <pageMargins left="0.39375" right="0.39375" top="0.590972222222222" bottom="0.590972222222222" header="0.315277777777778" footer="0.315277777777778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&amp;C&amp;14Posição final posterior ao Leilão da CESP/minoritários, porém ainda dependendo da liquidação financeira do direito de preferência dado aos acionistas minoritários da CESP,  que se encerrará em 12/03/99.</oddHeader>
    <oddFooter>&amp;LPreparado por: Mauro Faraco
Divisão de Gestão Financeira&amp;C&amp;F  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1998-07-17T11:46:02Z</dcterms:created>
  <dc:creator>Elektro</dc:creator>
  <dc:description/>
  <dc:language>en-US</dc:language>
  <cp:lastModifiedBy>Elektro</cp:lastModifiedBy>
  <cp:lastPrinted>1999-03-02T15:00:52Z</cp:lastPrinted>
  <cp:revision>0</cp:revision>
  <dc:subject/>
  <dc:title/>
</cp:coreProperties>
</file>