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Sheet1!$A$1:$X$41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<sst xmlns="http://schemas.openxmlformats.org/spreadsheetml/2006/main" count="74" uniqueCount="55">
  <si>
    <t xml:space="preserve">ENRON Americas</t>
  </si>
  <si>
    <t xml:space="preserve">Capital Book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</si>
  <si>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</si>
  <si>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</si>
  <si>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</si>
  <si>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</si>
  <si>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Month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</si>
  <si>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</si>
  <si>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</si>
  <si>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</si>
  <si>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</si>
  <si>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</si>
  <si>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</si>
  <si>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Monthly Deal Value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</si>
  <si>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</si>
  <si>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</si>
  <si>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</si>
  <si>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</si>
  <si>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</si>
  <si>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</si>
  <si>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r>
      <rPr>
        <b val="true"/>
        <sz val="12"/>
        <rFont val="Times New Roman"/>
        <family val="1"/>
      </rPr>
      <t xml:space="preserve">YTD B</t>
    </r>
    <r>
      <rPr>
        <sz val="12"/>
        <rFont val="Times New Roman"/>
        <family val="1"/>
      </rPr>
      <t xml:space="preserve">ook</t>
    </r>
    <r>
      <rPr>
        <b val="true"/>
        <sz val="12"/>
        <rFont val="Times New Roman"/>
        <family val="1"/>
      </rPr>
      <t xml:space="preserve"> Value</t>
    </r>
  </si>
  <si>
    <t xml:space="preserve">April</t>
  </si>
  <si>
    <t xml:space="preserve">NUI Corp.</t>
  </si>
  <si>
    <t xml:space="preserve">40000/D</t>
  </si>
  <si>
    <t xml:space="preserve">FT-EAST</t>
  </si>
  <si>
    <t xml:space="preserve">Capital Book For NUI Deal</t>
  </si>
  <si>
    <t xml:space="preserve">NG-PRICE</t>
  </si>
  <si>
    <t xml:space="preserve">Michigan Consolidated</t>
  </si>
  <si>
    <t xml:space="preserve">4.5BCF</t>
  </si>
  <si>
    <t xml:space="preserve">FT-Ontario</t>
  </si>
  <si>
    <t xml:space="preserve">Credit Reserve for Storage deal</t>
  </si>
  <si>
    <t xml:space="preserve">MICH_CG-GD</t>
  </si>
  <si>
    <t xml:space="preserve">GD-HUB</t>
  </si>
  <si>
    <t xml:space="preserve">May</t>
  </si>
  <si>
    <t xml:space="preserve">n/a</t>
  </si>
  <si>
    <t xml:space="preserve">June</t>
  </si>
  <si>
    <t xml:space="preserve">July</t>
  </si>
  <si>
    <t xml:space="preserve">August</t>
  </si>
  <si>
    <t xml:space="preserve">September</t>
  </si>
  <si>
    <t xml:space="preserve">BearPaw</t>
  </si>
  <si>
    <t xml:space="preserve">3000/d</t>
  </si>
  <si>
    <t xml:space="preserve">WT-CAL</t>
  </si>
  <si>
    <t xml:space="preserve">S</t>
  </si>
  <si>
    <t xml:space="preserve">01/02-12/05</t>
  </si>
  <si>
    <t xml:space="preserve">v</t>
  </si>
  <si>
    <t xml:space="preserve">aeco</t>
  </si>
  <si>
    <t xml:space="preserve">Azusa</t>
  </si>
  <si>
    <t xml:space="preserve">October</t>
  </si>
  <si>
    <t xml:space="preserve">Michigan Consolidate Gas Company</t>
  </si>
  <si>
    <t xml:space="preserve">FT-ONTARIO</t>
  </si>
  <si>
    <t xml:space="preserve">b/s</t>
  </si>
  <si>
    <t xml:space="preserve">12/01-08/02</t>
  </si>
  <si>
    <t xml:space="preserve">Ft-Ontario</t>
  </si>
  <si>
    <t xml:space="preserve">T Boone Pickens</t>
  </si>
  <si>
    <t xml:space="preserve">Note:  All items have been booked to SAP, with the exception of Michigan Gas Company.  This will be booked for October business.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</si>
</sst>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mm/dd/yy"/>
    <numFmt numFmtId="169" formatCode="0"/>
    <numFmt numFmtId="170" formatCode="\$#,##0_);[RED]&quot;($&quot;#,##0\)"/>
    <numFmt numFmtId="171" formatCode="_(* #,##0.00_);_(* \(#,##0.00\);_(* \-??_);_(@_)"/>
    <numFmt numFmtId="172" formatCode="_(* #,##0_);_(* \(#,##0\);_(* \-??_);_(@_)"/>
    <numFmt numFmtId="173" formatCode="m/d/yy"/>
    <numFmt numFmtId="174" formatCode="0.00"/>
    <numFmt numFmtId="175" formatCode="[$-409]m/d/yyyy"/>
    <numFmt numFmtId="176" formatCode="\$#,##0.000_);[RED]&quot;($&quot;#,##0.000\)"/>
    <numFmt numFmtId="177" formatCode="#,##0.000_);[RED]\(#,##0.000\)"/>
    <numFmt numFmtId="178" formatCode="_(\$* #,##0.00_);_(\$* \(#,##0.00\);_(\$* \-??_);_(@_)"/>
    <numFmt numFmtId="179" formatCode="_(\$* #,##0_);_(\$* \(#,##0\);_(\$* \-??_);_(@_)"/>
    <numFmt numFmtId="180" formatCode="[$-409]#,##0_);[RED]\(#,##0\)"/>
    <numFmt numFmtId="181" formatCode="[$-409]m/d/yy"/>
    <numFmt numFmtId="182" formatCode="[$-409]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Arial"/>
      <family val="0"/>
    </font>
    <font>
      <b val="true"/>
      <u val="single"/>
      <sz val="12"/>
      <name val="Times New Roman"/>
      <family val="1"/>
    </font>
    <font>
      <b val="true"/>
      <sz val="14"/>
      <name val="Times New Roman"/>
      <family val="1"/>
    </font>
    <font>
      <b val="true"/>
      <sz val="12"/>
      <name val="Arial"/>
      <family val="2"/>
    </font>
    <font>
      <b val="true"/>
      <i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1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5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5" fillId="2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6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6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1200" xfId="20"/>
    <cellStyle name="Currency_Ftoc0101" xfId="21"/>
    <cellStyle name="Currency_Ftoc1200" xfId="22"/>
    <cellStyle name="Normal_0694ORG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1" width="12.85"/>
    <col collapsed="false" customWidth="true" hidden="false" outlineLevel="0" max="2" min="2" style="1" width="4.7"/>
    <col collapsed="false" customWidth="true" hidden="false" outlineLevel="0" max="3" min="3" style="2" width="16.56"/>
    <col collapsed="false" customWidth="true" hidden="false" outlineLevel="0" max="4" min="4" style="3" width="4.7"/>
    <col collapsed="false" customWidth="true" hidden="false" outlineLevel="0" max="5" min="5" style="4" width="37.14"/>
    <col collapsed="false" customWidth="true" hidden="false" outlineLevel="0" max="6" min="6" style="3" width="4.7"/>
    <col collapsed="false" customWidth="true" hidden="false" outlineLevel="0" max="7" min="7" style="5" width="17.85"/>
    <col collapsed="false" customWidth="true" hidden="false" outlineLevel="0" max="8" min="8" style="6" width="4.7"/>
    <col collapsed="false" customWidth="true" hidden="true" outlineLevel="0" max="9" min="9" style="7" width="13.14"/>
    <col collapsed="false" customWidth="true" hidden="true" outlineLevel="0" max="10" min="10" style="8" width="1.56"/>
    <col collapsed="false" customWidth="true" hidden="true" outlineLevel="0" max="11" min="11" style="7" width="13.28"/>
    <col collapsed="false" customWidth="true" hidden="true" outlineLevel="0" max="12" min="12" style="8" width="2.42"/>
    <col collapsed="false" customWidth="true" hidden="true" outlineLevel="0" max="13" min="13" style="8" width="29.99"/>
    <col collapsed="false" customWidth="true" hidden="false" outlineLevel="0" max="14" min="14" style="9" width="21.56"/>
    <col collapsed="false" customWidth="true" hidden="true" outlineLevel="0" max="15" min="15" style="6" width="21.42"/>
    <col collapsed="false" customWidth="true" hidden="true" outlineLevel="0" max="16" min="16" style="3" width="1.56"/>
    <col collapsed="false" customWidth="true" hidden="true" outlineLevel="0" max="17" min="17" style="3" width="27.56"/>
    <col collapsed="false" customWidth="true" hidden="true" outlineLevel="0" max="18" min="18" style="10" width="30.41"/>
    <col collapsed="false" customWidth="true" hidden="true" outlineLevel="0" max="19" min="19" style="11" width="8.56"/>
    <col collapsed="false" customWidth="true" hidden="true" outlineLevel="0" max="20" min="20" style="3" width="16.28"/>
    <col collapsed="false" customWidth="true" hidden="true" outlineLevel="0" max="21" min="21" style="1" width="16.84"/>
    <col collapsed="false" customWidth="true" hidden="false" outlineLevel="0" max="22" min="22" style="3" width="4.7"/>
    <col collapsed="false" customWidth="true" hidden="false" outlineLevel="0" max="23" min="23" style="12" width="18.85"/>
    <col collapsed="false" customWidth="true" hidden="false" outlineLevel="0" max="24" min="24" style="3" width="6.7"/>
    <col collapsed="false" customWidth="true" hidden="false" outlineLevel="0" max="25" min="25" style="3" width="2.42"/>
    <col collapsed="false" customWidth="true" hidden="false" outlineLevel="0" max="26" min="26" style="3" width="6.7"/>
    <col collapsed="false" customWidth="false" hidden="false" outlineLevel="0" max="257" min="27" style="3" width="8.41"/>
  </cols>
  <sheetData>
    <row r="1" customFormat="false" ht="15" hidden="false" customHeight="true" outlineLevel="0" collapsed="false">
      <c r="A1" s="13" t="s">
        <v>0</v>
      </c>
      <c r="B1" s="13"/>
      <c r="G1" s="14"/>
    </row>
    <row r="2" customFormat="false" ht="15" hidden="false" customHeight="true" outlineLevel="0" collapsed="false">
      <c r="A2" s="15" t="n">
        <f aca="true">TODAY()</f>
        <v>45926</v>
      </c>
      <c r="B2" s="15"/>
      <c r="G2" s="14"/>
    </row>
    <row r="3" customFormat="false" ht="15" hidden="false" customHeight="true" outlineLevel="0" collapsed="false">
      <c r="A3" s="1" t="s">
        <v>1</v>
      </c>
      <c r="G3" s="14"/>
    </row>
    <row r="4" customFormat="false" ht="15" hidden="false" customHeight="true" outlineLevel="0" collapsed="false">
      <c r="F4" s="1"/>
      <c r="G4" s="14"/>
    </row>
    <row r="5" customFormat="false" ht="15" hidden="false" customHeight="true" outlineLevel="0" collapsed="false">
      <c r="F5" s="1"/>
      <c r="G5" s="16"/>
    </row>
    <row r="6" customFormat="false" ht="15" hidden="false" customHeight="true" outlineLevel="0" collapsed="false">
      <c r="C6" s="17"/>
      <c r="D6" s="1"/>
      <c r="E6" s="18"/>
      <c r="F6" s="1"/>
      <c r="G6" s="16"/>
      <c r="H6" s="1"/>
      <c r="I6" s="19"/>
      <c r="J6" s="20" t="s">
        <v>2</v>
      </c>
      <c r="K6" s="19"/>
      <c r="L6" s="20"/>
      <c r="M6" s="20" t="s">
        <v>3</v>
      </c>
      <c r="O6" s="1"/>
      <c r="P6" s="1"/>
      <c r="Q6" s="1"/>
      <c r="R6" s="21"/>
      <c r="S6" s="22"/>
      <c r="T6" s="1"/>
      <c r="V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true" outlineLevel="0" collapsed="false">
      <c r="A7" s="23"/>
      <c r="B7" s="24"/>
      <c r="C7" s="25"/>
      <c r="D7" s="24"/>
      <c r="E7" s="26"/>
      <c r="F7" s="24"/>
      <c r="G7" s="27"/>
      <c r="H7" s="28"/>
      <c r="I7" s="29"/>
      <c r="J7" s="30" t="s">
        <v>4</v>
      </c>
      <c r="K7" s="29"/>
      <c r="L7" s="31"/>
      <c r="M7" s="31" t="s">
        <v>5</v>
      </c>
      <c r="N7" s="32"/>
      <c r="O7" s="28"/>
      <c r="P7" s="28"/>
      <c r="Q7" s="28"/>
      <c r="R7" s="33"/>
      <c r="S7" s="34"/>
      <c r="T7" s="28"/>
      <c r="U7" s="28"/>
      <c r="V7" s="28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5" hidden="false" customHeight="true" outlineLevel="0" collapsed="false">
      <c r="A8" s="36" t="s">
        <v>6</v>
      </c>
      <c r="B8" s="37"/>
      <c r="C8" s="38" t="s">
        <v>7</v>
      </c>
      <c r="D8" s="37"/>
      <c r="E8" s="39" t="s">
        <v>8</v>
      </c>
      <c r="F8" s="37"/>
      <c r="G8" s="37" t="s">
        <v>9</v>
      </c>
      <c r="H8" s="37"/>
      <c r="I8" s="40" t="s">
        <v>10</v>
      </c>
      <c r="J8" s="41"/>
      <c r="K8" s="40" t="s">
        <v>11</v>
      </c>
      <c r="L8" s="41"/>
      <c r="M8" s="41" t="s">
        <v>12</v>
      </c>
      <c r="N8" s="42" t="s">
        <v>13</v>
      </c>
      <c r="O8" s="37" t="s">
        <v>14</v>
      </c>
      <c r="P8" s="43"/>
      <c r="Q8" s="37" t="s">
        <v>15</v>
      </c>
      <c r="R8" s="44" t="s">
        <v>16</v>
      </c>
      <c r="S8" s="45" t="s">
        <v>17</v>
      </c>
      <c r="T8" s="46" t="s">
        <v>18</v>
      </c>
      <c r="U8" s="47" t="s">
        <v>19</v>
      </c>
      <c r="V8" s="43"/>
      <c r="W8" s="48" t="s">
        <v>20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5" hidden="false" customHeight="true" outlineLevel="0" collapsed="false">
      <c r="A9" s="49" t="s">
        <v>21</v>
      </c>
      <c r="B9" s="50"/>
      <c r="C9" s="51" t="n">
        <v>37005</v>
      </c>
      <c r="D9" s="52"/>
      <c r="E9" s="53" t="s">
        <v>22</v>
      </c>
      <c r="F9" s="52"/>
      <c r="G9" s="54" t="s">
        <v>1</v>
      </c>
      <c r="H9" s="52"/>
      <c r="I9" s="55" t="s">
        <v>23</v>
      </c>
      <c r="K9" s="52"/>
      <c r="M9" s="56" t="n">
        <f aca="false">N9/1000</f>
        <v>289.118</v>
      </c>
      <c r="N9" s="9" t="n">
        <v>289118</v>
      </c>
      <c r="O9" s="52" t="s">
        <v>24</v>
      </c>
      <c r="P9" s="52"/>
      <c r="Q9" s="52" t="s">
        <v>25</v>
      </c>
      <c r="R9" s="52"/>
      <c r="S9" s="52"/>
      <c r="T9" s="52"/>
      <c r="U9" s="57" t="s">
        <v>26</v>
      </c>
      <c r="V9" s="52"/>
      <c r="W9" s="58"/>
    </row>
    <row r="10" customFormat="false" ht="15" hidden="false" customHeight="true" outlineLevel="0" collapsed="false">
      <c r="A10" s="59"/>
      <c r="B10" s="52"/>
      <c r="C10" s="51" t="n">
        <v>37004</v>
      </c>
      <c r="D10" s="52"/>
      <c r="E10" s="53" t="s">
        <v>27</v>
      </c>
      <c r="F10" s="52"/>
      <c r="G10" s="54" t="s">
        <v>1</v>
      </c>
      <c r="H10" s="52"/>
      <c r="I10" s="60" t="s">
        <v>28</v>
      </c>
      <c r="K10" s="52" t="s">
        <v>28</v>
      </c>
      <c r="M10" s="56" t="n">
        <f aca="false">N10/1000</f>
        <v>169.459</v>
      </c>
      <c r="N10" s="61" t="n">
        <v>169459</v>
      </c>
      <c r="O10" s="52" t="s">
        <v>29</v>
      </c>
      <c r="P10" s="52"/>
      <c r="Q10" s="52"/>
      <c r="R10" s="52" t="s">
        <v>30</v>
      </c>
      <c r="S10" s="52"/>
      <c r="T10" s="52" t="s">
        <v>31</v>
      </c>
      <c r="U10" s="57" t="s">
        <v>32</v>
      </c>
      <c r="V10" s="52"/>
      <c r="W10" s="58"/>
    </row>
    <row r="11" customFormat="false" ht="15" hidden="false" customHeight="true" outlineLevel="0" collapsed="false">
      <c r="A11" s="49"/>
      <c r="B11" s="52"/>
      <c r="C11" s="51"/>
      <c r="D11" s="52"/>
      <c r="E11" s="53"/>
      <c r="F11" s="52"/>
      <c r="G11" s="54"/>
      <c r="H11" s="52"/>
      <c r="I11" s="60"/>
      <c r="K11" s="52"/>
      <c r="M11" s="56"/>
      <c r="N11" s="9" t="n">
        <f aca="false">SUM(N9:N10)</f>
        <v>458577</v>
      </c>
      <c r="O11" s="52"/>
      <c r="P11" s="52"/>
      <c r="Q11" s="52"/>
      <c r="R11" s="52"/>
      <c r="S11" s="52"/>
      <c r="T11" s="52"/>
      <c r="U11" s="57"/>
      <c r="V11" s="52"/>
      <c r="W11" s="62" t="n">
        <f aca="false">N11</f>
        <v>458577</v>
      </c>
    </row>
    <row r="12" customFormat="false" ht="15" hidden="false" customHeight="true" outlineLevel="0" collapsed="false">
      <c r="A12" s="59"/>
      <c r="B12" s="52"/>
      <c r="C12" s="51"/>
      <c r="D12" s="52"/>
      <c r="E12" s="53"/>
      <c r="F12" s="52"/>
      <c r="G12" s="54"/>
      <c r="H12" s="52"/>
      <c r="I12" s="60"/>
      <c r="K12" s="52"/>
      <c r="M12" s="56"/>
      <c r="O12" s="52"/>
      <c r="P12" s="52"/>
      <c r="Q12" s="52"/>
      <c r="R12" s="52"/>
      <c r="S12" s="52"/>
      <c r="T12" s="52"/>
      <c r="U12" s="57"/>
      <c r="V12" s="52"/>
      <c r="W12" s="58"/>
    </row>
    <row r="13" customFormat="false" ht="15" hidden="false" customHeight="true" outlineLevel="0" collapsed="false">
      <c r="A13" s="49" t="s">
        <v>33</v>
      </c>
      <c r="B13" s="50"/>
      <c r="C13" s="51" t="s">
        <v>34</v>
      </c>
      <c r="D13" s="52"/>
      <c r="E13" s="63" t="s">
        <v>34</v>
      </c>
      <c r="F13" s="52"/>
      <c r="G13" s="51" t="s">
        <v>34</v>
      </c>
      <c r="H13" s="52"/>
      <c r="I13" s="60"/>
      <c r="K13" s="52"/>
      <c r="M13" s="56"/>
      <c r="N13" s="9" t="n">
        <v>0</v>
      </c>
      <c r="O13" s="52"/>
      <c r="P13" s="52"/>
      <c r="Q13" s="52"/>
      <c r="R13" s="52"/>
      <c r="S13" s="52"/>
      <c r="T13" s="52"/>
      <c r="U13" s="57"/>
      <c r="V13" s="52"/>
      <c r="W13" s="58" t="n">
        <f aca="false">N13+W11</f>
        <v>458577</v>
      </c>
    </row>
    <row r="14" customFormat="false" ht="15" hidden="false" customHeight="true" outlineLevel="0" collapsed="false">
      <c r="A14" s="59"/>
      <c r="B14" s="52"/>
      <c r="C14" s="51"/>
      <c r="D14" s="52"/>
      <c r="E14" s="53"/>
      <c r="F14" s="52"/>
      <c r="G14" s="54"/>
      <c r="H14" s="52"/>
      <c r="I14" s="60"/>
      <c r="K14" s="52"/>
      <c r="M14" s="56"/>
      <c r="O14" s="52"/>
      <c r="P14" s="52"/>
      <c r="Q14" s="52"/>
      <c r="R14" s="52"/>
      <c r="S14" s="52"/>
      <c r="T14" s="52"/>
      <c r="U14" s="57"/>
      <c r="V14" s="52"/>
      <c r="W14" s="58"/>
    </row>
    <row r="15" customFormat="false" ht="15" hidden="false" customHeight="true" outlineLevel="0" collapsed="false">
      <c r="A15" s="49" t="s">
        <v>35</v>
      </c>
      <c r="B15" s="50"/>
      <c r="C15" s="51" t="s">
        <v>34</v>
      </c>
      <c r="D15" s="52"/>
      <c r="E15" s="63" t="s">
        <v>34</v>
      </c>
      <c r="F15" s="52"/>
      <c r="G15" s="51" t="s">
        <v>34</v>
      </c>
      <c r="H15" s="52"/>
      <c r="I15" s="60"/>
      <c r="K15" s="52"/>
      <c r="M15" s="56"/>
      <c r="N15" s="9" t="n">
        <v>0</v>
      </c>
      <c r="O15" s="52"/>
      <c r="P15" s="52"/>
      <c r="Q15" s="52"/>
      <c r="R15" s="52"/>
      <c r="S15" s="52"/>
      <c r="T15" s="52"/>
      <c r="U15" s="57"/>
      <c r="V15" s="52"/>
      <c r="W15" s="58" t="n">
        <f aca="false">N15+W13</f>
        <v>458577</v>
      </c>
    </row>
    <row r="16" customFormat="false" ht="15" hidden="false" customHeight="true" outlineLevel="0" collapsed="false">
      <c r="A16" s="59"/>
      <c r="B16" s="52"/>
      <c r="C16" s="51"/>
      <c r="D16" s="52"/>
      <c r="E16" s="53"/>
      <c r="F16" s="52"/>
      <c r="G16" s="54"/>
      <c r="H16" s="52"/>
      <c r="I16" s="60"/>
      <c r="K16" s="52"/>
      <c r="M16" s="56"/>
      <c r="O16" s="52"/>
      <c r="P16" s="52"/>
      <c r="Q16" s="52"/>
      <c r="R16" s="52"/>
      <c r="S16" s="52"/>
      <c r="T16" s="52"/>
      <c r="U16" s="57"/>
      <c r="V16" s="52"/>
      <c r="W16" s="58"/>
    </row>
    <row r="17" customFormat="false" ht="15" hidden="false" customHeight="true" outlineLevel="0" collapsed="false">
      <c r="A17" s="49" t="s">
        <v>36</v>
      </c>
      <c r="B17" s="50"/>
      <c r="C17" s="51" t="s">
        <v>34</v>
      </c>
      <c r="D17" s="52"/>
      <c r="E17" s="63" t="s">
        <v>34</v>
      </c>
      <c r="F17" s="52"/>
      <c r="G17" s="51" t="s">
        <v>34</v>
      </c>
      <c r="H17" s="52"/>
      <c r="I17" s="60"/>
      <c r="K17" s="52"/>
      <c r="M17" s="56"/>
      <c r="N17" s="9" t="n">
        <v>0</v>
      </c>
      <c r="O17" s="52"/>
      <c r="P17" s="52"/>
      <c r="Q17" s="52"/>
      <c r="R17" s="52"/>
      <c r="S17" s="52"/>
      <c r="T17" s="52"/>
      <c r="U17" s="57"/>
      <c r="V17" s="52"/>
      <c r="W17" s="58" t="n">
        <f aca="false">N17+W15</f>
        <v>458577</v>
      </c>
    </row>
    <row r="18" customFormat="false" ht="15" hidden="false" customHeight="true" outlineLevel="0" collapsed="false">
      <c r="A18" s="59"/>
      <c r="B18" s="52"/>
      <c r="C18" s="51"/>
      <c r="D18" s="52"/>
      <c r="E18" s="53"/>
      <c r="F18" s="52"/>
      <c r="G18" s="54"/>
      <c r="H18" s="52"/>
      <c r="I18" s="60"/>
      <c r="K18" s="52"/>
      <c r="M18" s="56"/>
      <c r="O18" s="52"/>
      <c r="P18" s="52"/>
      <c r="Q18" s="52"/>
      <c r="R18" s="52"/>
      <c r="S18" s="52"/>
      <c r="T18" s="52"/>
      <c r="U18" s="57"/>
      <c r="V18" s="52"/>
      <c r="W18" s="58"/>
    </row>
    <row r="19" customFormat="false" ht="15" hidden="false" customHeight="true" outlineLevel="0" collapsed="false">
      <c r="A19" s="49" t="s">
        <v>37</v>
      </c>
      <c r="B19" s="50"/>
      <c r="C19" s="51" t="s">
        <v>34</v>
      </c>
      <c r="D19" s="52"/>
      <c r="E19" s="63" t="s">
        <v>34</v>
      </c>
      <c r="F19" s="52"/>
      <c r="G19" s="51" t="s">
        <v>34</v>
      </c>
      <c r="H19" s="52"/>
      <c r="I19" s="60"/>
      <c r="K19" s="52"/>
      <c r="M19" s="56"/>
      <c r="N19" s="9" t="n">
        <v>0</v>
      </c>
      <c r="O19" s="52"/>
      <c r="P19" s="52"/>
      <c r="Q19" s="52"/>
      <c r="R19" s="52"/>
      <c r="S19" s="52"/>
      <c r="T19" s="52"/>
      <c r="U19" s="57"/>
      <c r="V19" s="52"/>
      <c r="W19" s="58" t="n">
        <f aca="false">N19+W17</f>
        <v>458577</v>
      </c>
    </row>
    <row r="20" customFormat="false" ht="15" hidden="false" customHeight="true" outlineLevel="0" collapsed="false">
      <c r="A20" s="59"/>
      <c r="B20" s="52"/>
      <c r="C20" s="51"/>
      <c r="D20" s="52"/>
      <c r="E20" s="53"/>
      <c r="F20" s="52"/>
      <c r="G20" s="54"/>
      <c r="H20" s="52"/>
      <c r="I20" s="60"/>
      <c r="K20" s="52"/>
      <c r="M20" s="56"/>
      <c r="O20" s="52"/>
      <c r="P20" s="52"/>
      <c r="Q20" s="52"/>
      <c r="R20" s="52"/>
      <c r="S20" s="52"/>
      <c r="T20" s="52"/>
      <c r="U20" s="57"/>
      <c r="V20" s="52"/>
      <c r="W20" s="58"/>
    </row>
    <row r="21" customFormat="false" ht="15" hidden="false" customHeight="true" outlineLevel="0" collapsed="false">
      <c r="A21" s="49" t="s">
        <v>38</v>
      </c>
      <c r="B21" s="50"/>
      <c r="C21" s="51" t="n">
        <v>37161</v>
      </c>
      <c r="D21" s="52"/>
      <c r="E21" s="53" t="s">
        <v>39</v>
      </c>
      <c r="F21" s="52"/>
      <c r="G21" s="54" t="s">
        <v>1</v>
      </c>
      <c r="H21" s="52"/>
      <c r="I21" s="64" t="s">
        <v>40</v>
      </c>
      <c r="J21" s="65"/>
      <c r="K21" s="64"/>
      <c r="L21" s="65"/>
      <c r="M21" s="66" t="n">
        <f aca="false">N21/1000</f>
        <v>28.2</v>
      </c>
      <c r="N21" s="9" t="n">
        <v>28200</v>
      </c>
      <c r="O21" s="52" t="s">
        <v>41</v>
      </c>
      <c r="P21" s="67"/>
      <c r="Q21" s="67" t="s">
        <v>42</v>
      </c>
      <c r="R21" s="68" t="s">
        <v>43</v>
      </c>
      <c r="S21" s="69" t="s">
        <v>44</v>
      </c>
      <c r="T21" s="67" t="s">
        <v>45</v>
      </c>
      <c r="U21" s="70"/>
      <c r="V21" s="52"/>
      <c r="W21" s="58"/>
    </row>
    <row r="22" customFormat="false" ht="15" hidden="false" customHeight="true" outlineLevel="0" collapsed="false">
      <c r="A22" s="59"/>
      <c r="B22" s="52"/>
      <c r="C22" s="51" t="n">
        <v>37161</v>
      </c>
      <c r="D22" s="52"/>
      <c r="E22" s="53" t="s">
        <v>46</v>
      </c>
      <c r="F22" s="52"/>
      <c r="G22" s="54" t="s">
        <v>1</v>
      </c>
      <c r="H22" s="52"/>
      <c r="I22" s="64"/>
      <c r="J22" s="65"/>
      <c r="K22" s="64"/>
      <c r="L22" s="65"/>
      <c r="M22" s="66"/>
      <c r="N22" s="61" t="n">
        <v>-82098</v>
      </c>
      <c r="O22" s="52"/>
      <c r="P22" s="67"/>
      <c r="Q22" s="67"/>
      <c r="R22" s="68"/>
      <c r="S22" s="69"/>
      <c r="T22" s="67"/>
      <c r="U22" s="70"/>
      <c r="V22" s="52"/>
      <c r="W22" s="58"/>
    </row>
    <row r="23" customFormat="false" ht="15" hidden="false" customHeight="true" outlineLevel="0" collapsed="false">
      <c r="A23" s="49"/>
      <c r="B23" s="52"/>
      <c r="C23" s="51"/>
      <c r="D23" s="52"/>
      <c r="E23" s="53"/>
      <c r="F23" s="52"/>
      <c r="G23" s="54"/>
      <c r="H23" s="52"/>
      <c r="I23" s="64"/>
      <c r="J23" s="65"/>
      <c r="K23" s="64"/>
      <c r="L23" s="65"/>
      <c r="M23" s="66"/>
      <c r="N23" s="9" t="n">
        <f aca="false">SUM(N21:N22)</f>
        <v>-53898</v>
      </c>
      <c r="O23" s="52"/>
      <c r="P23" s="67"/>
      <c r="Q23" s="67"/>
      <c r="R23" s="68"/>
      <c r="S23" s="69"/>
      <c r="T23" s="67"/>
      <c r="U23" s="70"/>
      <c r="V23" s="52"/>
      <c r="W23" s="58" t="n">
        <f aca="false">N23+W19</f>
        <v>404679</v>
      </c>
    </row>
    <row r="24" customFormat="false" ht="15" hidden="false" customHeight="true" outlineLevel="0" collapsed="false">
      <c r="A24" s="59"/>
      <c r="B24" s="52"/>
      <c r="C24" s="51"/>
      <c r="D24" s="52"/>
      <c r="E24" s="53"/>
      <c r="F24" s="52"/>
      <c r="G24" s="54"/>
      <c r="H24" s="52"/>
      <c r="I24" s="64"/>
      <c r="J24" s="65"/>
      <c r="K24" s="64"/>
      <c r="L24" s="65"/>
      <c r="M24" s="66"/>
      <c r="O24" s="52"/>
      <c r="P24" s="67"/>
      <c r="Q24" s="67"/>
      <c r="R24" s="68"/>
      <c r="S24" s="69"/>
      <c r="T24" s="67"/>
      <c r="U24" s="70"/>
      <c r="V24" s="52"/>
      <c r="W24" s="58"/>
    </row>
    <row r="25" customFormat="false" ht="15" hidden="false" customHeight="true" outlineLevel="0" collapsed="false">
      <c r="A25" s="49" t="s">
        <v>47</v>
      </c>
      <c r="B25" s="50"/>
      <c r="C25" s="51" t="n">
        <v>37165</v>
      </c>
      <c r="D25" s="52"/>
      <c r="E25" s="53" t="s">
        <v>48</v>
      </c>
      <c r="F25" s="52"/>
      <c r="G25" s="54" t="s">
        <v>1</v>
      </c>
      <c r="H25" s="71"/>
      <c r="I25" s="72" t="n">
        <v>2018163</v>
      </c>
      <c r="J25" s="73"/>
      <c r="K25" s="74" t="n">
        <v>2000000</v>
      </c>
      <c r="L25" s="65"/>
      <c r="M25" s="66" t="n">
        <f aca="false">N25/1000</f>
        <v>97.803</v>
      </c>
      <c r="N25" s="9" t="n">
        <v>97803</v>
      </c>
      <c r="O25" s="52" t="s">
        <v>49</v>
      </c>
      <c r="P25" s="67"/>
      <c r="Q25" s="67" t="s">
        <v>50</v>
      </c>
      <c r="R25" s="67" t="s">
        <v>51</v>
      </c>
      <c r="S25" s="75" t="n">
        <v>0</v>
      </c>
      <c r="T25" s="52" t="s">
        <v>31</v>
      </c>
      <c r="U25" s="70" t="s">
        <v>52</v>
      </c>
      <c r="V25" s="52"/>
      <c r="W25" s="58"/>
    </row>
    <row r="26" customFormat="false" ht="15" hidden="false" customHeight="true" outlineLevel="0" collapsed="false">
      <c r="A26" s="49"/>
      <c r="B26" s="50"/>
      <c r="C26" s="51" t="n">
        <v>37168</v>
      </c>
      <c r="D26" s="52"/>
      <c r="E26" s="53" t="s">
        <v>53</v>
      </c>
      <c r="F26" s="52"/>
      <c r="G26" s="54" t="s">
        <v>1</v>
      </c>
      <c r="H26" s="71"/>
      <c r="M26" s="8" t="n">
        <f aca="false">N26/1000</f>
        <v>163</v>
      </c>
      <c r="N26" s="61" t="n">
        <v>163000</v>
      </c>
      <c r="O26" s="71"/>
      <c r="P26" s="52"/>
      <c r="Q26" s="52"/>
      <c r="R26" s="76"/>
      <c r="S26" s="75"/>
      <c r="T26" s="52"/>
      <c r="U26" s="50"/>
      <c r="V26" s="52"/>
      <c r="W26" s="58"/>
    </row>
    <row r="27" customFormat="false" ht="15" hidden="false" customHeight="true" outlineLevel="0" collapsed="false">
      <c r="A27" s="49"/>
      <c r="B27" s="50"/>
      <c r="C27" s="51"/>
      <c r="D27" s="52"/>
      <c r="E27" s="53"/>
      <c r="F27" s="52"/>
      <c r="G27" s="54"/>
      <c r="H27" s="71"/>
      <c r="N27" s="9" t="n">
        <f aca="false">SUM(N25:N26)</f>
        <v>260803</v>
      </c>
      <c r="O27" s="71"/>
      <c r="P27" s="52"/>
      <c r="Q27" s="52"/>
      <c r="R27" s="76"/>
      <c r="S27" s="75"/>
      <c r="T27" s="52"/>
      <c r="U27" s="50"/>
      <c r="V27" s="52"/>
      <c r="W27" s="77" t="n">
        <f aca="false">N27+W23</f>
        <v>665482</v>
      </c>
    </row>
    <row r="28" customFormat="false" ht="15" hidden="false" customHeight="true" outlineLevel="0" collapsed="false">
      <c r="A28" s="78"/>
      <c r="B28" s="79"/>
      <c r="C28" s="80"/>
      <c r="D28" s="81"/>
      <c r="E28" s="82"/>
      <c r="F28" s="81"/>
      <c r="G28" s="83"/>
      <c r="H28" s="84"/>
      <c r="I28" s="85"/>
      <c r="J28" s="86"/>
      <c r="K28" s="85"/>
      <c r="L28" s="86"/>
      <c r="M28" s="86"/>
      <c r="N28" s="61"/>
      <c r="O28" s="84"/>
      <c r="P28" s="81"/>
      <c r="Q28" s="81"/>
      <c r="R28" s="87"/>
      <c r="S28" s="88"/>
      <c r="T28" s="81"/>
      <c r="U28" s="79"/>
      <c r="V28" s="81"/>
      <c r="W28" s="89"/>
    </row>
    <row r="29" customFormat="false" ht="12.75" hidden="false" customHeight="true" outlineLevel="0" collapsed="false">
      <c r="A29" s="90" t="s">
        <v>54</v>
      </c>
      <c r="B29" s="50"/>
    </row>
    <row r="30" customFormat="false" ht="12.75" hidden="false" customHeight="true" outlineLevel="0" collapsed="false">
      <c r="A30" s="50"/>
      <c r="B30" s="50"/>
    </row>
    <row r="31" customFormat="false" ht="12.75" hidden="false" customHeight="true" outlineLevel="0" collapsed="false">
      <c r="A31" s="50"/>
      <c r="B31" s="50"/>
    </row>
    <row r="32" customFormat="false" ht="12.75" hidden="false" customHeight="true" outlineLevel="0" collapsed="false">
      <c r="A32" s="52" t="str">
        <f aca="true">CELL("filename")</f>
        <v>'file:///mnt/12tb/@roms/datasets/enron/EDRM Enron Email Data Set v2 XML/filtered-attachments/xls/Capital_Book_Rollforward-695e1f82e8efb5cc518c70620a48c83420ffb2b931055cea25d270a11278fe24.xls'#$Sheet1</v>
      </c>
      <c r="B32" s="50"/>
    </row>
    <row r="33" customFormat="false" ht="12.75" hidden="false" customHeight="true" outlineLevel="0" collapsed="false">
      <c r="A33" s="50"/>
      <c r="B33" s="50"/>
    </row>
    <row r="34" customFormat="false" ht="12.75" hidden="false" customHeight="true" outlineLevel="0" collapsed="false">
      <c r="A34" s="50"/>
      <c r="B34" s="50"/>
    </row>
    <row r="35" customFormat="false" ht="12.75" hidden="false" customHeight="true" outlineLevel="0" collapsed="false">
      <c r="A35" s="50"/>
      <c r="B35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2001-10-09T17:30:51Z</dcterms:created>
  <dc:creator>rcothra</dc:creator>
  <dc:description/>
  <dc:language>en-US</dc:language>
  <cp:lastModifiedBy>rcothra</cp:lastModifiedBy>
  <cp:lastPrinted>2001-10-09T18:07:43Z</cp:lastPrinted>
  <dcterms:modified xsi:type="dcterms:W3CDTF">2001-10-09T18:10:27Z</dcterms:modified>
  <cp:revision>0</cp:revision>
  <dc:subject/>
  <dc:title/>
</cp:coreProperties>
</file>