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elease Status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<sst xmlns="http://schemas.openxmlformats.org/spreadsheetml/2006/main" count="354" uniqueCount="88">
  <si>
    <t xml:space="preserve">Pipeline</t>
  </si>
  <si>
    <t xml:space="preserve">Contract</t>
  </si>
  <si>
    <t xml:space="preserve">Pipeline Release ID</t>
  </si>
  <si>
    <t xml:space="preserve">Release Status</t>
  </si>
  <si>
    <t xml:space="preserve">Receipt</t>
  </si>
  <si>
    <t xml:space="preserve">Delivery</t>
  </si>
  <si>
    <t xml:space="preserve">Begin Term</t>
  </si>
  <si>
    <t xml:space="preserve">End Term</t>
  </si>
  <si>
    <t xml:space="preserve">MDQ</t>
  </si>
  <si>
    <t xml:space="preserve">Aquiring Shipper</t>
  </si>
  <si>
    <t xml:space="preserve">Aquiring Bid (per Dth)</t>
  </si>
  <si>
    <t xml:space="preserve">ENA Contracted Demand</t>
  </si>
  <si>
    <t xml:space="preserve">Unitized Gain/Loss</t>
  </si>
  <si>
    <t xml:space="preserve">El Paso</t>
  </si>
  <si>
    <t xml:space="preserve">9ML2</t>
  </si>
  <si>
    <t xml:space="preserve">Temp Release</t>
  </si>
  <si>
    <t xml:space="preserve">SJ/Perm</t>
  </si>
  <si>
    <t xml:space="preserve">Socal Topock</t>
  </si>
  <si>
    <t xml:space="preserve">PG&amp;E Trading-Gas Corp</t>
  </si>
  <si>
    <t xml:space="preserve">9ML4</t>
  </si>
  <si>
    <t xml:space="preserve">Anrko/Perm</t>
  </si>
  <si>
    <t xml:space="preserve">9ML3</t>
  </si>
  <si>
    <t xml:space="preserve">SC Ehrenberg</t>
  </si>
  <si>
    <t xml:space="preserve">9E3X</t>
  </si>
  <si>
    <t xml:space="preserve">Valero/Waha</t>
  </si>
  <si>
    <t xml:space="preserve">Reliant</t>
  </si>
  <si>
    <t xml:space="preserve">Western Gas Resources</t>
  </si>
  <si>
    <t xml:space="preserve">Oneok Marketing</t>
  </si>
  <si>
    <t xml:space="preserve">9MD3</t>
  </si>
  <si>
    <t xml:space="preserve">Cinergy</t>
  </si>
  <si>
    <t xml:space="preserve">E Prime</t>
  </si>
  <si>
    <t xml:space="preserve">9ME4</t>
  </si>
  <si>
    <t xml:space="preserve">PG&amp;E Topock</t>
  </si>
  <si>
    <t xml:space="preserve">Enserco Energy</t>
  </si>
  <si>
    <t xml:space="preserve">Occidental Energy</t>
  </si>
  <si>
    <t xml:space="preserve">BP Amoco</t>
  </si>
  <si>
    <t xml:space="preserve">9ME9</t>
  </si>
  <si>
    <t xml:space="preserve">9MK4</t>
  </si>
  <si>
    <t xml:space="preserve">BP Energy</t>
  </si>
  <si>
    <t xml:space="preserve">No Bids</t>
  </si>
  <si>
    <t xml:space="preserve">FGT</t>
  </si>
  <si>
    <t xml:space="preserve">Zones1-3</t>
  </si>
  <si>
    <t xml:space="preserve">Mrkt Area</t>
  </si>
  <si>
    <t xml:space="preserve">FPL Energy Services</t>
  </si>
  <si>
    <t xml:space="preserve">Iroquois</t>
  </si>
  <si>
    <t xml:space="preserve">1250-08</t>
  </si>
  <si>
    <t xml:space="preserve">Wadd</t>
  </si>
  <si>
    <t xml:space="preserve">Wright</t>
  </si>
  <si>
    <t xml:space="preserve">Boston Gas</t>
  </si>
  <si>
    <t xml:space="preserve">MRT</t>
  </si>
  <si>
    <t xml:space="preserve">Permanent</t>
  </si>
  <si>
    <t xml:space="preserve">Northern Border</t>
  </si>
  <si>
    <t xml:space="preserve">T1180F</t>
  </si>
  <si>
    <t xml:space="preserve">R0249</t>
  </si>
  <si>
    <t xml:space="preserve">Recalled</t>
  </si>
  <si>
    <t xml:space="preserve">Peoples</t>
  </si>
  <si>
    <t xml:space="preserve">Contract Rate</t>
  </si>
  <si>
    <t xml:space="preserve">Released</t>
  </si>
  <si>
    <t xml:space="preserve">T1059F</t>
  </si>
  <si>
    <t xml:space="preserve">R0252</t>
  </si>
  <si>
    <t xml:space="preserve">T1066F</t>
  </si>
  <si>
    <t xml:space="preserve">R0255</t>
  </si>
  <si>
    <t xml:space="preserve">T1062F</t>
  </si>
  <si>
    <t xml:space="preserve">R0259</t>
  </si>
  <si>
    <t xml:space="preserve">T1105F</t>
  </si>
  <si>
    <t xml:space="preserve">R0260</t>
  </si>
  <si>
    <t xml:space="preserve">T1144F</t>
  </si>
  <si>
    <t xml:space="preserve">R0318</t>
  </si>
  <si>
    <t xml:space="preserve">CNR</t>
  </si>
  <si>
    <t xml:space="preserve">T089F</t>
  </si>
  <si>
    <t xml:space="preserve">R0319</t>
  </si>
  <si>
    <t xml:space="preserve">T1089F</t>
  </si>
  <si>
    <t xml:space="preserve">R0320</t>
  </si>
  <si>
    <t xml:space="preserve">TMV</t>
  </si>
  <si>
    <t xml:space="preserve">T1169F</t>
  </si>
  <si>
    <t xml:space="preserve">R0356</t>
  </si>
  <si>
    <t xml:space="preserve">PG&amp;E NW</t>
  </si>
  <si>
    <t xml:space="preserve">Kingsgate</t>
  </si>
  <si>
    <t xml:space="preserve">Malin</t>
  </si>
  <si>
    <t xml:space="preserve">Sacramento MUD</t>
  </si>
  <si>
    <t xml:space="preserve">Tenn</t>
  </si>
  <si>
    <t xml:space="preserve">Various</t>
  </si>
  <si>
    <t xml:space="preserve">Trailblazer</t>
  </si>
  <si>
    <t xml:space="preserve">Tomahawk</t>
  </si>
  <si>
    <t xml:space="preserve">Gage</t>
  </si>
  <si>
    <t xml:space="preserve">Transwestern</t>
  </si>
  <si>
    <t xml:space="preserve">Ignacio Plt</t>
  </si>
  <si>
    <t xml:space="preserve">I/B Link</t>
  </si>
</sst>
</file>

<file path=xl/styles.xml><?xml version="1.0" encoding="utf-8"?>
<styleSheet xmlns="http://schemas.openxmlformats.org/spreadsheetml/2006/main">
  <numFmts count="12">
    <numFmt numFmtId="164" formatCode="General"/>
    <numFmt numFmtId="165" formatCode="0"/>
    <numFmt numFmtId="166" formatCode="\$#,##0_);[RED]&quot;($&quot;#,##0\)"/>
    <numFmt numFmtId="167" formatCode="[$-409]#,##0_);\(#,##0\)"/>
    <numFmt numFmtId="168" formatCode="0.00%"/>
    <numFmt numFmtId="169" formatCode="[$-409]#,##0_);[RED]\(#,##0\)"/>
    <numFmt numFmtId="170" formatCode="[$-409]#,##0.00_);[RED]\(#,##0.00\)"/>
    <numFmt numFmtId="171" formatCode="#,##0"/>
    <numFmt numFmtId="172" formatCode="[$-409]m/d/yyyy"/>
    <numFmt numFmtId="173" formatCode="\$#,##0.0000_);[RED]&quot;($&quot;#,##0.0000\)"/>
    <numFmt numFmtId="174" formatCode="\$#,##0.000_);[RED]&quot;($&quot;#,##0.000\)"/>
    <numFmt numFmtId="175" formatCode="\$#,##0.000000_);[RED]&quot;($&quot;#,##0.000000\)"/>
  </numFmts>
  <fonts count="1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MS Sans Serif"/>
      <family val="0"/>
    </font>
    <font>
      <b val="true"/>
      <sz val="10"/>
      <name val="Arial"/>
      <family val="0"/>
    </font>
    <font>
      <b val="true"/>
      <sz val="8"/>
      <name val="Arial"/>
      <family val="0"/>
    </font>
    <font>
      <sz val="11"/>
      <name val="??"/>
      <family val="3"/>
      <charset val="129"/>
    </font>
    <font>
      <u val="single"/>
      <sz val="10"/>
      <color rgb="FF800080"/>
      <name val="Arial"/>
      <family val="0"/>
    </font>
    <font>
      <sz val="8"/>
      <name val="Arial"/>
      <family val="2"/>
    </font>
    <font>
      <b val="true"/>
      <u val="single"/>
      <sz val="11"/>
      <color rgb="FF800000"/>
      <name val="Arial"/>
      <family val="2"/>
    </font>
    <font>
      <sz val="10"/>
      <color rgb="FF0000FF"/>
      <name val="Arial"/>
      <family val="2"/>
    </font>
    <font>
      <sz val="7"/>
      <name val="Small Fonts"/>
      <family val="0"/>
    </font>
    <font>
      <b val="true"/>
      <i val="true"/>
      <sz val="16"/>
      <name val="Arial"/>
      <family val="0"/>
    </font>
    <font>
      <sz val="8"/>
      <name val="Arial"/>
      <family val="0"/>
    </font>
    <font>
      <sz val="8"/>
      <color rgb="FF0000FF"/>
      <name val="Arial"/>
      <family val="2"/>
    </font>
    <font>
      <b val="true"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99CCFF"/>
        <bgColor rgb="FFCCCCFF"/>
      </patternFill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  <fill>
      <patternFill patternType="solid">
        <fgColor rgb="FFFFFF99"/>
        <bgColor rgb="FFFFFFCC"/>
      </patternFill>
    </fill>
  </fills>
  <borders count="13">
    <border diagonalUp="false" diagonalDown="false">
      <left/>
      <right/>
      <top/>
      <bottom/>
      <diagonal/>
    </border>
    <border diagonalUp="false" diagonalDown="false">
      <left style="double"/>
      <right/>
      <top/>
      <bottom style="hair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double"/>
      <right style="double"/>
      <top style="double"/>
      <bottom style="double"/>
      <diagonal/>
    </border>
    <border diagonalUp="false" diagonalDown="false">
      <left/>
      <right/>
      <top style="thin"/>
      <bottom style="double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47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7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0" borderId="0" applyFont="true" applyBorder="false" applyAlignment="false" applyProtection="false"/>
    <xf numFmtId="164" fontId="9" fillId="3" borderId="0" applyFont="true" applyBorder="false" applyAlignment="false" applyProtection="false"/>
    <xf numFmtId="164" fontId="10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1" fillId="0" borderId="3" applyFont="true" applyBorder="true" applyAlignment="false" applyProtection="false"/>
    <xf numFmtId="164" fontId="9" fillId="4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applyFont="true" applyBorder="false" applyAlignment="false" applyProtection="false"/>
    <xf numFmtId="164" fontId="0" fillId="0" borderId="4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4" fontId="9" fillId="5" borderId="0" applyFont="true" applyBorder="false" applyAlignment="false" applyProtection="false"/>
    <xf numFmtId="167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5" fillId="0" borderId="3" applyFont="true" applyBorder="tru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</cellStyleXfs>
  <cellXfs count="5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3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3" borderId="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6" fillId="3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2" fontId="0" fillId="0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0" fillId="0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2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0" fillId="0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2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0" fillId="0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0" fillId="0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33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0" xfId="20"/>
    <cellStyle name="Actual Date" xfId="21"/>
    <cellStyle name="Column_Title" xfId="22"/>
    <cellStyle name="Date" xfId="23"/>
    <cellStyle name="Fixed" xfId="24"/>
    <cellStyle name="Followe೤ Hyperlink" xfId="25"/>
    <cellStyle name="Grey" xfId="26"/>
    <cellStyle name="HEADER" xfId="27"/>
    <cellStyle name="Heading 1" xfId="28"/>
    <cellStyle name="Heading2" xfId="29"/>
    <cellStyle name="HIGHLIGHT" xfId="30"/>
    <cellStyle name="Input [yellow]" xfId="31"/>
    <cellStyle name="Milliers [0]_laroux" xfId="32"/>
    <cellStyle name="Milliers_laroux" xfId="33"/>
    <cellStyle name="Monétaire [0]_laroux" xfId="34"/>
    <cellStyle name="Monétaire_laroux" xfId="35"/>
    <cellStyle name="no dec" xfId="36"/>
    <cellStyle name="Normal - Style1" xfId="37"/>
    <cellStyle name="Percent [2]" xfId="38"/>
    <cellStyle name="Total" xfId="39"/>
    <cellStyle name="Tusental (0)_laroux" xfId="40"/>
    <cellStyle name="Tusental_laroux" xfId="41"/>
    <cellStyle name="Unprot" xfId="42"/>
    <cellStyle name="Unprot$" xfId="43"/>
    <cellStyle name="Unprotect" xfId="44"/>
    <cellStyle name="Valuta (0)_laroux" xfId="45"/>
    <cellStyle name="Valuta_laroux" xfId="46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14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6.7"/>
    <col collapsed="false" customWidth="true" hidden="false" outlineLevel="0" max="2" min="2" style="0" width="10.56"/>
    <col collapsed="false" customWidth="true" hidden="false" outlineLevel="0" max="3" min="3" style="0" width="11.13"/>
    <col collapsed="false" customWidth="true" hidden="false" outlineLevel="0" max="4" min="4" style="0" width="15.85"/>
    <col collapsed="false" customWidth="true" hidden="false" outlineLevel="0" max="5" min="5" style="0" width="11.28"/>
    <col collapsed="false" customWidth="true" hidden="false" outlineLevel="0" max="6" min="6" style="0" width="14.99"/>
    <col collapsed="false" customWidth="true" hidden="false" outlineLevel="0" max="7" min="7" style="0" width="12.14"/>
    <col collapsed="false" customWidth="true" hidden="false" outlineLevel="0" max="8" min="8" style="0" width="10.85"/>
    <col collapsed="false" customWidth="true" hidden="false" outlineLevel="0" max="10" min="10" style="0" width="16.99"/>
    <col collapsed="false" customWidth="true" hidden="false" outlineLevel="0" max="11" min="11" style="0" width="15.28"/>
    <col collapsed="false" customWidth="true" hidden="false" outlineLevel="0" max="12" min="12" style="0" width="17.14"/>
    <col collapsed="false" customWidth="true" hidden="false" outlineLevel="0" max="13" min="13" style="0" width="10.99"/>
  </cols>
  <sheetData>
    <row r="1" customFormat="false" ht="12.75" hidden="false" customHeight="false" outlineLevel="0" collapsed="false">
      <c r="G1" s="1"/>
      <c r="H1" s="2"/>
    </row>
    <row r="2" customFormat="false" ht="28.5" hidden="false" customHeight="true" outlineLevel="0" collapsed="false">
      <c r="A2" s="3" t="s">
        <v>0</v>
      </c>
      <c r="B2" s="4" t="s">
        <v>1</v>
      </c>
      <c r="C2" s="5" t="s">
        <v>2</v>
      </c>
      <c r="D2" s="5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4" t="s">
        <v>8</v>
      </c>
      <c r="J2" s="5" t="s">
        <v>9</v>
      </c>
      <c r="K2" s="5" t="s">
        <v>10</v>
      </c>
      <c r="L2" s="5" t="s">
        <v>11</v>
      </c>
      <c r="M2" s="6" t="s">
        <v>12</v>
      </c>
    </row>
    <row r="3" customFormat="false" ht="12.75" hidden="false" customHeight="false" outlineLevel="0" collapsed="false">
      <c r="A3" s="7" t="s">
        <v>13</v>
      </c>
      <c r="B3" s="8" t="s">
        <v>14</v>
      </c>
      <c r="C3" s="8" t="n">
        <v>19488</v>
      </c>
      <c r="D3" s="8" t="s">
        <v>15</v>
      </c>
      <c r="E3" s="9" t="s">
        <v>16</v>
      </c>
      <c r="F3" s="10" t="s">
        <v>17</v>
      </c>
      <c r="G3" s="11" t="n">
        <v>37073</v>
      </c>
      <c r="H3" s="11" t="n">
        <v>37711</v>
      </c>
      <c r="I3" s="12" t="n">
        <v>17064</v>
      </c>
      <c r="J3" s="13" t="s">
        <v>18</v>
      </c>
      <c r="K3" s="14" t="n">
        <f aca="false">10.92373*12/365</f>
        <v>0.359136328767123</v>
      </c>
      <c r="L3" s="14" t="n">
        <f aca="false">10.92373*12/365</f>
        <v>0.359136328767123</v>
      </c>
      <c r="M3" s="15" t="n">
        <f aca="false">K3-L3</f>
        <v>0</v>
      </c>
    </row>
    <row r="4" customFormat="false" ht="12.75" hidden="false" customHeight="false" outlineLevel="0" collapsed="false">
      <c r="A4" s="16" t="s">
        <v>13</v>
      </c>
      <c r="B4" s="17" t="s">
        <v>19</v>
      </c>
      <c r="C4" s="17" t="n">
        <v>19489</v>
      </c>
      <c r="D4" s="17" t="s">
        <v>15</v>
      </c>
      <c r="E4" s="18" t="s">
        <v>20</v>
      </c>
      <c r="F4" s="18" t="s">
        <v>17</v>
      </c>
      <c r="G4" s="19" t="n">
        <v>37073</v>
      </c>
      <c r="H4" s="19" t="n">
        <v>37711</v>
      </c>
      <c r="I4" s="20" t="n">
        <v>19877</v>
      </c>
      <c r="J4" s="21" t="s">
        <v>18</v>
      </c>
      <c r="K4" s="22" t="n">
        <f aca="false">10.92373*12/365</f>
        <v>0.359136328767123</v>
      </c>
      <c r="L4" s="22" t="n">
        <f aca="false">10.92373*12/365</f>
        <v>0.359136328767123</v>
      </c>
      <c r="M4" s="23" t="n">
        <f aca="false">K4-L4</f>
        <v>0</v>
      </c>
    </row>
    <row r="5" customFormat="false" ht="12.75" hidden="false" customHeight="false" outlineLevel="0" collapsed="false">
      <c r="A5" s="16" t="s">
        <v>13</v>
      </c>
      <c r="B5" s="17" t="s">
        <v>21</v>
      </c>
      <c r="C5" s="17" t="n">
        <v>19490</v>
      </c>
      <c r="D5" s="17" t="s">
        <v>15</v>
      </c>
      <c r="E5" s="18" t="s">
        <v>20</v>
      </c>
      <c r="F5" s="18" t="s">
        <v>22</v>
      </c>
      <c r="G5" s="19" t="n">
        <v>37073</v>
      </c>
      <c r="H5" s="19" t="n">
        <v>37711</v>
      </c>
      <c r="I5" s="20" t="n">
        <v>57089</v>
      </c>
      <c r="J5" s="21" t="s">
        <v>18</v>
      </c>
      <c r="K5" s="22" t="n">
        <f aca="false">10.92373*12/365</f>
        <v>0.359136328767123</v>
      </c>
      <c r="L5" s="22" t="n">
        <f aca="false">10.92373*12/365</f>
        <v>0.359136328767123</v>
      </c>
      <c r="M5" s="23" t="n">
        <f aca="false">K5-L5</f>
        <v>0</v>
      </c>
    </row>
    <row r="6" customFormat="false" ht="12.75" hidden="false" customHeight="false" outlineLevel="0" collapsed="false">
      <c r="A6" s="16" t="s">
        <v>13</v>
      </c>
      <c r="B6" s="17" t="s">
        <v>23</v>
      </c>
      <c r="C6" s="17" t="n">
        <v>20220</v>
      </c>
      <c r="D6" s="17" t="s">
        <v>15</v>
      </c>
      <c r="E6" s="24" t="s">
        <v>16</v>
      </c>
      <c r="F6" s="18" t="s">
        <v>24</v>
      </c>
      <c r="G6" s="19" t="n">
        <v>37347</v>
      </c>
      <c r="H6" s="19" t="n">
        <v>37376</v>
      </c>
      <c r="I6" s="20" t="n">
        <v>5000</v>
      </c>
      <c r="J6" s="21" t="s">
        <v>25</v>
      </c>
      <c r="K6" s="22" t="n">
        <f aca="false">0.3*12/365</f>
        <v>0.00986301369863014</v>
      </c>
      <c r="L6" s="22" t="n">
        <f aca="false">9.04954*12/365</f>
        <v>0.297519123287671</v>
      </c>
      <c r="M6" s="23" t="n">
        <f aca="false">K6-L6</f>
        <v>-0.287656109589041</v>
      </c>
    </row>
    <row r="7" customFormat="false" ht="12.75" hidden="false" customHeight="false" outlineLevel="0" collapsed="false">
      <c r="A7" s="16" t="s">
        <v>13</v>
      </c>
      <c r="B7" s="17" t="s">
        <v>23</v>
      </c>
      <c r="C7" s="17" t="n">
        <v>20220</v>
      </c>
      <c r="D7" s="17" t="s">
        <v>15</v>
      </c>
      <c r="E7" s="24" t="s">
        <v>16</v>
      </c>
      <c r="F7" s="18" t="s">
        <v>24</v>
      </c>
      <c r="G7" s="19" t="n">
        <v>37347</v>
      </c>
      <c r="H7" s="19" t="n">
        <v>37376</v>
      </c>
      <c r="I7" s="20" t="n">
        <v>5000</v>
      </c>
      <c r="J7" s="21" t="s">
        <v>26</v>
      </c>
      <c r="K7" s="22" t="n">
        <f aca="false">1.5*12/365</f>
        <v>0.0493150684931507</v>
      </c>
      <c r="L7" s="22" t="n">
        <f aca="false">9.04954*12/365</f>
        <v>0.297519123287671</v>
      </c>
      <c r="M7" s="23" t="n">
        <f aca="false">K7-L7</f>
        <v>-0.248204054794521</v>
      </c>
    </row>
    <row r="8" customFormat="false" ht="12.75" hidden="false" customHeight="false" outlineLevel="0" collapsed="false">
      <c r="A8" s="16" t="s">
        <v>13</v>
      </c>
      <c r="B8" s="17" t="s">
        <v>23</v>
      </c>
      <c r="C8" s="17" t="n">
        <v>20220</v>
      </c>
      <c r="D8" s="17" t="s">
        <v>15</v>
      </c>
      <c r="E8" s="24" t="s">
        <v>16</v>
      </c>
      <c r="F8" s="18" t="s">
        <v>24</v>
      </c>
      <c r="G8" s="19" t="n">
        <v>37347</v>
      </c>
      <c r="H8" s="19" t="n">
        <v>37376</v>
      </c>
      <c r="I8" s="20" t="n">
        <v>5000</v>
      </c>
      <c r="J8" s="21" t="s">
        <v>27</v>
      </c>
      <c r="K8" s="22" t="n">
        <f aca="false">0.3*12/365</f>
        <v>0.00986301369863014</v>
      </c>
      <c r="L8" s="22" t="n">
        <f aca="false">9.04954*12/365</f>
        <v>0.297519123287671</v>
      </c>
      <c r="M8" s="23" t="n">
        <f aca="false">K8-L8</f>
        <v>-0.287656109589041</v>
      </c>
    </row>
    <row r="9" customFormat="false" ht="12.75" hidden="false" customHeight="false" outlineLevel="0" collapsed="false">
      <c r="A9" s="16" t="s">
        <v>13</v>
      </c>
      <c r="B9" s="17" t="s">
        <v>23</v>
      </c>
      <c r="C9" s="17" t="n">
        <v>20241</v>
      </c>
      <c r="D9" s="17" t="s">
        <v>15</v>
      </c>
      <c r="E9" s="24" t="s">
        <v>16</v>
      </c>
      <c r="F9" s="18" t="s">
        <v>24</v>
      </c>
      <c r="G9" s="19" t="n">
        <v>37347</v>
      </c>
      <c r="H9" s="19" t="n">
        <v>37376</v>
      </c>
      <c r="I9" s="20" t="n">
        <v>1000</v>
      </c>
      <c r="J9" s="21" t="s">
        <v>26</v>
      </c>
      <c r="K9" s="22" t="n">
        <f aca="false">1.5*12/365</f>
        <v>0.0493150684931507</v>
      </c>
      <c r="L9" s="22" t="n">
        <f aca="false">9.04954*12/365</f>
        <v>0.297519123287671</v>
      </c>
      <c r="M9" s="23" t="n">
        <f aca="false">K9-L9</f>
        <v>-0.248204054794521</v>
      </c>
    </row>
    <row r="10" customFormat="false" ht="12.75" hidden="false" customHeight="false" outlineLevel="0" collapsed="false">
      <c r="A10" s="16" t="s">
        <v>13</v>
      </c>
      <c r="B10" s="17" t="s">
        <v>28</v>
      </c>
      <c r="C10" s="17" t="n">
        <v>20208</v>
      </c>
      <c r="D10" s="17" t="s">
        <v>15</v>
      </c>
      <c r="E10" s="18" t="s">
        <v>20</v>
      </c>
      <c r="F10" s="18" t="s">
        <v>22</v>
      </c>
      <c r="G10" s="19" t="n">
        <v>37347</v>
      </c>
      <c r="H10" s="19" t="n">
        <v>37376</v>
      </c>
      <c r="I10" s="25" t="n">
        <v>5000</v>
      </c>
      <c r="J10" s="21" t="s">
        <v>25</v>
      </c>
      <c r="K10" s="22" t="n">
        <f aca="false">1.2*12/365</f>
        <v>0.0394520547945206</v>
      </c>
      <c r="L10" s="22" t="n">
        <f aca="false">10.98903*12/365</f>
        <v>0.361283178082192</v>
      </c>
      <c r="M10" s="23" t="n">
        <f aca="false">K10-L10</f>
        <v>-0.321831123287671</v>
      </c>
    </row>
    <row r="11" customFormat="false" ht="12.75" hidden="false" customHeight="false" outlineLevel="0" collapsed="false">
      <c r="A11" s="16" t="s">
        <v>13</v>
      </c>
      <c r="B11" s="17" t="s">
        <v>28</v>
      </c>
      <c r="C11" s="17" t="n">
        <v>20208</v>
      </c>
      <c r="D11" s="17" t="s">
        <v>15</v>
      </c>
      <c r="E11" s="18" t="s">
        <v>20</v>
      </c>
      <c r="F11" s="18" t="s">
        <v>22</v>
      </c>
      <c r="G11" s="19" t="n">
        <v>37347</v>
      </c>
      <c r="H11" s="19" t="n">
        <v>37376</v>
      </c>
      <c r="I11" s="25" t="n">
        <v>5000</v>
      </c>
      <c r="J11" s="21" t="s">
        <v>27</v>
      </c>
      <c r="K11" s="22" t="n">
        <f aca="false">1.35*12/365</f>
        <v>0.0443835616438356</v>
      </c>
      <c r="L11" s="22" t="n">
        <f aca="false">10.98903*12/365</f>
        <v>0.361283178082192</v>
      </c>
      <c r="M11" s="23" t="n">
        <f aca="false">K11-L11</f>
        <v>-0.316899616438356</v>
      </c>
    </row>
    <row r="12" customFormat="false" ht="12.75" hidden="false" customHeight="false" outlineLevel="0" collapsed="false">
      <c r="A12" s="16" t="s">
        <v>13</v>
      </c>
      <c r="B12" s="17" t="s">
        <v>28</v>
      </c>
      <c r="C12" s="17" t="n">
        <v>20208</v>
      </c>
      <c r="D12" s="17" t="s">
        <v>15</v>
      </c>
      <c r="E12" s="18" t="s">
        <v>20</v>
      </c>
      <c r="F12" s="18" t="s">
        <v>22</v>
      </c>
      <c r="G12" s="19" t="n">
        <v>37347</v>
      </c>
      <c r="H12" s="19" t="n">
        <v>37376</v>
      </c>
      <c r="I12" s="20" t="n">
        <v>10000</v>
      </c>
      <c r="J12" s="21" t="s">
        <v>29</v>
      </c>
      <c r="K12" s="22" t="n">
        <f aca="false">1.2*12/365</f>
        <v>0.0394520547945206</v>
      </c>
      <c r="L12" s="22" t="n">
        <f aca="false">10.98903*12/365</f>
        <v>0.361283178082192</v>
      </c>
      <c r="M12" s="23" t="n">
        <f aca="false">K12-L12</f>
        <v>-0.321831123287671</v>
      </c>
    </row>
    <row r="13" customFormat="false" ht="12.75" hidden="false" customHeight="false" outlineLevel="0" collapsed="false">
      <c r="A13" s="16" t="s">
        <v>13</v>
      </c>
      <c r="B13" s="17" t="s">
        <v>28</v>
      </c>
      <c r="C13" s="17" t="n">
        <v>20238</v>
      </c>
      <c r="D13" s="17" t="s">
        <v>15</v>
      </c>
      <c r="E13" s="18" t="s">
        <v>20</v>
      </c>
      <c r="F13" s="18" t="s">
        <v>22</v>
      </c>
      <c r="G13" s="19" t="n">
        <v>37347</v>
      </c>
      <c r="H13" s="19" t="n">
        <v>37376</v>
      </c>
      <c r="I13" s="20" t="n">
        <v>2835</v>
      </c>
      <c r="J13" s="21" t="s">
        <v>30</v>
      </c>
      <c r="K13" s="22" t="n">
        <f aca="false">1.2*12/365</f>
        <v>0.0394520547945206</v>
      </c>
      <c r="L13" s="22" t="n">
        <f aca="false">10.98903*12/365</f>
        <v>0.361283178082192</v>
      </c>
      <c r="M13" s="23" t="n">
        <f aca="false">K13-L13</f>
        <v>-0.321831123287671</v>
      </c>
    </row>
    <row r="14" customFormat="false" ht="12.75" hidden="false" customHeight="false" outlineLevel="0" collapsed="false">
      <c r="A14" s="16" t="s">
        <v>13</v>
      </c>
      <c r="B14" s="17" t="s">
        <v>31</v>
      </c>
      <c r="C14" s="17" t="n">
        <v>20215</v>
      </c>
      <c r="D14" s="17" t="s">
        <v>15</v>
      </c>
      <c r="E14" s="24" t="s">
        <v>16</v>
      </c>
      <c r="F14" s="18" t="s">
        <v>32</v>
      </c>
      <c r="G14" s="19" t="n">
        <v>37347</v>
      </c>
      <c r="H14" s="19" t="n">
        <v>37376</v>
      </c>
      <c r="I14" s="20" t="n">
        <v>20000</v>
      </c>
      <c r="J14" s="21" t="s">
        <v>33</v>
      </c>
      <c r="K14" s="22" t="n">
        <f aca="false">1.3*12/365</f>
        <v>0.0427397260273973</v>
      </c>
      <c r="L14" s="22" t="n">
        <f aca="false">10.98903*12/365</f>
        <v>0.361283178082192</v>
      </c>
      <c r="M14" s="23" t="n">
        <f aca="false">K14-L14</f>
        <v>-0.318543452054795</v>
      </c>
    </row>
    <row r="15" customFormat="false" ht="12.75" hidden="false" customHeight="false" outlineLevel="0" collapsed="false">
      <c r="A15" s="16" t="s">
        <v>13</v>
      </c>
      <c r="B15" s="17" t="s">
        <v>31</v>
      </c>
      <c r="C15" s="17" t="n">
        <v>20215</v>
      </c>
      <c r="D15" s="17" t="s">
        <v>15</v>
      </c>
      <c r="E15" s="24" t="s">
        <v>16</v>
      </c>
      <c r="F15" s="18" t="s">
        <v>32</v>
      </c>
      <c r="G15" s="19" t="n">
        <v>37347</v>
      </c>
      <c r="H15" s="19" t="n">
        <v>37376</v>
      </c>
      <c r="I15" s="20" t="n">
        <v>20000</v>
      </c>
      <c r="J15" s="21" t="s">
        <v>34</v>
      </c>
      <c r="K15" s="22" t="n">
        <f aca="false">1.2*12/365</f>
        <v>0.0394520547945206</v>
      </c>
      <c r="L15" s="22" t="n">
        <f aca="false">10.98903*12/365</f>
        <v>0.361283178082192</v>
      </c>
      <c r="M15" s="23" t="n">
        <f aca="false">K15-L15</f>
        <v>-0.321831123287671</v>
      </c>
    </row>
    <row r="16" customFormat="false" ht="12.75" hidden="false" customHeight="false" outlineLevel="0" collapsed="false">
      <c r="A16" s="16" t="s">
        <v>13</v>
      </c>
      <c r="B16" s="17" t="s">
        <v>31</v>
      </c>
      <c r="C16" s="17" t="n">
        <v>20275</v>
      </c>
      <c r="D16" s="17" t="s">
        <v>15</v>
      </c>
      <c r="E16" s="24" t="s">
        <v>16</v>
      </c>
      <c r="F16" s="18" t="s">
        <v>32</v>
      </c>
      <c r="G16" s="19" t="n">
        <v>37354</v>
      </c>
      <c r="H16" s="19" t="n">
        <v>37376</v>
      </c>
      <c r="I16" s="20" t="n">
        <v>20000</v>
      </c>
      <c r="J16" s="21" t="s">
        <v>33</v>
      </c>
      <c r="K16" s="22" t="n">
        <f aca="false">1.3*12/365</f>
        <v>0.0427397260273973</v>
      </c>
      <c r="L16" s="22" t="n">
        <f aca="false">10.98903*12/365</f>
        <v>0.361283178082192</v>
      </c>
      <c r="M16" s="23" t="n">
        <f aca="false">K16-L16</f>
        <v>-0.318543452054795</v>
      </c>
    </row>
    <row r="17" customFormat="false" ht="12.75" hidden="false" customHeight="false" outlineLevel="0" collapsed="false">
      <c r="A17" s="16" t="s">
        <v>13</v>
      </c>
      <c r="B17" s="17" t="s">
        <v>31</v>
      </c>
      <c r="C17" s="17" t="n">
        <v>20276</v>
      </c>
      <c r="D17" s="17" t="s">
        <v>15</v>
      </c>
      <c r="E17" s="24" t="s">
        <v>16</v>
      </c>
      <c r="F17" s="18" t="s">
        <v>32</v>
      </c>
      <c r="G17" s="19" t="n">
        <v>37355</v>
      </c>
      <c r="H17" s="19" t="n">
        <v>37376</v>
      </c>
      <c r="I17" s="20" t="n">
        <v>10000</v>
      </c>
      <c r="J17" s="21" t="s">
        <v>30</v>
      </c>
      <c r="K17" s="22" t="n">
        <f aca="false">1.2*12/365</f>
        <v>0.0394520547945206</v>
      </c>
      <c r="L17" s="22" t="n">
        <f aca="false">10.98903*12/365</f>
        <v>0.361283178082192</v>
      </c>
      <c r="M17" s="23" t="n">
        <f aca="false">K17-L17</f>
        <v>-0.321831123287671</v>
      </c>
    </row>
    <row r="18" customFormat="false" ht="12.75" hidden="false" customHeight="false" outlineLevel="0" collapsed="false">
      <c r="A18" s="16" t="s">
        <v>13</v>
      </c>
      <c r="B18" s="17" t="s">
        <v>31</v>
      </c>
      <c r="C18" s="17"/>
      <c r="D18" s="17" t="s">
        <v>15</v>
      </c>
      <c r="E18" s="24" t="s">
        <v>16</v>
      </c>
      <c r="F18" s="18" t="s">
        <v>32</v>
      </c>
      <c r="G18" s="19" t="n">
        <v>37359</v>
      </c>
      <c r="H18" s="19" t="n">
        <v>37376</v>
      </c>
      <c r="I18" s="20" t="n">
        <v>127078</v>
      </c>
      <c r="J18" s="21" t="s">
        <v>35</v>
      </c>
      <c r="K18" s="22" t="n">
        <f aca="false">1.2*12/365</f>
        <v>0.0394520547945206</v>
      </c>
      <c r="L18" s="22" t="n">
        <f aca="false">10.98903*12/365</f>
        <v>0.361283178082192</v>
      </c>
      <c r="M18" s="23" t="n">
        <f aca="false">K18-L18</f>
        <v>-0.321831123287671</v>
      </c>
    </row>
    <row r="19" customFormat="false" ht="12.75" hidden="false" customHeight="false" outlineLevel="0" collapsed="false">
      <c r="A19" s="16" t="s">
        <v>13</v>
      </c>
      <c r="B19" s="17" t="s">
        <v>36</v>
      </c>
      <c r="C19" s="17" t="n">
        <v>20211</v>
      </c>
      <c r="D19" s="17" t="s">
        <v>15</v>
      </c>
      <c r="E19" s="24" t="s">
        <v>16</v>
      </c>
      <c r="F19" s="18" t="s">
        <v>32</v>
      </c>
      <c r="G19" s="19" t="n">
        <v>37347</v>
      </c>
      <c r="H19" s="19" t="n">
        <v>37376</v>
      </c>
      <c r="I19" s="20" t="n">
        <v>5000</v>
      </c>
      <c r="J19" s="21" t="s">
        <v>26</v>
      </c>
      <c r="K19" s="22" t="n">
        <f aca="false">1.2*12/365</f>
        <v>0.0394520547945206</v>
      </c>
      <c r="L19" s="22" t="n">
        <f aca="false">10.98903*12/365</f>
        <v>0.361283178082192</v>
      </c>
      <c r="M19" s="23" t="n">
        <f aca="false">K19-L19</f>
        <v>-0.321831123287671</v>
      </c>
    </row>
    <row r="20" customFormat="false" ht="12.75" hidden="false" customHeight="false" outlineLevel="0" collapsed="false">
      <c r="A20" s="16" t="s">
        <v>13</v>
      </c>
      <c r="B20" s="17" t="s">
        <v>36</v>
      </c>
      <c r="C20" s="17" t="n">
        <v>20239</v>
      </c>
      <c r="D20" s="17" t="s">
        <v>15</v>
      </c>
      <c r="E20" s="24" t="s">
        <v>16</v>
      </c>
      <c r="F20" s="18" t="s">
        <v>32</v>
      </c>
      <c r="G20" s="19" t="n">
        <v>37347</v>
      </c>
      <c r="H20" s="19" t="n">
        <v>37376</v>
      </c>
      <c r="I20" s="20" t="n">
        <v>5000</v>
      </c>
      <c r="J20" s="21" t="s">
        <v>26</v>
      </c>
      <c r="K20" s="22" t="n">
        <f aca="false">1.2*12/365</f>
        <v>0.0394520547945206</v>
      </c>
      <c r="L20" s="22" t="n">
        <f aca="false">10.98903*12/365</f>
        <v>0.361283178082192</v>
      </c>
      <c r="M20" s="23" t="n">
        <f aca="false">K20-L20</f>
        <v>-0.321831123287671</v>
      </c>
    </row>
    <row r="21" customFormat="false" ht="12.75" hidden="false" customHeight="false" outlineLevel="0" collapsed="false">
      <c r="A21" s="16" t="s">
        <v>13</v>
      </c>
      <c r="B21" s="17" t="s">
        <v>37</v>
      </c>
      <c r="C21" s="17" t="n">
        <v>20213</v>
      </c>
      <c r="D21" s="17" t="s">
        <v>15</v>
      </c>
      <c r="E21" s="18" t="s">
        <v>20</v>
      </c>
      <c r="F21" s="18" t="s">
        <v>17</v>
      </c>
      <c r="G21" s="19" t="n">
        <v>37347</v>
      </c>
      <c r="H21" s="19" t="n">
        <v>37376</v>
      </c>
      <c r="I21" s="20" t="n">
        <v>3975</v>
      </c>
      <c r="J21" s="21" t="s">
        <v>38</v>
      </c>
      <c r="K21" s="22" t="n">
        <f aca="false">1.21*12/365</f>
        <v>0.0397808219178082</v>
      </c>
      <c r="L21" s="22" t="n">
        <f aca="false">10.98903*12/365</f>
        <v>0.361283178082192</v>
      </c>
      <c r="M21" s="23" t="n">
        <f aca="false">K21-L21</f>
        <v>-0.321502356164384</v>
      </c>
    </row>
    <row r="22" customFormat="false" ht="12.75" hidden="false" customHeight="false" outlineLevel="0" collapsed="false">
      <c r="A22" s="16" t="s">
        <v>13</v>
      </c>
      <c r="B22" s="17" t="s">
        <v>23</v>
      </c>
      <c r="C22" s="17" t="n">
        <v>20220</v>
      </c>
      <c r="D22" s="17" t="s">
        <v>39</v>
      </c>
      <c r="E22" s="24" t="s">
        <v>16</v>
      </c>
      <c r="F22" s="18" t="s">
        <v>24</v>
      </c>
      <c r="G22" s="19" t="n">
        <v>37347</v>
      </c>
      <c r="H22" s="19" t="n">
        <v>37376</v>
      </c>
      <c r="I22" s="20" t="n">
        <v>645</v>
      </c>
      <c r="J22" s="21"/>
      <c r="K22" s="22"/>
      <c r="L22" s="22"/>
      <c r="M22" s="23"/>
    </row>
    <row r="23" customFormat="false" ht="12.75" hidden="false" customHeight="false" outlineLevel="0" collapsed="false">
      <c r="A23" s="26" t="s">
        <v>13</v>
      </c>
      <c r="B23" s="27" t="s">
        <v>36</v>
      </c>
      <c r="C23" s="27" t="n">
        <v>20211</v>
      </c>
      <c r="D23" s="27" t="s">
        <v>39</v>
      </c>
      <c r="E23" s="28" t="s">
        <v>16</v>
      </c>
      <c r="F23" s="29" t="s">
        <v>32</v>
      </c>
      <c r="G23" s="30" t="n">
        <v>37347</v>
      </c>
      <c r="H23" s="30" t="n">
        <v>37376</v>
      </c>
      <c r="I23" s="31" t="n">
        <v>6450</v>
      </c>
      <c r="J23" s="32"/>
      <c r="K23" s="33"/>
      <c r="L23" s="33"/>
      <c r="M23" s="34"/>
    </row>
    <row r="24" customFormat="false" ht="12.75" hidden="false" customHeight="false" outlineLevel="0" collapsed="false">
      <c r="A24" s="35" t="s">
        <v>40</v>
      </c>
      <c r="B24" s="17" t="n">
        <v>5879</v>
      </c>
      <c r="C24" s="17"/>
      <c r="D24" s="17" t="s">
        <v>15</v>
      </c>
      <c r="E24" s="21" t="s">
        <v>41</v>
      </c>
      <c r="F24" s="17" t="s">
        <v>42</v>
      </c>
      <c r="G24" s="19" t="n">
        <v>37257</v>
      </c>
      <c r="H24" s="19" t="n">
        <v>37346</v>
      </c>
      <c r="I24" s="20" t="n">
        <v>2000</v>
      </c>
      <c r="J24" s="21"/>
      <c r="K24" s="36" t="n">
        <v>0.15</v>
      </c>
      <c r="L24" s="36" t="n">
        <v>0.3687</v>
      </c>
      <c r="M24" s="37" t="n">
        <f aca="false">K24-L24</f>
        <v>-0.2187</v>
      </c>
    </row>
    <row r="25" customFormat="false" ht="12.75" hidden="false" customHeight="false" outlineLevel="0" collapsed="false">
      <c r="A25" s="35" t="s">
        <v>40</v>
      </c>
      <c r="B25" s="17" t="n">
        <v>6020</v>
      </c>
      <c r="C25" s="17"/>
      <c r="D25" s="17" t="s">
        <v>15</v>
      </c>
      <c r="E25" s="21" t="s">
        <v>41</v>
      </c>
      <c r="F25" s="17" t="s">
        <v>42</v>
      </c>
      <c r="G25" s="19" t="n">
        <v>37257</v>
      </c>
      <c r="H25" s="19" t="n">
        <v>37346</v>
      </c>
      <c r="I25" s="20" t="n">
        <v>1100</v>
      </c>
      <c r="J25" s="21"/>
      <c r="K25" s="36" t="n">
        <v>0.15</v>
      </c>
      <c r="L25" s="36" t="n">
        <v>0.3687</v>
      </c>
      <c r="M25" s="37" t="n">
        <f aca="false">K25-L25</f>
        <v>-0.2187</v>
      </c>
    </row>
    <row r="26" customFormat="false" ht="12.75" hidden="false" customHeight="false" outlineLevel="0" collapsed="false">
      <c r="A26" s="35" t="s">
        <v>40</v>
      </c>
      <c r="B26" s="17" t="n">
        <v>6089</v>
      </c>
      <c r="C26" s="17"/>
      <c r="D26" s="17" t="s">
        <v>15</v>
      </c>
      <c r="E26" s="21" t="s">
        <v>41</v>
      </c>
      <c r="F26" s="17" t="s">
        <v>42</v>
      </c>
      <c r="G26" s="19" t="n">
        <v>37257</v>
      </c>
      <c r="H26" s="19" t="n">
        <v>37346</v>
      </c>
      <c r="I26" s="20" t="n">
        <v>11107</v>
      </c>
      <c r="J26" s="21"/>
      <c r="K26" s="36" t="n">
        <v>0.15</v>
      </c>
      <c r="L26" s="36" t="n">
        <v>0.3687</v>
      </c>
      <c r="M26" s="37" t="n">
        <f aca="false">K26-L26</f>
        <v>-0.2187</v>
      </c>
    </row>
    <row r="27" customFormat="false" ht="12.75" hidden="false" customHeight="false" outlineLevel="0" collapsed="false">
      <c r="A27" s="35" t="s">
        <v>40</v>
      </c>
      <c r="B27" s="17" t="n">
        <v>5879</v>
      </c>
      <c r="C27" s="17"/>
      <c r="D27" s="17" t="s">
        <v>15</v>
      </c>
      <c r="E27" s="21" t="s">
        <v>41</v>
      </c>
      <c r="F27" s="17" t="s">
        <v>42</v>
      </c>
      <c r="G27" s="19" t="n">
        <v>37347</v>
      </c>
      <c r="H27" s="19" t="n">
        <v>37376</v>
      </c>
      <c r="I27" s="20" t="n">
        <v>2000</v>
      </c>
      <c r="J27" s="21" t="s">
        <v>43</v>
      </c>
      <c r="K27" s="36" t="n">
        <v>0.24</v>
      </c>
      <c r="L27" s="36" t="n">
        <v>0.3687</v>
      </c>
      <c r="M27" s="37" t="n">
        <f aca="false">K27-L27</f>
        <v>-0.1287</v>
      </c>
    </row>
    <row r="28" customFormat="false" ht="12.75" hidden="false" customHeight="false" outlineLevel="0" collapsed="false">
      <c r="A28" s="35" t="s">
        <v>40</v>
      </c>
      <c r="B28" s="17" t="n">
        <v>6020</v>
      </c>
      <c r="C28" s="17"/>
      <c r="D28" s="17" t="s">
        <v>15</v>
      </c>
      <c r="E28" s="21" t="s">
        <v>41</v>
      </c>
      <c r="F28" s="17" t="s">
        <v>42</v>
      </c>
      <c r="G28" s="19" t="n">
        <v>37347</v>
      </c>
      <c r="H28" s="19" t="n">
        <v>37376</v>
      </c>
      <c r="I28" s="20" t="n">
        <v>1100</v>
      </c>
      <c r="J28" s="21" t="s">
        <v>43</v>
      </c>
      <c r="K28" s="36" t="n">
        <v>0.21</v>
      </c>
      <c r="L28" s="36" t="n">
        <v>0.3687</v>
      </c>
      <c r="M28" s="37" t="n">
        <f aca="false">K28-L28</f>
        <v>-0.1587</v>
      </c>
    </row>
    <row r="29" customFormat="false" ht="12.75" hidden="false" customHeight="false" outlineLevel="0" collapsed="false">
      <c r="A29" s="38" t="s">
        <v>40</v>
      </c>
      <c r="B29" s="27" t="n">
        <v>6089</v>
      </c>
      <c r="C29" s="27"/>
      <c r="D29" s="27" t="s">
        <v>15</v>
      </c>
      <c r="E29" s="32" t="s">
        <v>41</v>
      </c>
      <c r="F29" s="27" t="s">
        <v>42</v>
      </c>
      <c r="G29" s="30" t="n">
        <v>37347</v>
      </c>
      <c r="H29" s="30" t="n">
        <v>37376</v>
      </c>
      <c r="I29" s="31" t="n">
        <v>5899</v>
      </c>
      <c r="J29" s="32" t="s">
        <v>25</v>
      </c>
      <c r="K29" s="39" t="n">
        <v>0.2</v>
      </c>
      <c r="L29" s="39" t="n">
        <v>0.3687</v>
      </c>
      <c r="M29" s="40" t="n">
        <f aca="false">K29-L29</f>
        <v>-0.1687</v>
      </c>
    </row>
    <row r="30" customFormat="false" ht="12.75" hidden="false" customHeight="false" outlineLevel="0" collapsed="false">
      <c r="A30" s="41" t="s">
        <v>44</v>
      </c>
      <c r="B30" s="8" t="s">
        <v>45</v>
      </c>
      <c r="C30" s="8"/>
      <c r="D30" s="8" t="s">
        <v>15</v>
      </c>
      <c r="E30" s="21" t="s">
        <v>46</v>
      </c>
      <c r="F30" s="17" t="s">
        <v>47</v>
      </c>
      <c r="G30" s="11" t="n">
        <v>37288</v>
      </c>
      <c r="H30" s="9" t="n">
        <v>37315</v>
      </c>
      <c r="I30" s="12" t="n">
        <v>35465</v>
      </c>
      <c r="J30" s="13" t="s">
        <v>48</v>
      </c>
      <c r="K30" s="42" t="n">
        <f aca="false">L30</f>
        <v>0.27307397260274</v>
      </c>
      <c r="L30" s="42" t="n">
        <f aca="false">8.306*12/365</f>
        <v>0.27307397260274</v>
      </c>
      <c r="M30" s="43" t="n">
        <f aca="false">K30-L30</f>
        <v>0</v>
      </c>
    </row>
    <row r="31" customFormat="false" ht="12.75" hidden="false" customHeight="false" outlineLevel="0" collapsed="false">
      <c r="A31" s="35" t="s">
        <v>44</v>
      </c>
      <c r="B31" s="17" t="s">
        <v>45</v>
      </c>
      <c r="C31" s="17"/>
      <c r="D31" s="17" t="s">
        <v>15</v>
      </c>
      <c r="E31" s="21" t="s">
        <v>46</v>
      </c>
      <c r="F31" s="17" t="s">
        <v>47</v>
      </c>
      <c r="G31" s="19" t="n">
        <v>37316</v>
      </c>
      <c r="H31" s="24" t="n">
        <v>37346</v>
      </c>
      <c r="I31" s="20" t="n">
        <v>35466</v>
      </c>
      <c r="J31" s="21" t="s">
        <v>48</v>
      </c>
      <c r="K31" s="44" t="n">
        <f aca="false">L31</f>
        <v>0.27307397260274</v>
      </c>
      <c r="L31" s="44" t="n">
        <f aca="false">8.306*12/365</f>
        <v>0.27307397260274</v>
      </c>
      <c r="M31" s="37" t="n">
        <f aca="false">K31-L31</f>
        <v>0</v>
      </c>
    </row>
    <row r="32" customFormat="false" ht="12.75" hidden="false" customHeight="false" outlineLevel="0" collapsed="false">
      <c r="A32" s="38" t="s">
        <v>44</v>
      </c>
      <c r="B32" s="27" t="s">
        <v>45</v>
      </c>
      <c r="C32" s="27"/>
      <c r="D32" s="27" t="s">
        <v>15</v>
      </c>
      <c r="E32" s="32" t="s">
        <v>46</v>
      </c>
      <c r="F32" s="27" t="s">
        <v>47</v>
      </c>
      <c r="G32" s="30" t="n">
        <v>37347</v>
      </c>
      <c r="H32" s="30" t="n">
        <v>37377</v>
      </c>
      <c r="I32" s="31" t="n">
        <v>35466</v>
      </c>
      <c r="J32" s="32" t="s">
        <v>48</v>
      </c>
      <c r="K32" s="45" t="n">
        <v>0.27307397260274</v>
      </c>
      <c r="L32" s="45" t="n">
        <v>0.27307397260274</v>
      </c>
      <c r="M32" s="40" t="n">
        <f aca="false">K32-L32</f>
        <v>0</v>
      </c>
    </row>
    <row r="33" customFormat="false" ht="12.75" hidden="false" customHeight="false" outlineLevel="0" collapsed="false">
      <c r="A33" s="41" t="s">
        <v>49</v>
      </c>
      <c r="B33" s="8" t="n">
        <v>416</v>
      </c>
      <c r="C33" s="13"/>
      <c r="D33" s="8" t="s">
        <v>50</v>
      </c>
      <c r="E33" s="13"/>
      <c r="F33" s="8"/>
      <c r="G33" s="11" t="n">
        <v>37347</v>
      </c>
      <c r="H33" s="11" t="n">
        <v>38291</v>
      </c>
      <c r="I33" s="12" t="n">
        <v>577</v>
      </c>
      <c r="J33" s="13"/>
      <c r="K33" s="42"/>
      <c r="L33" s="42"/>
      <c r="M33" s="43"/>
    </row>
    <row r="34" customFormat="false" ht="12.75" hidden="false" customHeight="false" outlineLevel="0" collapsed="false">
      <c r="A34" s="38" t="s">
        <v>49</v>
      </c>
      <c r="B34" s="27" t="n">
        <v>434</v>
      </c>
      <c r="C34" s="32"/>
      <c r="D34" s="27" t="s">
        <v>50</v>
      </c>
      <c r="E34" s="32"/>
      <c r="F34" s="32"/>
      <c r="G34" s="30" t="n">
        <v>37347</v>
      </c>
      <c r="H34" s="30" t="n">
        <v>38138</v>
      </c>
      <c r="I34" s="31" t="n">
        <v>3583</v>
      </c>
      <c r="J34" s="32"/>
      <c r="K34" s="32"/>
      <c r="L34" s="32"/>
      <c r="M34" s="46"/>
    </row>
    <row r="35" customFormat="false" ht="12.75" hidden="false" customHeight="false" outlineLevel="0" collapsed="false">
      <c r="A35" s="35" t="s">
        <v>51</v>
      </c>
      <c r="B35" s="17" t="s">
        <v>52</v>
      </c>
      <c r="C35" s="17" t="s">
        <v>53</v>
      </c>
      <c r="D35" s="17" t="s">
        <v>54</v>
      </c>
      <c r="E35" s="21"/>
      <c r="F35" s="21"/>
      <c r="G35" s="19" t="n">
        <v>37247</v>
      </c>
      <c r="H35" s="19" t="n">
        <v>37346</v>
      </c>
      <c r="I35" s="20"/>
      <c r="J35" s="47" t="s">
        <v>55</v>
      </c>
      <c r="K35" s="21" t="s">
        <v>56</v>
      </c>
      <c r="L35" s="21" t="s">
        <v>56</v>
      </c>
      <c r="M35" s="48" t="n">
        <v>0</v>
      </c>
    </row>
    <row r="36" customFormat="false" ht="12.75" hidden="false" customHeight="false" outlineLevel="0" collapsed="false">
      <c r="A36" s="35" t="s">
        <v>51</v>
      </c>
      <c r="B36" s="17" t="s">
        <v>52</v>
      </c>
      <c r="C36" s="17" t="s">
        <v>53</v>
      </c>
      <c r="D36" s="17" t="s">
        <v>57</v>
      </c>
      <c r="E36" s="21"/>
      <c r="F36" s="21"/>
      <c r="G36" s="19" t="n">
        <v>37347</v>
      </c>
      <c r="H36" s="19" t="n">
        <v>38291</v>
      </c>
      <c r="I36" s="20"/>
      <c r="J36" s="47" t="s">
        <v>34</v>
      </c>
      <c r="K36" s="21" t="s">
        <v>56</v>
      </c>
      <c r="L36" s="21" t="s">
        <v>56</v>
      </c>
      <c r="M36" s="36" t="n">
        <v>0</v>
      </c>
    </row>
    <row r="37" customFormat="false" ht="12.75" hidden="false" customHeight="false" outlineLevel="0" collapsed="false">
      <c r="A37" s="35" t="s">
        <v>51</v>
      </c>
      <c r="B37" s="17" t="s">
        <v>58</v>
      </c>
      <c r="C37" s="17" t="s">
        <v>59</v>
      </c>
      <c r="D37" s="17" t="s">
        <v>54</v>
      </c>
      <c r="E37" s="21"/>
      <c r="F37" s="21"/>
      <c r="G37" s="19" t="n">
        <v>37247</v>
      </c>
      <c r="H37" s="19" t="n">
        <v>37346</v>
      </c>
      <c r="I37" s="20"/>
      <c r="J37" s="47" t="s">
        <v>55</v>
      </c>
      <c r="K37" s="21" t="s">
        <v>56</v>
      </c>
      <c r="L37" s="21" t="s">
        <v>56</v>
      </c>
      <c r="M37" s="36" t="n">
        <v>0</v>
      </c>
    </row>
    <row r="38" customFormat="false" ht="12.75" hidden="false" customHeight="false" outlineLevel="0" collapsed="false">
      <c r="A38" s="35" t="s">
        <v>51</v>
      </c>
      <c r="B38" s="17" t="s">
        <v>58</v>
      </c>
      <c r="C38" s="17" t="s">
        <v>59</v>
      </c>
      <c r="D38" s="17" t="s">
        <v>57</v>
      </c>
      <c r="E38" s="21"/>
      <c r="F38" s="21"/>
      <c r="G38" s="19" t="n">
        <v>37347</v>
      </c>
      <c r="H38" s="19" t="n">
        <v>38291</v>
      </c>
      <c r="I38" s="20"/>
      <c r="J38" s="47" t="s">
        <v>34</v>
      </c>
      <c r="K38" s="21" t="s">
        <v>56</v>
      </c>
      <c r="L38" s="21" t="s">
        <v>56</v>
      </c>
      <c r="M38" s="36" t="n">
        <v>0</v>
      </c>
    </row>
    <row r="39" customFormat="false" ht="12.75" hidden="false" customHeight="false" outlineLevel="0" collapsed="false">
      <c r="A39" s="35" t="s">
        <v>51</v>
      </c>
      <c r="B39" s="17" t="s">
        <v>60</v>
      </c>
      <c r="C39" s="17" t="s">
        <v>61</v>
      </c>
      <c r="D39" s="17" t="s">
        <v>54</v>
      </c>
      <c r="E39" s="21"/>
      <c r="F39" s="21"/>
      <c r="G39" s="19" t="n">
        <v>37247</v>
      </c>
      <c r="H39" s="19" t="n">
        <v>37346</v>
      </c>
      <c r="I39" s="20"/>
      <c r="J39" s="47" t="s">
        <v>55</v>
      </c>
      <c r="K39" s="21" t="s">
        <v>56</v>
      </c>
      <c r="L39" s="21" t="s">
        <v>56</v>
      </c>
      <c r="M39" s="36" t="n">
        <v>0</v>
      </c>
    </row>
    <row r="40" customFormat="false" ht="12.75" hidden="false" customHeight="false" outlineLevel="0" collapsed="false">
      <c r="A40" s="35" t="s">
        <v>51</v>
      </c>
      <c r="B40" s="17" t="s">
        <v>60</v>
      </c>
      <c r="C40" s="17" t="s">
        <v>61</v>
      </c>
      <c r="D40" s="17" t="s">
        <v>57</v>
      </c>
      <c r="E40" s="21"/>
      <c r="F40" s="21"/>
      <c r="G40" s="19" t="n">
        <v>37347</v>
      </c>
      <c r="H40" s="19" t="n">
        <v>38291</v>
      </c>
      <c r="I40" s="20"/>
      <c r="J40" s="47" t="s">
        <v>34</v>
      </c>
      <c r="K40" s="21" t="s">
        <v>56</v>
      </c>
      <c r="L40" s="21" t="s">
        <v>56</v>
      </c>
      <c r="M40" s="36" t="n">
        <v>0</v>
      </c>
    </row>
    <row r="41" customFormat="false" ht="12.75" hidden="false" customHeight="false" outlineLevel="0" collapsed="false">
      <c r="A41" s="35" t="s">
        <v>51</v>
      </c>
      <c r="B41" s="17" t="s">
        <v>62</v>
      </c>
      <c r="C41" s="17" t="s">
        <v>63</v>
      </c>
      <c r="D41" s="17" t="s">
        <v>54</v>
      </c>
      <c r="E41" s="21"/>
      <c r="F41" s="21"/>
      <c r="G41" s="19" t="n">
        <v>37247</v>
      </c>
      <c r="H41" s="19" t="n">
        <v>37346</v>
      </c>
      <c r="I41" s="20"/>
      <c r="J41" s="47" t="s">
        <v>55</v>
      </c>
      <c r="K41" s="21" t="s">
        <v>56</v>
      </c>
      <c r="L41" s="21" t="s">
        <v>56</v>
      </c>
      <c r="M41" s="36" t="n">
        <v>0</v>
      </c>
    </row>
    <row r="42" customFormat="false" ht="12.75" hidden="false" customHeight="false" outlineLevel="0" collapsed="false">
      <c r="A42" s="35" t="s">
        <v>51</v>
      </c>
      <c r="B42" s="17" t="s">
        <v>62</v>
      </c>
      <c r="C42" s="17" t="s">
        <v>63</v>
      </c>
      <c r="D42" s="17" t="s">
        <v>57</v>
      </c>
      <c r="E42" s="21"/>
      <c r="F42" s="21"/>
      <c r="G42" s="19" t="n">
        <v>37347</v>
      </c>
      <c r="H42" s="19" t="n">
        <v>38291</v>
      </c>
      <c r="I42" s="20"/>
      <c r="J42" s="47" t="s">
        <v>34</v>
      </c>
      <c r="K42" s="21" t="s">
        <v>56</v>
      </c>
      <c r="L42" s="21" t="s">
        <v>56</v>
      </c>
      <c r="M42" s="36" t="n">
        <v>0</v>
      </c>
    </row>
    <row r="43" customFormat="false" ht="12.75" hidden="false" customHeight="false" outlineLevel="0" collapsed="false">
      <c r="A43" s="35" t="s">
        <v>51</v>
      </c>
      <c r="B43" s="17" t="s">
        <v>64</v>
      </c>
      <c r="C43" s="17" t="s">
        <v>65</v>
      </c>
      <c r="D43" s="17" t="s">
        <v>54</v>
      </c>
      <c r="E43" s="21"/>
      <c r="F43" s="21"/>
      <c r="G43" s="19" t="n">
        <v>37247</v>
      </c>
      <c r="H43" s="19" t="n">
        <v>37346</v>
      </c>
      <c r="I43" s="20"/>
      <c r="J43" s="47" t="s">
        <v>55</v>
      </c>
      <c r="K43" s="21" t="s">
        <v>56</v>
      </c>
      <c r="L43" s="21" t="s">
        <v>56</v>
      </c>
      <c r="M43" s="36" t="n">
        <v>0</v>
      </c>
    </row>
    <row r="44" customFormat="false" ht="12.75" hidden="false" customHeight="false" outlineLevel="0" collapsed="false">
      <c r="A44" s="35" t="s">
        <v>51</v>
      </c>
      <c r="B44" s="17" t="s">
        <v>64</v>
      </c>
      <c r="C44" s="17" t="s">
        <v>65</v>
      </c>
      <c r="D44" s="17" t="s">
        <v>57</v>
      </c>
      <c r="E44" s="21"/>
      <c r="F44" s="21"/>
      <c r="G44" s="19" t="n">
        <v>37347</v>
      </c>
      <c r="H44" s="19" t="n">
        <v>38291</v>
      </c>
      <c r="I44" s="20"/>
      <c r="J44" s="47" t="s">
        <v>34</v>
      </c>
      <c r="K44" s="21" t="s">
        <v>56</v>
      </c>
      <c r="L44" s="21" t="s">
        <v>56</v>
      </c>
      <c r="M44" s="36" t="n">
        <v>0</v>
      </c>
    </row>
    <row r="45" customFormat="false" ht="12.75" hidden="false" customHeight="false" outlineLevel="0" collapsed="false">
      <c r="A45" s="35" t="s">
        <v>51</v>
      </c>
      <c r="B45" s="17" t="s">
        <v>66</v>
      </c>
      <c r="C45" s="17" t="s">
        <v>67</v>
      </c>
      <c r="D45" s="17" t="s">
        <v>54</v>
      </c>
      <c r="E45" s="21"/>
      <c r="F45" s="21"/>
      <c r="G45" s="19" t="n">
        <v>37270</v>
      </c>
      <c r="H45" s="19" t="n">
        <v>37560</v>
      </c>
      <c r="I45" s="20"/>
      <c r="J45" s="47" t="s">
        <v>68</v>
      </c>
      <c r="K45" s="21" t="s">
        <v>56</v>
      </c>
      <c r="L45" s="21" t="s">
        <v>56</v>
      </c>
      <c r="M45" s="36" t="n">
        <v>0</v>
      </c>
    </row>
    <row r="46" customFormat="false" ht="12.75" hidden="false" customHeight="false" outlineLevel="0" collapsed="false">
      <c r="A46" s="35" t="s">
        <v>51</v>
      </c>
      <c r="B46" s="17" t="s">
        <v>69</v>
      </c>
      <c r="C46" s="17" t="s">
        <v>70</v>
      </c>
      <c r="D46" s="17" t="s">
        <v>54</v>
      </c>
      <c r="E46" s="21"/>
      <c r="F46" s="21"/>
      <c r="G46" s="19" t="n">
        <v>37270</v>
      </c>
      <c r="H46" s="19" t="n">
        <v>37560</v>
      </c>
      <c r="I46" s="20"/>
      <c r="J46" s="47" t="s">
        <v>68</v>
      </c>
      <c r="K46" s="21" t="s">
        <v>56</v>
      </c>
      <c r="L46" s="21" t="s">
        <v>56</v>
      </c>
      <c r="M46" s="36" t="n">
        <v>0</v>
      </c>
    </row>
    <row r="47" customFormat="false" ht="12.75" hidden="false" customHeight="false" outlineLevel="0" collapsed="false">
      <c r="A47" s="35" t="s">
        <v>51</v>
      </c>
      <c r="B47" s="17" t="s">
        <v>71</v>
      </c>
      <c r="C47" s="17" t="s">
        <v>72</v>
      </c>
      <c r="D47" s="17" t="s">
        <v>57</v>
      </c>
      <c r="E47" s="21"/>
      <c r="F47" s="21"/>
      <c r="G47" s="19" t="n">
        <v>37196</v>
      </c>
      <c r="H47" s="19" t="n">
        <v>37267</v>
      </c>
      <c r="I47" s="20"/>
      <c r="J47" s="47" t="s">
        <v>73</v>
      </c>
      <c r="K47" s="21" t="s">
        <v>56</v>
      </c>
      <c r="L47" s="21" t="s">
        <v>56</v>
      </c>
      <c r="M47" s="36" t="n">
        <v>0</v>
      </c>
    </row>
    <row r="48" customFormat="false" ht="12.75" hidden="false" customHeight="false" outlineLevel="0" collapsed="false">
      <c r="A48" s="35" t="s">
        <v>51</v>
      </c>
      <c r="B48" s="17" t="s">
        <v>71</v>
      </c>
      <c r="C48" s="17" t="s">
        <v>72</v>
      </c>
      <c r="D48" s="17" t="s">
        <v>57</v>
      </c>
      <c r="E48" s="21"/>
      <c r="F48" s="21"/>
      <c r="G48" s="19" t="n">
        <v>37268</v>
      </c>
      <c r="H48" s="19" t="n">
        <v>37560</v>
      </c>
      <c r="I48" s="20"/>
      <c r="J48" s="47" t="s">
        <v>68</v>
      </c>
      <c r="K48" s="21" t="s">
        <v>56</v>
      </c>
      <c r="L48" s="21" t="s">
        <v>56</v>
      </c>
      <c r="M48" s="36" t="n">
        <v>0</v>
      </c>
    </row>
    <row r="49" customFormat="false" ht="12.75" hidden="false" customHeight="false" outlineLevel="0" collapsed="false">
      <c r="A49" s="35" t="s">
        <v>51</v>
      </c>
      <c r="B49" s="17" t="s">
        <v>74</v>
      </c>
      <c r="C49" s="17" t="s">
        <v>75</v>
      </c>
      <c r="D49" s="17" t="s">
        <v>54</v>
      </c>
      <c r="E49" s="21"/>
      <c r="F49" s="21"/>
      <c r="G49" s="19" t="n">
        <v>37596</v>
      </c>
      <c r="H49" s="19" t="n">
        <v>37346</v>
      </c>
      <c r="I49" s="20"/>
      <c r="J49" s="47" t="s">
        <v>55</v>
      </c>
      <c r="K49" s="21" t="s">
        <v>56</v>
      </c>
      <c r="L49" s="21" t="s">
        <v>56</v>
      </c>
      <c r="M49" s="39" t="n">
        <v>0</v>
      </c>
    </row>
    <row r="50" customFormat="false" ht="12.75" hidden="false" customHeight="false" outlineLevel="0" collapsed="false">
      <c r="A50" s="41" t="s">
        <v>76</v>
      </c>
      <c r="B50" s="8" t="n">
        <v>6557</v>
      </c>
      <c r="C50" s="8" t="n">
        <v>8887</v>
      </c>
      <c r="D50" s="8" t="s">
        <v>50</v>
      </c>
      <c r="E50" s="8" t="s">
        <v>77</v>
      </c>
      <c r="F50" s="8" t="s">
        <v>78</v>
      </c>
      <c r="G50" s="11" t="n">
        <v>37288</v>
      </c>
      <c r="H50" s="11" t="n">
        <v>38656</v>
      </c>
      <c r="I50" s="12" t="n">
        <v>10000</v>
      </c>
      <c r="J50" s="13" t="s">
        <v>79</v>
      </c>
      <c r="K50" s="42" t="n">
        <f aca="false">L50</f>
        <v>0.2548</v>
      </c>
      <c r="L50" s="42" t="n">
        <v>0.2548</v>
      </c>
      <c r="M50" s="49" t="n">
        <f aca="false">K50-L50</f>
        <v>0</v>
      </c>
    </row>
    <row r="51" customFormat="false" ht="12.75" hidden="false" customHeight="false" outlineLevel="0" collapsed="false">
      <c r="A51" s="35" t="s">
        <v>76</v>
      </c>
      <c r="B51" s="17" t="n">
        <v>5290</v>
      </c>
      <c r="C51" s="17" t="n">
        <v>8889</v>
      </c>
      <c r="D51" s="17" t="s">
        <v>50</v>
      </c>
      <c r="E51" s="17" t="s">
        <v>77</v>
      </c>
      <c r="F51" s="17" t="s">
        <v>78</v>
      </c>
      <c r="G51" s="19" t="n">
        <v>37288</v>
      </c>
      <c r="H51" s="19" t="n">
        <v>39752</v>
      </c>
      <c r="I51" s="20" t="n">
        <v>10000</v>
      </c>
      <c r="J51" s="21" t="s">
        <v>79</v>
      </c>
      <c r="K51" s="44" t="n">
        <f aca="false">L51</f>
        <v>0.3194</v>
      </c>
      <c r="L51" s="44" t="n">
        <v>0.3194</v>
      </c>
      <c r="M51" s="49" t="n">
        <f aca="false">K51-L51</f>
        <v>0</v>
      </c>
    </row>
    <row r="52" customFormat="false" ht="12.75" hidden="false" customHeight="false" outlineLevel="0" collapsed="false">
      <c r="A52" s="35" t="s">
        <v>76</v>
      </c>
      <c r="B52" s="17" t="n">
        <v>5290</v>
      </c>
      <c r="C52" s="17" t="n">
        <v>8889</v>
      </c>
      <c r="D52" s="17" t="s">
        <v>39</v>
      </c>
      <c r="E52" s="17" t="s">
        <v>77</v>
      </c>
      <c r="F52" s="17" t="s">
        <v>78</v>
      </c>
      <c r="G52" s="19" t="n">
        <v>37288</v>
      </c>
      <c r="H52" s="19" t="n">
        <v>39752</v>
      </c>
      <c r="I52" s="20" t="n">
        <v>42500</v>
      </c>
      <c r="J52" s="21"/>
      <c r="K52" s="44"/>
      <c r="L52" s="44"/>
      <c r="M52" s="49"/>
    </row>
    <row r="53" customFormat="false" ht="12.75" hidden="false" customHeight="false" outlineLevel="0" collapsed="false">
      <c r="A53" s="38" t="s">
        <v>76</v>
      </c>
      <c r="B53" s="27" t="n">
        <v>7360</v>
      </c>
      <c r="C53" s="27" t="n">
        <v>8885</v>
      </c>
      <c r="D53" s="27" t="s">
        <v>39</v>
      </c>
      <c r="E53" s="27" t="s">
        <v>77</v>
      </c>
      <c r="F53" s="27" t="s">
        <v>78</v>
      </c>
      <c r="G53" s="30" t="n">
        <v>37288</v>
      </c>
      <c r="H53" s="30" t="n">
        <v>37560</v>
      </c>
      <c r="I53" s="31" t="n">
        <v>10099</v>
      </c>
      <c r="J53" s="32"/>
      <c r="K53" s="45"/>
      <c r="L53" s="45"/>
      <c r="M53" s="50"/>
    </row>
    <row r="54" customFormat="false" ht="12.75" hidden="false" customHeight="false" outlineLevel="0" collapsed="false">
      <c r="A54" s="41" t="s">
        <v>80</v>
      </c>
      <c r="B54" s="8" t="n">
        <v>29667</v>
      </c>
      <c r="C54" s="8"/>
      <c r="D54" s="8" t="s">
        <v>15</v>
      </c>
      <c r="E54" s="13" t="s">
        <v>47</v>
      </c>
      <c r="F54" s="8" t="s">
        <v>81</v>
      </c>
      <c r="G54" s="11" t="n">
        <v>37288</v>
      </c>
      <c r="H54" s="9" t="n">
        <v>37315</v>
      </c>
      <c r="I54" s="12" t="n">
        <v>35000</v>
      </c>
      <c r="J54" s="13" t="s">
        <v>48</v>
      </c>
      <c r="K54" s="42" t="n">
        <f aca="false">L54</f>
        <v>0.351780821917808</v>
      </c>
      <c r="L54" s="42" t="n">
        <f aca="false">10.7*12/365</f>
        <v>0.351780821917808</v>
      </c>
      <c r="M54" s="43" t="n">
        <f aca="false">K54-L54</f>
        <v>0</v>
      </c>
    </row>
    <row r="55" customFormat="false" ht="12.75" hidden="false" customHeight="false" outlineLevel="0" collapsed="false">
      <c r="A55" s="38" t="s">
        <v>80</v>
      </c>
      <c r="B55" s="27" t="n">
        <v>29667</v>
      </c>
      <c r="C55" s="27"/>
      <c r="D55" s="27" t="s">
        <v>15</v>
      </c>
      <c r="E55" s="32" t="s">
        <v>47</v>
      </c>
      <c r="F55" s="27" t="s">
        <v>81</v>
      </c>
      <c r="G55" s="30" t="n">
        <v>37316</v>
      </c>
      <c r="H55" s="28" t="n">
        <v>37346</v>
      </c>
      <c r="I55" s="31" t="n">
        <v>35000</v>
      </c>
      <c r="J55" s="32" t="s">
        <v>48</v>
      </c>
      <c r="K55" s="45" t="n">
        <f aca="false">L55</f>
        <v>0.351780821917808</v>
      </c>
      <c r="L55" s="45" t="n">
        <f aca="false">10.7*12/365</f>
        <v>0.351780821917808</v>
      </c>
      <c r="M55" s="40" t="n">
        <f aca="false">K55-L55</f>
        <v>0</v>
      </c>
    </row>
    <row r="56" customFormat="false" ht="12.75" hidden="false" customHeight="false" outlineLevel="0" collapsed="false">
      <c r="A56" s="41" t="s">
        <v>82</v>
      </c>
      <c r="B56" s="8" t="n">
        <v>903145</v>
      </c>
      <c r="C56" s="8" t="n">
        <v>15885</v>
      </c>
      <c r="D56" s="8" t="s">
        <v>15</v>
      </c>
      <c r="E56" s="13" t="s">
        <v>83</v>
      </c>
      <c r="F56" s="8" t="s">
        <v>84</v>
      </c>
      <c r="G56" s="11" t="n">
        <v>37294</v>
      </c>
      <c r="H56" s="9" t="n">
        <v>37315</v>
      </c>
      <c r="I56" s="12" t="n">
        <v>10000</v>
      </c>
      <c r="J56" s="13" t="s">
        <v>25</v>
      </c>
      <c r="K56" s="14" t="n">
        <v>0.2168</v>
      </c>
      <c r="L56" s="14" t="n">
        <v>0.1185</v>
      </c>
      <c r="M56" s="15" t="n">
        <f aca="false">K56-L56</f>
        <v>0.0983</v>
      </c>
    </row>
    <row r="57" customFormat="false" ht="12.75" hidden="false" customHeight="false" outlineLevel="0" collapsed="false">
      <c r="A57" s="35" t="s">
        <v>82</v>
      </c>
      <c r="B57" s="17" t="n">
        <v>903145</v>
      </c>
      <c r="C57" s="17" t="n">
        <v>15886</v>
      </c>
      <c r="D57" s="17" t="s">
        <v>15</v>
      </c>
      <c r="E57" s="21" t="s">
        <v>83</v>
      </c>
      <c r="F57" s="17" t="s">
        <v>84</v>
      </c>
      <c r="G57" s="19" t="n">
        <v>37294</v>
      </c>
      <c r="H57" s="24" t="n">
        <v>37315</v>
      </c>
      <c r="I57" s="20" t="n">
        <v>15000</v>
      </c>
      <c r="J57" s="21" t="s">
        <v>13</v>
      </c>
      <c r="K57" s="22" t="n">
        <v>0.2</v>
      </c>
      <c r="L57" s="22" t="n">
        <v>0.1185</v>
      </c>
      <c r="M57" s="37" t="n">
        <f aca="false">K57-L57</f>
        <v>0.0815</v>
      </c>
    </row>
    <row r="58" customFormat="false" ht="12.75" hidden="false" customHeight="false" outlineLevel="0" collapsed="false">
      <c r="A58" s="35" t="s">
        <v>82</v>
      </c>
      <c r="B58" s="17" t="n">
        <v>903145</v>
      </c>
      <c r="C58" s="17"/>
      <c r="D58" s="17" t="s">
        <v>15</v>
      </c>
      <c r="E58" s="21" t="s">
        <v>83</v>
      </c>
      <c r="F58" s="17" t="s">
        <v>84</v>
      </c>
      <c r="G58" s="19" t="n">
        <v>37316</v>
      </c>
      <c r="H58" s="24" t="n">
        <v>37529</v>
      </c>
      <c r="I58" s="20" t="n">
        <v>10000</v>
      </c>
      <c r="J58" s="21"/>
      <c r="K58" s="44" t="n">
        <v>0.365</v>
      </c>
      <c r="L58" s="22" t="n">
        <v>0.1185</v>
      </c>
      <c r="M58" s="37" t="n">
        <f aca="false">K58-L58</f>
        <v>0.2465</v>
      </c>
    </row>
    <row r="59" customFormat="false" ht="12.75" hidden="false" customHeight="false" outlineLevel="0" collapsed="false">
      <c r="A59" s="38" t="s">
        <v>82</v>
      </c>
      <c r="B59" s="27" t="n">
        <v>903145</v>
      </c>
      <c r="C59" s="27"/>
      <c r="D59" s="27" t="s">
        <v>15</v>
      </c>
      <c r="E59" s="32" t="s">
        <v>83</v>
      </c>
      <c r="F59" s="27" t="s">
        <v>84</v>
      </c>
      <c r="G59" s="30" t="n">
        <v>37316</v>
      </c>
      <c r="H59" s="28" t="n">
        <v>37529</v>
      </c>
      <c r="I59" s="31" t="n">
        <v>15000</v>
      </c>
      <c r="J59" s="32"/>
      <c r="K59" s="45" t="n">
        <v>0.3426</v>
      </c>
      <c r="L59" s="33" t="n">
        <v>0.1185</v>
      </c>
      <c r="M59" s="40" t="n">
        <f aca="false">K59-L59</f>
        <v>0.2241</v>
      </c>
    </row>
    <row r="60" customFormat="false" ht="12.75" hidden="false" customHeight="false" outlineLevel="0" collapsed="false">
      <c r="A60" s="41" t="s">
        <v>85</v>
      </c>
      <c r="B60" s="8" t="n">
        <v>24924</v>
      </c>
      <c r="C60" s="8"/>
      <c r="D60" s="8" t="s">
        <v>15</v>
      </c>
      <c r="E60" s="13" t="s">
        <v>86</v>
      </c>
      <c r="F60" s="8" t="s">
        <v>87</v>
      </c>
      <c r="G60" s="11" t="n">
        <v>37267</v>
      </c>
      <c r="H60" s="9" t="n">
        <v>37287</v>
      </c>
      <c r="I60" s="12" t="n">
        <v>25000</v>
      </c>
      <c r="J60" s="13"/>
      <c r="K60" s="42" t="n">
        <v>0.0625</v>
      </c>
      <c r="L60" s="42" t="n">
        <v>0.06</v>
      </c>
      <c r="M60" s="43" t="n">
        <f aca="false">K60-L60</f>
        <v>0.0025</v>
      </c>
    </row>
    <row r="61" customFormat="false" ht="12.75" hidden="false" customHeight="false" outlineLevel="0" collapsed="false">
      <c r="A61" s="35" t="s">
        <v>85</v>
      </c>
      <c r="B61" s="17" t="n">
        <v>24924</v>
      </c>
      <c r="C61" s="17"/>
      <c r="D61" s="17" t="s">
        <v>15</v>
      </c>
      <c r="E61" s="21" t="s">
        <v>86</v>
      </c>
      <c r="F61" s="17" t="s">
        <v>87</v>
      </c>
      <c r="G61" s="19" t="n">
        <v>37288</v>
      </c>
      <c r="H61" s="24" t="n">
        <v>37315</v>
      </c>
      <c r="I61" s="20" t="n">
        <v>25000</v>
      </c>
      <c r="J61" s="21"/>
      <c r="K61" s="44" t="n">
        <f aca="false">(0.102-0.06)/2+L61</f>
        <v>0.081</v>
      </c>
      <c r="L61" s="44" t="n">
        <v>0.06</v>
      </c>
      <c r="M61" s="37" t="n">
        <f aca="false">K61-L61</f>
        <v>0.021</v>
      </c>
    </row>
    <row r="62" customFormat="false" ht="12.75" hidden="false" customHeight="false" outlineLevel="0" collapsed="false">
      <c r="A62" s="35" t="s">
        <v>85</v>
      </c>
      <c r="B62" s="17" t="n">
        <v>24924</v>
      </c>
      <c r="C62" s="17"/>
      <c r="D62" s="17" t="s">
        <v>15</v>
      </c>
      <c r="E62" s="21" t="s">
        <v>86</v>
      </c>
      <c r="F62" s="17" t="s">
        <v>87</v>
      </c>
      <c r="G62" s="19" t="n">
        <v>37316</v>
      </c>
      <c r="H62" s="24" t="n">
        <v>37346</v>
      </c>
      <c r="I62" s="20" t="n">
        <v>25000</v>
      </c>
      <c r="J62" s="21"/>
      <c r="K62" s="44" t="n">
        <f aca="false">(0.102-0.06)/2+L62</f>
        <v>0.081</v>
      </c>
      <c r="L62" s="44" t="n">
        <v>0.06</v>
      </c>
      <c r="M62" s="37" t="n">
        <f aca="false">K62-L62</f>
        <v>0.021</v>
      </c>
    </row>
    <row r="63" customFormat="false" ht="12.75" hidden="false" customHeight="false" outlineLevel="0" collapsed="false">
      <c r="A63" s="38" t="s">
        <v>85</v>
      </c>
      <c r="B63" s="27" t="n">
        <v>24924</v>
      </c>
      <c r="C63" s="27"/>
      <c r="D63" s="27" t="s">
        <v>15</v>
      </c>
      <c r="E63" s="32" t="s">
        <v>86</v>
      </c>
      <c r="F63" s="27" t="s">
        <v>87</v>
      </c>
      <c r="G63" s="30" t="n">
        <v>36982</v>
      </c>
      <c r="H63" s="30" t="n">
        <v>37376</v>
      </c>
      <c r="I63" s="31" t="n">
        <v>25000</v>
      </c>
      <c r="J63" s="32" t="s">
        <v>38</v>
      </c>
      <c r="K63" s="45" t="n">
        <v>0.1025</v>
      </c>
      <c r="L63" s="45" t="n">
        <v>0.06</v>
      </c>
      <c r="M63" s="40" t="n">
        <f aca="false">K63-L63</f>
        <v>0.0425</v>
      </c>
    </row>
    <row r="64" customFormat="false" ht="12.75" hidden="false" customHeight="false" outlineLevel="0" collapsed="false">
      <c r="A64" s="51"/>
      <c r="B64" s="17"/>
      <c r="C64" s="17"/>
      <c r="D64" s="17"/>
      <c r="E64" s="18"/>
      <c r="F64" s="18"/>
      <c r="G64" s="19"/>
      <c r="H64" s="19"/>
      <c r="I64" s="20"/>
      <c r="J64" s="21"/>
      <c r="K64" s="21"/>
      <c r="L64" s="21"/>
      <c r="M64" s="21"/>
    </row>
    <row r="65" customFormat="false" ht="12.75" hidden="false" customHeight="false" outlineLevel="0" collapsed="false">
      <c r="A65" s="21"/>
      <c r="B65" s="21"/>
      <c r="C65" s="21"/>
      <c r="D65" s="21"/>
      <c r="E65" s="24"/>
      <c r="F65" s="21"/>
      <c r="G65" s="21"/>
      <c r="H65" s="21"/>
      <c r="I65" s="21"/>
      <c r="J65" s="21"/>
      <c r="K65" s="21"/>
      <c r="L65" s="21"/>
      <c r="M65" s="21"/>
    </row>
    <row r="66" customFormat="false" ht="12.75" hidden="false" customHeight="false" outlineLevel="0" collapsed="false">
      <c r="E66" s="52"/>
    </row>
    <row r="67" customFormat="false" ht="12.75" hidden="false" customHeight="false" outlineLevel="0" collapsed="false">
      <c r="E67" s="52"/>
    </row>
    <row r="68" customFormat="false" ht="12.75" hidden="false" customHeight="false" outlineLevel="0" collapsed="false">
      <c r="E68" s="52"/>
    </row>
    <row r="69" customFormat="false" ht="12.75" hidden="false" customHeight="false" outlineLevel="0" collapsed="false">
      <c r="E69" s="52"/>
    </row>
    <row r="70" customFormat="false" ht="12.75" hidden="false" customHeight="false" outlineLevel="0" collapsed="false">
      <c r="E70" s="52"/>
    </row>
    <row r="71" customFormat="false" ht="12.75" hidden="false" customHeight="false" outlineLevel="0" collapsed="false">
      <c r="E71" s="52"/>
    </row>
    <row r="72" customFormat="false" ht="12.75" hidden="false" customHeight="false" outlineLevel="0" collapsed="false">
      <c r="E72" s="52"/>
    </row>
    <row r="73" customFormat="false" ht="12.75" hidden="false" customHeight="false" outlineLevel="0" collapsed="false">
      <c r="E73" s="52"/>
    </row>
    <row r="74" customFormat="false" ht="12.75" hidden="false" customHeight="false" outlineLevel="0" collapsed="false">
      <c r="E74" s="52"/>
    </row>
    <row r="75" customFormat="false" ht="12.75" hidden="false" customHeight="false" outlineLevel="0" collapsed="false">
      <c r="E75" s="52"/>
    </row>
    <row r="76" customFormat="false" ht="12.75" hidden="false" customHeight="false" outlineLevel="0" collapsed="false">
      <c r="E76" s="52"/>
    </row>
    <row r="77" customFormat="false" ht="12.75" hidden="false" customHeight="false" outlineLevel="0" collapsed="false">
      <c r="E77" s="52"/>
    </row>
    <row r="78" customFormat="false" ht="12.75" hidden="false" customHeight="false" outlineLevel="0" collapsed="false">
      <c r="E78" s="52"/>
    </row>
    <row r="79" customFormat="false" ht="12.75" hidden="false" customHeight="false" outlineLevel="0" collapsed="false">
      <c r="E79" s="52"/>
    </row>
    <row r="80" customFormat="false" ht="12.75" hidden="false" customHeight="false" outlineLevel="0" collapsed="false">
      <c r="E80" s="52"/>
    </row>
    <row r="81" customFormat="false" ht="12.75" hidden="false" customHeight="false" outlineLevel="0" collapsed="false">
      <c r="E81" s="52"/>
    </row>
    <row r="82" customFormat="false" ht="12.75" hidden="false" customHeight="false" outlineLevel="0" collapsed="false">
      <c r="E82" s="52"/>
    </row>
    <row r="83" customFormat="false" ht="12.75" hidden="false" customHeight="false" outlineLevel="0" collapsed="false">
      <c r="E83" s="52"/>
    </row>
    <row r="84" customFormat="false" ht="12.75" hidden="false" customHeight="false" outlineLevel="0" collapsed="false">
      <c r="E84" s="52"/>
    </row>
    <row r="85" customFormat="false" ht="12.75" hidden="false" customHeight="false" outlineLevel="0" collapsed="false">
      <c r="E85" s="52"/>
    </row>
    <row r="86" customFormat="false" ht="12.75" hidden="false" customHeight="false" outlineLevel="0" collapsed="false">
      <c r="E86" s="52"/>
    </row>
    <row r="87" customFormat="false" ht="12.75" hidden="false" customHeight="false" outlineLevel="0" collapsed="false">
      <c r="E87" s="52"/>
    </row>
    <row r="88" customFormat="false" ht="12.75" hidden="false" customHeight="false" outlineLevel="0" collapsed="false">
      <c r="E88" s="52"/>
    </row>
    <row r="89" customFormat="false" ht="12.75" hidden="false" customHeight="false" outlineLevel="0" collapsed="false">
      <c r="E89" s="52"/>
    </row>
    <row r="90" customFormat="false" ht="12.75" hidden="false" customHeight="false" outlineLevel="0" collapsed="false">
      <c r="E90" s="52"/>
    </row>
    <row r="91" customFormat="false" ht="12.75" hidden="false" customHeight="false" outlineLevel="0" collapsed="false">
      <c r="E91" s="52"/>
    </row>
    <row r="92" customFormat="false" ht="12.75" hidden="false" customHeight="false" outlineLevel="0" collapsed="false">
      <c r="E92" s="52"/>
    </row>
    <row r="93" customFormat="false" ht="12.75" hidden="false" customHeight="false" outlineLevel="0" collapsed="false">
      <c r="E93" s="52"/>
    </row>
    <row r="94" customFormat="false" ht="12.75" hidden="false" customHeight="false" outlineLevel="0" collapsed="false">
      <c r="E94" s="52"/>
    </row>
    <row r="95" customFormat="false" ht="12.75" hidden="false" customHeight="false" outlineLevel="0" collapsed="false">
      <c r="E95" s="52"/>
    </row>
    <row r="96" customFormat="false" ht="12.75" hidden="false" customHeight="false" outlineLevel="0" collapsed="false">
      <c r="E96" s="52"/>
    </row>
    <row r="97" customFormat="false" ht="12.75" hidden="false" customHeight="false" outlineLevel="0" collapsed="false">
      <c r="E97" s="52"/>
    </row>
    <row r="98" customFormat="false" ht="12.75" hidden="false" customHeight="false" outlineLevel="0" collapsed="false">
      <c r="E98" s="52"/>
    </row>
    <row r="99" customFormat="false" ht="12.75" hidden="false" customHeight="false" outlineLevel="0" collapsed="false">
      <c r="E99" s="52"/>
    </row>
    <row r="100" customFormat="false" ht="12.75" hidden="false" customHeight="false" outlineLevel="0" collapsed="false">
      <c r="E100" s="52"/>
    </row>
    <row r="101" customFormat="false" ht="12.75" hidden="false" customHeight="false" outlineLevel="0" collapsed="false">
      <c r="E101" s="52"/>
    </row>
    <row r="102" customFormat="false" ht="12.75" hidden="false" customHeight="false" outlineLevel="0" collapsed="false">
      <c r="E102" s="52"/>
    </row>
    <row r="103" customFormat="false" ht="12.75" hidden="false" customHeight="false" outlineLevel="0" collapsed="false">
      <c r="E103" s="52"/>
    </row>
    <row r="104" customFormat="false" ht="12.75" hidden="false" customHeight="false" outlineLevel="0" collapsed="false">
      <c r="E104" s="52"/>
    </row>
    <row r="105" customFormat="false" ht="12.75" hidden="false" customHeight="false" outlineLevel="0" collapsed="false">
      <c r="E105" s="52"/>
    </row>
    <row r="106" customFormat="false" ht="12.75" hidden="false" customHeight="false" outlineLevel="0" collapsed="false">
      <c r="E106" s="52"/>
    </row>
    <row r="107" customFormat="false" ht="12.75" hidden="false" customHeight="false" outlineLevel="0" collapsed="false">
      <c r="E107" s="52"/>
    </row>
    <row r="108" customFormat="false" ht="12.75" hidden="false" customHeight="false" outlineLevel="0" collapsed="false">
      <c r="E108" s="52"/>
    </row>
    <row r="109" customFormat="false" ht="12.75" hidden="false" customHeight="false" outlineLevel="0" collapsed="false">
      <c r="E109" s="52"/>
    </row>
    <row r="110" customFormat="false" ht="12.75" hidden="false" customHeight="false" outlineLevel="0" collapsed="false">
      <c r="E110" s="52"/>
    </row>
    <row r="111" customFormat="false" ht="12.75" hidden="false" customHeight="false" outlineLevel="0" collapsed="false">
      <c r="E111" s="52"/>
    </row>
    <row r="112" customFormat="false" ht="12.75" hidden="false" customHeight="false" outlineLevel="0" collapsed="false">
      <c r="E112" s="52"/>
    </row>
    <row r="113" customFormat="false" ht="12.75" hidden="false" customHeight="false" outlineLevel="0" collapsed="false">
      <c r="E113" s="52"/>
    </row>
    <row r="114" customFormat="false" ht="12.75" hidden="false" customHeight="false" outlineLevel="0" collapsed="false">
      <c r="E114" s="52"/>
    </row>
    <row r="115" customFormat="false" ht="12.75" hidden="false" customHeight="false" outlineLevel="0" collapsed="false">
      <c r="E115" s="52"/>
    </row>
    <row r="116" customFormat="false" ht="12.75" hidden="false" customHeight="false" outlineLevel="0" collapsed="false">
      <c r="E116" s="52"/>
    </row>
    <row r="117" customFormat="false" ht="12.75" hidden="false" customHeight="false" outlineLevel="0" collapsed="false">
      <c r="E117" s="52"/>
    </row>
    <row r="118" customFormat="false" ht="12.75" hidden="false" customHeight="false" outlineLevel="0" collapsed="false">
      <c r="E118" s="52"/>
    </row>
    <row r="119" customFormat="false" ht="12.75" hidden="false" customHeight="false" outlineLevel="0" collapsed="false">
      <c r="E119" s="52"/>
    </row>
    <row r="120" customFormat="false" ht="12.75" hidden="false" customHeight="false" outlineLevel="0" collapsed="false">
      <c r="E120" s="52"/>
    </row>
    <row r="121" customFormat="false" ht="12.75" hidden="false" customHeight="false" outlineLevel="0" collapsed="false">
      <c r="E121" s="52"/>
    </row>
    <row r="122" customFormat="false" ht="12.75" hidden="false" customHeight="false" outlineLevel="0" collapsed="false">
      <c r="E122" s="52"/>
    </row>
    <row r="123" customFormat="false" ht="12.75" hidden="false" customHeight="false" outlineLevel="0" collapsed="false">
      <c r="E123" s="52"/>
    </row>
    <row r="124" customFormat="false" ht="12.75" hidden="false" customHeight="false" outlineLevel="0" collapsed="false">
      <c r="E124" s="52"/>
    </row>
    <row r="125" customFormat="false" ht="12.75" hidden="false" customHeight="false" outlineLevel="0" collapsed="false">
      <c r="E125" s="52"/>
    </row>
    <row r="126" customFormat="false" ht="12.75" hidden="false" customHeight="false" outlineLevel="0" collapsed="false">
      <c r="E126" s="52"/>
    </row>
    <row r="127" customFormat="false" ht="12.75" hidden="false" customHeight="false" outlineLevel="0" collapsed="false">
      <c r="E127" s="52"/>
    </row>
    <row r="128" customFormat="false" ht="12.75" hidden="false" customHeight="false" outlineLevel="0" collapsed="false">
      <c r="E128" s="52"/>
    </row>
    <row r="129" customFormat="false" ht="12.75" hidden="false" customHeight="false" outlineLevel="0" collapsed="false">
      <c r="E129" s="52"/>
    </row>
    <row r="130" customFormat="false" ht="12.75" hidden="false" customHeight="false" outlineLevel="0" collapsed="false">
      <c r="E130" s="52"/>
    </row>
    <row r="131" customFormat="false" ht="12.75" hidden="false" customHeight="false" outlineLevel="0" collapsed="false">
      <c r="E131" s="52"/>
    </row>
    <row r="132" customFormat="false" ht="12.75" hidden="false" customHeight="false" outlineLevel="0" collapsed="false">
      <c r="E132" s="52"/>
    </row>
    <row r="133" customFormat="false" ht="12.75" hidden="false" customHeight="false" outlineLevel="0" collapsed="false">
      <c r="E133" s="52"/>
    </row>
    <row r="134" customFormat="false" ht="12.75" hidden="false" customHeight="false" outlineLevel="0" collapsed="false">
      <c r="E134" s="52"/>
    </row>
    <row r="135" customFormat="false" ht="12.75" hidden="false" customHeight="false" outlineLevel="0" collapsed="false">
      <c r="E135" s="52"/>
    </row>
    <row r="136" customFormat="false" ht="12.75" hidden="false" customHeight="false" outlineLevel="0" collapsed="false">
      <c r="E136" s="52"/>
    </row>
    <row r="137" customFormat="false" ht="12.75" hidden="false" customHeight="false" outlineLevel="0" collapsed="false">
      <c r="E137" s="52"/>
    </row>
    <row r="138" customFormat="false" ht="12.75" hidden="false" customHeight="false" outlineLevel="0" collapsed="false">
      <c r="E138" s="52"/>
    </row>
    <row r="139" customFormat="false" ht="12.75" hidden="false" customHeight="false" outlineLevel="0" collapsed="false">
      <c r="E139" s="52"/>
    </row>
    <row r="140" customFormat="false" ht="12.75" hidden="false" customHeight="false" outlineLevel="0" collapsed="false">
      <c r="E140" s="52"/>
    </row>
  </sheetData>
  <printOptions headings="false" gridLines="false" gridLinesSet="true" horizontalCentered="false" verticalCentered="false"/>
  <pageMargins left="0.747916666666667" right="0.747916666666667" top="0.7" bottom="0.65" header="0.5" footer="0.5"/>
  <pageSetup paperSize="1" scale="70" fitToWidth="1" fitToHeight="1" pageOrder="downThenOver" orientation="landscape" blackAndWhite="false" draft="false" cellComments="none" horizontalDpi="300" verticalDpi="300" copies="1"/>
  <headerFooter differentFirst="false" differentOddEven="false">
    <oddHeader>&amp;L&amp;"Arial,Bold"&amp;12Capacity Release Log</oddHeader>
    <oddFooter>&amp;L&amp;F&amp;R&amp;D&amp;T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2002-01-31T13:56:48Z</dcterms:created>
  <dc:creator>mgarza1</dc:creator>
  <dc:description/>
  <dc:language>en-US</dc:language>
  <cp:lastModifiedBy>mgarza1</cp:lastModifiedBy>
  <cp:lastPrinted>2002-04-12T18:17:31Z</cp:lastPrinted>
  <dcterms:modified xsi:type="dcterms:W3CDTF">2002-04-12T18:36:17Z</dcterms:modified>
  <cp:revision>0</cp:revision>
  <dc:subject/>
  <dc:title/>
</cp:coreProperties>
</file>