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ifornia Chart" sheetId="1" state="visible" r:id="rId3"/>
    <sheet name="WSCC Chart" sheetId="2" state="visible" r:id="rId4"/>
    <sheet name="Resource Chart" sheetId="3" state="visible" r:id="rId5"/>
    <sheet name="Table_New Gen" sheetId="4" state="visible" r:id="rId6"/>
    <sheet name="California Data" sheetId="5" state="visible" r:id="rId7"/>
    <sheet name="WSCC Data" sheetId="6" state="visible" r:id="rId8"/>
    <sheet name="Resource Data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<sst xmlns="http://schemas.openxmlformats.org/spreadsheetml/2006/main" count="94" uniqueCount="56">
  <si>
    <t xml:space="preserve">High Probability WSCC Projects</t>
  </si>
  <si>
    <t xml:space="preserve">Project</t>
  </si>
  <si>
    <t xml:space="preserve">State</t>
  </si>
  <si>
    <t xml:space="preserve">On-Line Date</t>
  </si>
  <si>
    <t xml:space="preserve">Capacity</t>
  </si>
  <si>
    <t xml:space="preserve">Region</t>
  </si>
  <si>
    <t xml:space="preserve">Cumulative Capacity</t>
  </si>
  <si>
    <t xml:space="preserve">Colorado Springs Nixon</t>
  </si>
  <si>
    <t xml:space="preserve">CO</t>
  </si>
  <si>
    <t xml:space="preserve">Deming</t>
  </si>
  <si>
    <t xml:space="preserve">NM</t>
  </si>
  <si>
    <t xml:space="preserve">DSW</t>
  </si>
  <si>
    <t xml:space="preserve">Priscilla</t>
  </si>
  <si>
    <t xml:space="preserve">NV</t>
  </si>
  <si>
    <t xml:space="preserve">El Dorado</t>
  </si>
  <si>
    <t xml:space="preserve">Person</t>
  </si>
  <si>
    <t xml:space="preserve">Manchief (Brush)</t>
  </si>
  <si>
    <t xml:space="preserve">Rockies</t>
  </si>
  <si>
    <t xml:space="preserve">Valmont Repowering</t>
  </si>
  <si>
    <t xml:space="preserve">Vestas (100MW Wind)</t>
  </si>
  <si>
    <t xml:space="preserve">OR</t>
  </si>
  <si>
    <t xml:space="preserve">PNW</t>
  </si>
  <si>
    <t xml:space="preserve">South Point Power Plant [Mojave]</t>
  </si>
  <si>
    <t xml:space="preserve">AZ</t>
  </si>
  <si>
    <t xml:space="preserve">Griffith Energy Project</t>
  </si>
  <si>
    <t xml:space="preserve">Desert Basin Gnrtng</t>
  </si>
  <si>
    <t xml:space="preserve">Sutter</t>
  </si>
  <si>
    <t xml:space="preserve">CA</t>
  </si>
  <si>
    <t xml:space="preserve">NP15</t>
  </si>
  <si>
    <t xml:space="preserve">Klamath Cogen</t>
  </si>
  <si>
    <t xml:space="preserve">43rd Avenue Plant Repower</t>
  </si>
  <si>
    <t xml:space="preserve">Los Medanos (Pittsburg)</t>
  </si>
  <si>
    <t xml:space="preserve">La Paloma</t>
  </si>
  <si>
    <t xml:space="preserve">ZP26</t>
  </si>
  <si>
    <t xml:space="preserve">Rathdrum</t>
  </si>
  <si>
    <t xml:space="preserve">ID</t>
  </si>
  <si>
    <t xml:space="preserve">43rd Avenue Phase 2 Repower</t>
  </si>
  <si>
    <t xml:space="preserve">Everett Delta</t>
  </si>
  <si>
    <t xml:space="preserve">WA</t>
  </si>
  <si>
    <t xml:space="preserve">Coyote Springs Phase 2</t>
  </si>
  <si>
    <t xml:space="preserve">Delta Energy</t>
  </si>
  <si>
    <t xml:space="preserve">Powhatan 48</t>
  </si>
  <si>
    <t xml:space="preserve">Hermiston</t>
  </si>
  <si>
    <t xml:space="preserve">Year</t>
  </si>
  <si>
    <t xml:space="preserve">Month</t>
  </si>
  <si>
    <t xml:space="preserve">Average Load</t>
  </si>
  <si>
    <t xml:space="preserve">YOY</t>
  </si>
  <si>
    <t xml:space="preserve">On July 15th, 1999, the ISO added the Pasadena zone to the ISO System, </t>
  </si>
  <si>
    <t xml:space="preserve">increasing the System Load by roughly 250MW.</t>
  </si>
  <si>
    <t xml:space="preserve">Load</t>
  </si>
  <si>
    <t xml:space="preserve">US WSCC (000MW)</t>
  </si>
  <si>
    <t xml:space="preserve">Available Resources</t>
  </si>
  <si>
    <t xml:space="preserve">Peak Load</t>
  </si>
  <si>
    <t xml:space="preserve">Resource Balance </t>
  </si>
  <si>
    <t xml:space="preserve">Cumm. Balance</t>
  </si>
  <si>
    <t xml:space="preserve">Reserve Margin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</si>
</sst>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"/>
    <numFmt numFmtId="166" formatCode="0%"/>
    <numFmt numFmtId="167" formatCode="General_)"/>
    <numFmt numFmtId="168" formatCode="[$-409]m/d/yyyy"/>
    <numFmt numFmtId="169" formatCode="[$-409]d\-mmm\-yy"/>
    <numFmt numFmtId="170" formatCode="_(* #,##0.00_);_(* \(#,##0.00\);_(* \-??_);_(@_)"/>
    <numFmt numFmtId="171" formatCode="_(* #,##0_);_(* \(#,##0\);_(* \-??_);_(@_)"/>
    <numFmt numFmtId="172" formatCode="0&quot; Hydro&quot;"/>
    <numFmt numFmtId="173" formatCode="0"/>
    <numFmt numFmtId="174" formatCode="0.00%"/>
    <numFmt numFmtId="175" formatCode="[$-409]mmm\-yy"/>
    <numFmt numFmtId="176" formatCode="0.0%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0000FF"/>
      <name val="Courier New"/>
      <family val="0"/>
    </font>
    <font>
      <sz val="12"/>
      <name val="Arial"/>
      <family val="0"/>
    </font>
    <font>
      <b val="true"/>
      <sz val="14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rdi_newgen" xfId="20"/>
    <cellStyle name="Comma_rdi_newgen" xfId="21"/>
    <cellStyle name="Currency [0]_rdi_newgen" xfId="22"/>
    <cellStyle name="Currency_rdi_newgen" xfId="23"/>
    <cellStyle name="Hyperlink_enron-WSCC-cap3" xfId="24"/>
    <cellStyle name="Normal_Sitingcaselist public" xfId="25"/>
    <cellStyle name="Percent_rdi_newgen" xfId="2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California ISO Load Growth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20734212444503"/>
          <c:w val="0.940594995979757"/>
          <c:h val="0.863561062885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"Average Monthly Load"</c:f>
              <c:strCache>
                <c:ptCount val="1"/>
                <c:pt idx="0">
                  <c:v>Average Monthly Load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'California Data'!$F$18:$F$29</c:f>
              <c:strCache>
                <c:ptCount val="12"/>
                <c:pt idx="0">
                  <c:v>Jul-99</c:v>
                </c:pt>
                <c:pt idx="1">
                  <c:v>Aug-99</c:v>
                </c:pt>
                <c:pt idx="2">
                  <c:v>Sep-99</c:v>
                </c:pt>
                <c:pt idx="3">
                  <c:v>Oct-99</c:v>
                </c:pt>
                <c:pt idx="4">
                  <c:v>Nov-99</c:v>
                </c:pt>
                <c:pt idx="5">
                  <c:v>Dec-99</c:v>
                </c:pt>
                <c:pt idx="6">
                  <c:v>Jan-00</c:v>
                </c:pt>
                <c:pt idx="7">
                  <c:v>Feb-00</c:v>
                </c:pt>
                <c:pt idx="8">
                  <c:v>Mar-00</c:v>
                </c:pt>
                <c:pt idx="9">
                  <c:v>Apr-00</c:v>
                </c:pt>
                <c:pt idx="10">
                  <c:v>May-00</c:v>
                </c:pt>
                <c:pt idx="11">
                  <c:v>Jun-00</c:v>
                </c:pt>
              </c:strCache>
            </c:strRef>
          </c:cat>
          <c:val>
            <c:numRef>
              <c:f>'California Data'!$D$18:$D$29</c:f>
              <c:numCache>
                <c:formatCode>0</c:formatCode>
                <c:ptCount val="12"/>
                <c:pt idx="0">
                  <c:v>28877.7674731182</c:v>
                </c:pt>
                <c:pt idx="1">
                  <c:v>29055.1117092866</c:v>
                </c:pt>
                <c:pt idx="2">
                  <c:v>27930.3527777777</c:v>
                </c:pt>
                <c:pt idx="3">
                  <c:v>26822.2029569892</c:v>
                </c:pt>
                <c:pt idx="4">
                  <c:v>25157.4741980474</c:v>
                </c:pt>
                <c:pt idx="5">
                  <c:v>25918.5954301075</c:v>
                </c:pt>
                <c:pt idx="6">
                  <c:v>25528.0566037735</c:v>
                </c:pt>
                <c:pt idx="7">
                  <c:v>25584.5172413793</c:v>
                </c:pt>
                <c:pt idx="8">
                  <c:v>25523.7836021505</c:v>
                </c:pt>
                <c:pt idx="9">
                  <c:v>25327.4269819193</c:v>
                </c:pt>
                <c:pt idx="10">
                  <c:v>26878.3467741935</c:v>
                </c:pt>
                <c:pt idx="11">
                  <c:v>29282.0539499036</c:v>
                </c:pt>
              </c:numCache>
            </c:numRef>
          </c:val>
        </c:ser>
        <c:gapWidth val="150"/>
        <c:overlap val="0"/>
        <c:axId val="27305444"/>
        <c:axId val="90433144"/>
      </c:barChart>
      <c:lineChart>
        <c:grouping val="standard"/>
        <c:varyColors val="0"/>
        <c:ser>
          <c:idx val="1"/>
          <c:order val="1"/>
          <c:tx>
            <c:strRef>
              <c:f>"Year on Year Growth"</c:f>
              <c:strCache>
                <c:ptCount val="1"/>
                <c:pt idx="0">
                  <c:v>Year on Year Growth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'California Data'!$F$18:$F$29</c:f>
              <c:strCache>
                <c:ptCount val="12"/>
                <c:pt idx="0">
                  <c:v>Jul-99</c:v>
                </c:pt>
                <c:pt idx="1">
                  <c:v>Aug-99</c:v>
                </c:pt>
                <c:pt idx="2">
                  <c:v>Sep-99</c:v>
                </c:pt>
                <c:pt idx="3">
                  <c:v>Oct-99</c:v>
                </c:pt>
                <c:pt idx="4">
                  <c:v>Nov-99</c:v>
                </c:pt>
                <c:pt idx="5">
                  <c:v>Dec-99</c:v>
                </c:pt>
                <c:pt idx="6">
                  <c:v>Jan-00</c:v>
                </c:pt>
                <c:pt idx="7">
                  <c:v>Feb-00</c:v>
                </c:pt>
                <c:pt idx="8">
                  <c:v>Mar-00</c:v>
                </c:pt>
                <c:pt idx="9">
                  <c:v>Apr-00</c:v>
                </c:pt>
                <c:pt idx="10">
                  <c:v>May-00</c:v>
                </c:pt>
                <c:pt idx="11">
                  <c:v>Jun-00</c:v>
                </c:pt>
              </c:strCache>
            </c:strRef>
          </c:cat>
          <c:val>
            <c:numRef>
              <c:f>'California Data'!$E$18:$E$29</c:f>
              <c:numCache>
                <c:formatCode>0.00%</c:formatCode>
                <c:ptCount val="12"/>
                <c:pt idx="0">
                  <c:v>-0.00835372359403053</c:v>
                </c:pt>
                <c:pt idx="1">
                  <c:v>-0.0423065264674307</c:v>
                </c:pt>
                <c:pt idx="2">
                  <c:v>0.0142750658973674</c:v>
                </c:pt>
                <c:pt idx="3">
                  <c:v>0.102299929966475</c:v>
                </c:pt>
                <c:pt idx="4">
                  <c:v>0.0706683839043014</c:v>
                </c:pt>
                <c:pt idx="5">
                  <c:v>0.0528369967408842</c:v>
                </c:pt>
                <c:pt idx="6">
                  <c:v>0.0617231338113309</c:v>
                </c:pt>
                <c:pt idx="7">
                  <c:v>0.0547036132942673</c:v>
                </c:pt>
                <c:pt idx="8">
                  <c:v>0.0423331464874108</c:v>
                </c:pt>
                <c:pt idx="9">
                  <c:v>0.0489218114580345</c:v>
                </c:pt>
                <c:pt idx="10">
                  <c:v>0.107447546387108</c:v>
                </c:pt>
                <c:pt idx="11">
                  <c:v>0.100446766455026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213507"/>
        <c:axId val="4115912"/>
      </c:lineChart>
      <c:catAx>
        <c:axId val="27305444"/>
        <c:scaling>
          <c:orientation val="minMax"/>
        </c:scaling>
        <c:delete val="0"/>
        <c:axPos val="b"/>
        <c:numFmt formatCode="[$-409]mmm\-yy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433144"/>
        <c:crossesAt val="0"/>
        <c:auto val="1"/>
        <c:lblAlgn val="ctr"/>
        <c:lblOffset val="100"/>
        <c:noMultiLvlLbl val="0"/>
      </c:catAx>
      <c:valAx>
        <c:axId val="9043314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305444"/>
        <c:crossesAt val="1"/>
        <c:crossBetween val="midCat"/>
      </c:valAx>
      <c:catAx>
        <c:axId val="67213507"/>
        <c:scaling>
          <c:orientation val="minMax"/>
        </c:scaling>
        <c:delete val="1"/>
        <c:axPos val="t"/>
        <c:numFmt formatCode="[$-409]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15912"/>
        <c:auto val="1"/>
        <c:lblAlgn val="ctr"/>
        <c:lblOffset val="100"/>
        <c:noMultiLvlLbl val="0"/>
      </c:catAx>
      <c:valAx>
        <c:axId val="4115912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213507"/>
        <c:crosses val="max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611786406848602"/>
          <c:y val="0.13961964084553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WSCC Load Growth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4321051884785"/>
          <c:y val="0.12292094625936"/>
          <c:w val="0.929858582036608"/>
          <c:h val="0.8621032403419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Average Load"</c:f>
              <c:strCache>
                <c:ptCount val="1"/>
                <c:pt idx="0">
                  <c:v>Monthly Average Load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'WSCC Data'!$A$14:$A$43</c:f>
              <c:strCache>
                <c:ptCount val="30"/>
                <c:pt idx="0">
                  <c:v>Jan-98</c:v>
                </c:pt>
                <c:pt idx="1">
                  <c:v>Feb-98</c:v>
                </c:pt>
                <c:pt idx="2">
                  <c:v>Mar-98</c:v>
                </c:pt>
                <c:pt idx="3">
                  <c:v>Apr-98</c:v>
                </c:pt>
                <c:pt idx="4">
                  <c:v>May-98</c:v>
                </c:pt>
                <c:pt idx="5">
                  <c:v>Jun-98</c:v>
                </c:pt>
                <c:pt idx="6">
                  <c:v>Jul-98</c:v>
                </c:pt>
                <c:pt idx="7">
                  <c:v>Aug-98</c:v>
                </c:pt>
                <c:pt idx="8">
                  <c:v>Sep-98</c:v>
                </c:pt>
                <c:pt idx="9">
                  <c:v>Oct-98</c:v>
                </c:pt>
                <c:pt idx="10">
                  <c:v>Nov-98</c:v>
                </c:pt>
                <c:pt idx="11">
                  <c:v>Dec-98</c:v>
                </c:pt>
                <c:pt idx="12">
                  <c:v>Jan-99</c:v>
                </c:pt>
                <c:pt idx="13">
                  <c:v>Feb-99</c:v>
                </c:pt>
                <c:pt idx="14">
                  <c:v>Mar-99</c:v>
                </c:pt>
                <c:pt idx="15">
                  <c:v>Apr-99</c:v>
                </c:pt>
                <c:pt idx="16">
                  <c:v>May-99</c:v>
                </c:pt>
                <c:pt idx="17">
                  <c:v>Jun-99</c:v>
                </c:pt>
                <c:pt idx="18">
                  <c:v>Jul-99</c:v>
                </c:pt>
                <c:pt idx="19">
                  <c:v>Aug-99</c:v>
                </c:pt>
                <c:pt idx="20">
                  <c:v>Sep-99</c:v>
                </c:pt>
                <c:pt idx="21">
                  <c:v>Oct-99</c:v>
                </c:pt>
                <c:pt idx="22">
                  <c:v>Nov-99</c:v>
                </c:pt>
                <c:pt idx="23">
                  <c:v>Dec-99</c:v>
                </c:pt>
                <c:pt idx="24">
                  <c:v>Jan-00</c:v>
                </c:pt>
                <c:pt idx="25">
                  <c:v>Feb-00</c:v>
                </c:pt>
                <c:pt idx="26">
                  <c:v>Mar-00</c:v>
                </c:pt>
                <c:pt idx="27">
                  <c:v>Apr-00</c:v>
                </c:pt>
                <c:pt idx="28">
                  <c:v>May-00</c:v>
                </c:pt>
                <c:pt idx="29">
                  <c:v>Jun-00</c:v>
                </c:pt>
              </c:strCache>
            </c:strRef>
          </c:cat>
          <c:val>
            <c:numRef>
              <c:f>'WSCC Data'!$B$14:$B$43</c:f>
              <c:numCache>
                <c:formatCode>General</c:formatCode>
                <c:ptCount val="30"/>
                <c:pt idx="0">
                  <c:v>70.7</c:v>
                </c:pt>
                <c:pt idx="1">
                  <c:v>69.7</c:v>
                </c:pt>
                <c:pt idx="2">
                  <c:v>66.9</c:v>
                </c:pt>
                <c:pt idx="3">
                  <c:v>66.7</c:v>
                </c:pt>
                <c:pt idx="4">
                  <c:v>66.3</c:v>
                </c:pt>
                <c:pt idx="5">
                  <c:v>71.3</c:v>
                </c:pt>
                <c:pt idx="6">
                  <c:v>81.8</c:v>
                </c:pt>
                <c:pt idx="7">
                  <c:v>83.3</c:v>
                </c:pt>
                <c:pt idx="8">
                  <c:v>75.8</c:v>
                </c:pt>
                <c:pt idx="9">
                  <c:v>68.9</c:v>
                </c:pt>
                <c:pt idx="10">
                  <c:v>69.4</c:v>
                </c:pt>
                <c:pt idx="11">
                  <c:v>75.8</c:v>
                </c:pt>
                <c:pt idx="12">
                  <c:v>72.6</c:v>
                </c:pt>
                <c:pt idx="13">
                  <c:v>72.8</c:v>
                </c:pt>
                <c:pt idx="14">
                  <c:v>71</c:v>
                </c:pt>
                <c:pt idx="15">
                  <c:v>69.2</c:v>
                </c:pt>
                <c:pt idx="16">
                  <c:v>69.3</c:v>
                </c:pt>
                <c:pt idx="17">
                  <c:v>74.2</c:v>
                </c:pt>
                <c:pt idx="18">
                  <c:v>82.3</c:v>
                </c:pt>
                <c:pt idx="19">
                  <c:v>82.1</c:v>
                </c:pt>
                <c:pt idx="20">
                  <c:v>76.2</c:v>
                </c:pt>
                <c:pt idx="21">
                  <c:v>73.9</c:v>
                </c:pt>
                <c:pt idx="22">
                  <c:v>72.9</c:v>
                </c:pt>
                <c:pt idx="23">
                  <c:v>77.9</c:v>
                </c:pt>
                <c:pt idx="24">
                  <c:v>77.4</c:v>
                </c:pt>
                <c:pt idx="25">
                  <c:v>76.4</c:v>
                </c:pt>
                <c:pt idx="26">
                  <c:v>74.9</c:v>
                </c:pt>
                <c:pt idx="27">
                  <c:v>72.3</c:v>
                </c:pt>
                <c:pt idx="28">
                  <c:v>74.9</c:v>
                </c:pt>
                <c:pt idx="29">
                  <c:v>79.4</c:v>
                </c:pt>
              </c:numCache>
            </c:numRef>
          </c:val>
        </c:ser>
        <c:gapWidth val="150"/>
        <c:overlap val="0"/>
        <c:axId val="11981066"/>
        <c:axId val="90725996"/>
      </c:barChart>
      <c:lineChart>
        <c:grouping val="standard"/>
        <c:varyColors val="0"/>
        <c:ser>
          <c:idx val="1"/>
          <c:order val="1"/>
          <c:tx>
            <c:strRef>
              <c:f>"Year on Year Load Growth"</c:f>
              <c:strCache>
                <c:ptCount val="1"/>
                <c:pt idx="0">
                  <c:v>Year on Year Load Growth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'WSCC Data'!$A$14:$A$43</c:f>
              <c:strCache>
                <c:ptCount val="30"/>
                <c:pt idx="0">
                  <c:v>Jan-98</c:v>
                </c:pt>
                <c:pt idx="1">
                  <c:v>Feb-98</c:v>
                </c:pt>
                <c:pt idx="2">
                  <c:v>Mar-98</c:v>
                </c:pt>
                <c:pt idx="3">
                  <c:v>Apr-98</c:v>
                </c:pt>
                <c:pt idx="4">
                  <c:v>May-98</c:v>
                </c:pt>
                <c:pt idx="5">
                  <c:v>Jun-98</c:v>
                </c:pt>
                <c:pt idx="6">
                  <c:v>Jul-98</c:v>
                </c:pt>
                <c:pt idx="7">
                  <c:v>Aug-98</c:v>
                </c:pt>
                <c:pt idx="8">
                  <c:v>Sep-98</c:v>
                </c:pt>
                <c:pt idx="9">
                  <c:v>Oct-98</c:v>
                </c:pt>
                <c:pt idx="10">
                  <c:v>Nov-98</c:v>
                </c:pt>
                <c:pt idx="11">
                  <c:v>Dec-98</c:v>
                </c:pt>
                <c:pt idx="12">
                  <c:v>Jan-99</c:v>
                </c:pt>
                <c:pt idx="13">
                  <c:v>Feb-99</c:v>
                </c:pt>
                <c:pt idx="14">
                  <c:v>Mar-99</c:v>
                </c:pt>
                <c:pt idx="15">
                  <c:v>Apr-99</c:v>
                </c:pt>
                <c:pt idx="16">
                  <c:v>May-99</c:v>
                </c:pt>
                <c:pt idx="17">
                  <c:v>Jun-99</c:v>
                </c:pt>
                <c:pt idx="18">
                  <c:v>Jul-99</c:v>
                </c:pt>
                <c:pt idx="19">
                  <c:v>Aug-99</c:v>
                </c:pt>
                <c:pt idx="20">
                  <c:v>Sep-99</c:v>
                </c:pt>
                <c:pt idx="21">
                  <c:v>Oct-99</c:v>
                </c:pt>
                <c:pt idx="22">
                  <c:v>Nov-99</c:v>
                </c:pt>
                <c:pt idx="23">
                  <c:v>Dec-99</c:v>
                </c:pt>
                <c:pt idx="24">
                  <c:v>Jan-00</c:v>
                </c:pt>
                <c:pt idx="25">
                  <c:v>Feb-00</c:v>
                </c:pt>
                <c:pt idx="26">
                  <c:v>Mar-00</c:v>
                </c:pt>
                <c:pt idx="27">
                  <c:v>Apr-00</c:v>
                </c:pt>
                <c:pt idx="28">
                  <c:v>May-00</c:v>
                </c:pt>
                <c:pt idx="29">
                  <c:v>Jun-00</c:v>
                </c:pt>
              </c:strCache>
            </c:strRef>
          </c:cat>
          <c:val>
            <c:numRef>
              <c:f>'WSCC Data'!$C$14:$C$43</c:f>
              <c:numCache>
                <c:formatCode>0.00%</c:formatCode>
                <c:ptCount val="30"/>
                <c:pt idx="0">
                  <c:v>0.00712250712250717</c:v>
                </c:pt>
                <c:pt idx="1">
                  <c:v>0.0160349854227406</c:v>
                </c:pt>
                <c:pt idx="2">
                  <c:v>-0.00298062593144544</c:v>
                </c:pt>
                <c:pt idx="3">
                  <c:v>0.0106060606060607</c:v>
                </c:pt>
                <c:pt idx="4">
                  <c:v>-0.0515021459227469</c:v>
                </c:pt>
                <c:pt idx="5">
                  <c:v>-0.00557880055788018</c:v>
                </c:pt>
                <c:pt idx="6">
                  <c:v>0.0678851174934727</c:v>
                </c:pt>
                <c:pt idx="7">
                  <c:v>0.0748387096774192</c:v>
                </c:pt>
                <c:pt idx="8">
                  <c:v>0.0201884253028264</c:v>
                </c:pt>
                <c:pt idx="9">
                  <c:v>0.0147275405007363</c:v>
                </c:pt>
                <c:pt idx="10">
                  <c:v>0.0327380952380953</c:v>
                </c:pt>
                <c:pt idx="11">
                  <c:v>0.0557103064066853</c:v>
                </c:pt>
                <c:pt idx="12">
                  <c:v>0.0268741159830268</c:v>
                </c:pt>
                <c:pt idx="13">
                  <c:v>0.0444763271162123</c:v>
                </c:pt>
                <c:pt idx="14">
                  <c:v>0.061285500747384</c:v>
                </c:pt>
                <c:pt idx="15">
                  <c:v>0.0374812593703149</c:v>
                </c:pt>
                <c:pt idx="16">
                  <c:v>0.0452488687782806</c:v>
                </c:pt>
                <c:pt idx="17">
                  <c:v>0.0406732117812063</c:v>
                </c:pt>
                <c:pt idx="18">
                  <c:v>0.00611246943765287</c:v>
                </c:pt>
                <c:pt idx="19">
                  <c:v>-0.014405762304922</c:v>
                </c:pt>
                <c:pt idx="20">
                  <c:v>0.00527704485488134</c:v>
                </c:pt>
                <c:pt idx="21">
                  <c:v>0.0725689404934689</c:v>
                </c:pt>
                <c:pt idx="22">
                  <c:v>0.0504322766570604</c:v>
                </c:pt>
                <c:pt idx="23">
                  <c:v>0.0277044854881268</c:v>
                </c:pt>
                <c:pt idx="24">
                  <c:v>0.0661157024793391</c:v>
                </c:pt>
                <c:pt idx="25">
                  <c:v>0.0494505494505495</c:v>
                </c:pt>
                <c:pt idx="26">
                  <c:v>0.0549295774647889</c:v>
                </c:pt>
                <c:pt idx="27">
                  <c:v>0.0447976878612717</c:v>
                </c:pt>
                <c:pt idx="28">
                  <c:v>0.0808080808080809</c:v>
                </c:pt>
                <c:pt idx="29">
                  <c:v>0.0700808625336928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165648"/>
        <c:axId val="9187132"/>
      </c:lineChart>
      <c:catAx>
        <c:axId val="11981066"/>
        <c:scaling>
          <c:orientation val="minMax"/>
        </c:scaling>
        <c:delete val="0"/>
        <c:axPos val="b"/>
        <c:numFmt formatCode="[$-409]mmm\-yy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725996"/>
        <c:crossesAt val="0"/>
        <c:auto val="1"/>
        <c:lblAlgn val="ctr"/>
        <c:lblOffset val="100"/>
        <c:noMultiLvlLbl val="0"/>
      </c:catAx>
      <c:valAx>
        <c:axId val="90725996"/>
        <c:scaling>
          <c:orientation val="minMax"/>
          <c:min val="6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10,000s 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981066"/>
        <c:crossesAt val="1"/>
        <c:crossBetween val="midCat"/>
        <c:majorUnit val="5"/>
      </c:valAx>
      <c:catAx>
        <c:axId val="17165648"/>
        <c:scaling>
          <c:orientation val="minMax"/>
        </c:scaling>
        <c:delete val="1"/>
        <c:axPos val="t"/>
        <c:numFmt formatCode="[$-409]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87132"/>
        <c:auto val="1"/>
        <c:lblAlgn val="ctr"/>
        <c:lblOffset val="100"/>
        <c:noMultiLvlLbl val="0"/>
      </c:catAx>
      <c:valAx>
        <c:axId val="9187132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165648"/>
        <c:crosses val="max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663056330700468"/>
          <c:y val="0.0912464382744682"/>
          <c:w val="0.260275268410349"/>
          <c:h val="0.07481280233251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WSCC Resource Availability and Load Growth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15433039560003"/>
          <c:w val="0.766542117958663"/>
          <c:h val="0.868862235769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'Resource Data'!$B$11</c:f>
              <c:strCache>
                <c:ptCount val="1"/>
                <c:pt idx="0">
                  <c:v>Available Resources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'Resource Data'!$A$12:$A$18</c:f>
              <c:strCache>
                <c:ptCount val="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</c:strCache>
            </c:strRef>
          </c:cat>
          <c:val>
            <c:numRef>
              <c:f>'Resource Data'!$B$12:$B$18</c:f>
              <c:numCache>
                <c:formatCode>General</c:formatCode>
                <c:ptCount val="7"/>
                <c:pt idx="0">
                  <c:v>128.6</c:v>
                </c:pt>
                <c:pt idx="1">
                  <c:v>129.8</c:v>
                </c:pt>
                <c:pt idx="2">
                  <c:v>130.1</c:v>
                </c:pt>
                <c:pt idx="3">
                  <c:v>130.8</c:v>
                </c:pt>
                <c:pt idx="4">
                  <c:v>131.8</c:v>
                </c:pt>
                <c:pt idx="5">
                  <c:v>135.3</c:v>
                </c:pt>
                <c:pt idx="6">
                  <c:v>138.7</c:v>
                </c:pt>
              </c:numCache>
            </c:numRef>
          </c:val>
        </c:ser>
        <c:ser>
          <c:idx val="1"/>
          <c:order val="1"/>
          <c:tx>
            <c:strRef>
              <c:f>'Resource Data'!$C$11</c:f>
              <c:strCache>
                <c:ptCount val="1"/>
                <c:pt idx="0">
                  <c:v>Peak Load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'Resource Data'!$A$12:$A$18</c:f>
              <c:strCache>
                <c:ptCount val="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</c:strCache>
            </c:strRef>
          </c:cat>
          <c:val>
            <c:numRef>
              <c:f>'Resource Data'!$C$12:$C$18</c:f>
              <c:numCache>
                <c:formatCode>General</c:formatCode>
                <c:ptCount val="7"/>
                <c:pt idx="0">
                  <c:v>106.8</c:v>
                </c:pt>
                <c:pt idx="1">
                  <c:v>109.7</c:v>
                </c:pt>
                <c:pt idx="2">
                  <c:v>114.1</c:v>
                </c:pt>
                <c:pt idx="3">
                  <c:v>115.6</c:v>
                </c:pt>
                <c:pt idx="4">
                  <c:v>119.6</c:v>
                </c:pt>
                <c:pt idx="5">
                  <c:v>122.6</c:v>
                </c:pt>
                <c:pt idx="6">
                  <c:v>125.7</c:v>
                </c:pt>
              </c:numCache>
            </c:numRef>
          </c:val>
        </c:ser>
        <c:gapWidth val="150"/>
        <c:overlap val="0"/>
        <c:axId val="58450599"/>
        <c:axId val="88599730"/>
      </c:barChart>
      <c:lineChart>
        <c:grouping val="standard"/>
        <c:varyColors val="0"/>
        <c:ser>
          <c:idx val="2"/>
          <c:order val="2"/>
          <c:tx>
            <c:strRef>
              <c:f>'Resource Data'!$F$11</c:f>
              <c:strCache>
                <c:ptCount val="1"/>
                <c:pt idx="0">
                  <c:v>Reserve Margin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'Resource Data'!$A$12:$A$18</c:f>
              <c:strCache>
                <c:ptCount val="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</c:strCache>
            </c:strRef>
          </c:cat>
          <c:val>
            <c:numRef>
              <c:f>'Resource Data'!$F$12:$F$18</c:f>
              <c:numCache>
                <c:formatCode>0.0%</c:formatCode>
                <c:ptCount val="7"/>
                <c:pt idx="0">
                  <c:v>0.204119850187266</c:v>
                </c:pt>
                <c:pt idx="1">
                  <c:v>0.183226982680037</c:v>
                </c:pt>
                <c:pt idx="2">
                  <c:v>0.14022787028922</c:v>
                </c:pt>
                <c:pt idx="3">
                  <c:v>0.131487889273357</c:v>
                </c:pt>
                <c:pt idx="4">
                  <c:v>0.102006688963211</c:v>
                </c:pt>
                <c:pt idx="5">
                  <c:v>0.103588907014682</c:v>
                </c:pt>
                <c:pt idx="6">
                  <c:v>0.103420843277645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374925"/>
        <c:axId val="73971584"/>
      </c:lineChart>
      <c:catAx>
        <c:axId val="58450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599730"/>
        <c:crossesAt val="0"/>
        <c:auto val="1"/>
        <c:lblAlgn val="ctr"/>
        <c:lblOffset val="100"/>
        <c:noMultiLvlLbl val="0"/>
      </c:catAx>
      <c:valAx>
        <c:axId val="88599730"/>
        <c:scaling>
          <c:orientation val="minMax"/>
          <c:max val="150"/>
          <c:min val="1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1000's 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450599"/>
        <c:crossesAt val="1"/>
        <c:crossBetween val="midCat"/>
        <c:majorUnit val="10"/>
      </c:valAx>
      <c:catAx>
        <c:axId val="7737492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971584"/>
        <c:auto val="1"/>
        <c:lblAlgn val="ctr"/>
        <c:lblOffset val="100"/>
        <c:noMultiLvlLbl val="0"/>
      </c:catAx>
      <c:valAx>
        <c:axId val="73971584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74925"/>
        <c:crosses val="max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802204039161898"/>
          <c:y val="0.47485256112915"/>
          <c:w val="0.210235065979284"/>
          <c:h val="0.10986680803127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300960</xdr:colOff>
      <xdr:row>23</xdr:row>
      <xdr:rowOff>49320</xdr:rowOff>
    </xdr:from>
    <xdr:to>
      <xdr:col>9</xdr:col>
      <xdr:colOff>82080</xdr:colOff>
      <xdr:row>23</xdr:row>
      <xdr:rowOff>49320</xdr:rowOff>
    </xdr:to>
    <xdr:sp>
      <xdr:nvSpPr>
        <xdr:cNvPr id="1" name="Line 1"/>
        <xdr:cNvSpPr/>
      </xdr:nvSpPr>
      <xdr:spPr>
        <a:xfrm flipH="1">
          <a:off x="1113840" y="3788280"/>
          <a:ext cx="6283440" cy="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63000</xdr:colOff>
      <xdr:row>22</xdr:row>
      <xdr:rowOff>19080</xdr:rowOff>
    </xdr:from>
    <xdr:to>
      <xdr:col>9</xdr:col>
      <xdr:colOff>158040</xdr:colOff>
      <xdr:row>22</xdr:row>
      <xdr:rowOff>54720</xdr:rowOff>
    </xdr:to>
    <xdr:sp>
      <xdr:nvSpPr>
        <xdr:cNvPr id="3" name="Line 1"/>
        <xdr:cNvSpPr/>
      </xdr:nvSpPr>
      <xdr:spPr>
        <a:xfrm flipH="1">
          <a:off x="875880" y="3595320"/>
          <a:ext cx="6597360" cy="3564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F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13.28"/>
    <col collapsed="false" customWidth="true" hidden="false" outlineLevel="0" max="3" min="3" style="0" width="12.85"/>
    <col collapsed="false" customWidth="true" hidden="false" outlineLevel="0" max="4" min="4" style="0" width="15.7"/>
    <col collapsed="false" customWidth="true" hidden="true" outlineLevel="0" max="5" min="5" style="1" width="9.85"/>
    <col collapsed="false" customWidth="true" hidden="false" outlineLevel="0" max="6" min="6" style="0" width="15.7"/>
  </cols>
  <sheetData>
    <row r="1" customFormat="false" ht="20.25" hidden="false" customHeight="false" outlineLevel="0" collapsed="false">
      <c r="A1" s="2" t="s">
        <v>0</v>
      </c>
    </row>
    <row r="3" customFormat="false" ht="26.2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</row>
    <row r="4" customFormat="false" ht="12.75" hidden="false" customHeight="false" outlineLevel="0" collapsed="false">
      <c r="A4" s="5" t="s">
        <v>7</v>
      </c>
      <c r="B4" s="6" t="s">
        <v>8</v>
      </c>
      <c r="C4" s="7" t="n">
        <v>36434</v>
      </c>
      <c r="D4" s="8" t="n">
        <v>70</v>
      </c>
      <c r="E4" s="9"/>
      <c r="F4" s="8" t="n">
        <f aca="false">D4</f>
        <v>70</v>
      </c>
    </row>
    <row r="5" customFormat="false" ht="12.75" hidden="false" customHeight="false" outlineLevel="0" collapsed="false">
      <c r="A5" s="5" t="s">
        <v>9</v>
      </c>
      <c r="B5" s="6" t="s">
        <v>10</v>
      </c>
      <c r="C5" s="7" t="n">
        <v>36465</v>
      </c>
      <c r="D5" s="8" t="n">
        <v>250</v>
      </c>
      <c r="E5" s="8" t="s">
        <v>11</v>
      </c>
      <c r="F5" s="8" t="n">
        <f aca="false">F4+D5</f>
        <v>320</v>
      </c>
    </row>
    <row r="6" customFormat="false" ht="12.75" hidden="false" customHeight="false" outlineLevel="0" collapsed="false">
      <c r="A6" s="5" t="s">
        <v>12</v>
      </c>
      <c r="B6" s="6" t="s">
        <v>13</v>
      </c>
      <c r="C6" s="7" t="n">
        <v>36586</v>
      </c>
      <c r="D6" s="8" t="n">
        <v>216</v>
      </c>
      <c r="E6" s="8"/>
      <c r="F6" s="8" t="n">
        <f aca="false">F5+D6</f>
        <v>536</v>
      </c>
    </row>
    <row r="7" customFormat="false" ht="12.75" hidden="false" customHeight="false" outlineLevel="0" collapsed="false">
      <c r="A7" s="5" t="s">
        <v>14</v>
      </c>
      <c r="B7" s="6" t="s">
        <v>13</v>
      </c>
      <c r="C7" s="7" t="n">
        <v>36647</v>
      </c>
      <c r="D7" s="8" t="n">
        <v>492</v>
      </c>
      <c r="E7" s="8" t="s">
        <v>11</v>
      </c>
      <c r="F7" s="8" t="n">
        <f aca="false">F6+D7</f>
        <v>1028</v>
      </c>
    </row>
    <row r="8" customFormat="false" ht="12.75" hidden="false" customHeight="false" outlineLevel="0" collapsed="false">
      <c r="A8" s="5" t="s">
        <v>15</v>
      </c>
      <c r="B8" s="6" t="s">
        <v>10</v>
      </c>
      <c r="C8" s="7" t="n">
        <v>36647</v>
      </c>
      <c r="D8" s="8" t="n">
        <v>140</v>
      </c>
      <c r="E8" s="8" t="s">
        <v>11</v>
      </c>
      <c r="F8" s="8" t="n">
        <f aca="false">F7+D8</f>
        <v>1168</v>
      </c>
    </row>
    <row r="9" customFormat="false" ht="12.75" hidden="false" customHeight="false" outlineLevel="0" collapsed="false">
      <c r="A9" s="0" t="s">
        <v>16</v>
      </c>
      <c r="B9" s="1" t="s">
        <v>8</v>
      </c>
      <c r="C9" s="7" t="n">
        <v>36678</v>
      </c>
      <c r="D9" s="8" t="n">
        <v>265</v>
      </c>
      <c r="E9" s="10" t="s">
        <v>17</v>
      </c>
      <c r="F9" s="8" t="n">
        <f aca="false">F8+D9</f>
        <v>1433</v>
      </c>
    </row>
    <row r="10" customFormat="false" ht="12.75" hidden="false" customHeight="false" outlineLevel="0" collapsed="false">
      <c r="A10" s="0" t="s">
        <v>18</v>
      </c>
      <c r="B10" s="1" t="s">
        <v>8</v>
      </c>
      <c r="C10" s="7" t="n">
        <v>36861</v>
      </c>
      <c r="D10" s="8" t="n">
        <v>11</v>
      </c>
      <c r="E10" s="10" t="s">
        <v>17</v>
      </c>
      <c r="F10" s="8" t="n">
        <f aca="false">F9+D10</f>
        <v>1444</v>
      </c>
    </row>
    <row r="11" customFormat="false" ht="12.75" hidden="false" customHeight="false" outlineLevel="0" collapsed="false">
      <c r="A11" s="11" t="s">
        <v>19</v>
      </c>
      <c r="B11" s="6" t="s">
        <v>20</v>
      </c>
      <c r="C11" s="7" t="n">
        <v>36892</v>
      </c>
      <c r="D11" s="8" t="n">
        <v>25</v>
      </c>
      <c r="E11" s="8" t="s">
        <v>21</v>
      </c>
      <c r="F11" s="8" t="n">
        <f aca="false">F10+D11</f>
        <v>1469</v>
      </c>
    </row>
    <row r="12" customFormat="false" ht="12.75" hidden="false" customHeight="false" outlineLevel="0" collapsed="false">
      <c r="A12" s="5" t="s">
        <v>22</v>
      </c>
      <c r="B12" s="6" t="s">
        <v>23</v>
      </c>
      <c r="C12" s="7" t="n">
        <v>37012</v>
      </c>
      <c r="D12" s="8" t="n">
        <v>545</v>
      </c>
      <c r="E12" s="8" t="s">
        <v>11</v>
      </c>
      <c r="F12" s="8" t="n">
        <f aca="false">F11+D12</f>
        <v>2014</v>
      </c>
    </row>
    <row r="13" customFormat="false" ht="12.75" hidden="false" customHeight="false" outlineLevel="0" collapsed="false">
      <c r="A13" s="5" t="s">
        <v>24</v>
      </c>
      <c r="B13" s="6" t="s">
        <v>23</v>
      </c>
      <c r="C13" s="7" t="n">
        <v>37012</v>
      </c>
      <c r="D13" s="8" t="n">
        <v>520</v>
      </c>
      <c r="E13" s="8" t="s">
        <v>11</v>
      </c>
      <c r="F13" s="8" t="n">
        <f aca="false">F12+D13</f>
        <v>2534</v>
      </c>
    </row>
    <row r="14" customFormat="false" ht="12.75" hidden="false" customHeight="false" outlineLevel="0" collapsed="false">
      <c r="A14" s="5" t="s">
        <v>25</v>
      </c>
      <c r="B14" s="6" t="s">
        <v>23</v>
      </c>
      <c r="C14" s="7" t="n">
        <v>37043</v>
      </c>
      <c r="D14" s="8" t="n">
        <v>600</v>
      </c>
      <c r="E14" s="8" t="s">
        <v>11</v>
      </c>
      <c r="F14" s="8" t="n">
        <f aca="false">F13+D14</f>
        <v>3134</v>
      </c>
    </row>
    <row r="15" customFormat="false" ht="12.75" hidden="false" customHeight="false" outlineLevel="0" collapsed="false">
      <c r="A15" s="12" t="s">
        <v>26</v>
      </c>
      <c r="B15" s="6" t="s">
        <v>27</v>
      </c>
      <c r="C15" s="7" t="n">
        <v>37073</v>
      </c>
      <c r="D15" s="8" t="n">
        <v>500</v>
      </c>
      <c r="E15" s="8" t="s">
        <v>28</v>
      </c>
      <c r="F15" s="8" t="n">
        <f aca="false">F14+D15</f>
        <v>3634</v>
      </c>
    </row>
    <row r="16" customFormat="false" ht="12.75" hidden="false" customHeight="false" outlineLevel="0" collapsed="false">
      <c r="A16" s="11" t="s">
        <v>29</v>
      </c>
      <c r="B16" s="6" t="s">
        <v>20</v>
      </c>
      <c r="C16" s="7" t="n">
        <v>37073</v>
      </c>
      <c r="D16" s="8" t="n">
        <v>500</v>
      </c>
      <c r="E16" s="8" t="s">
        <v>21</v>
      </c>
      <c r="F16" s="8" t="n">
        <f aca="false">F15+D16</f>
        <v>4134</v>
      </c>
    </row>
    <row r="17" customFormat="false" ht="12.75" hidden="false" customHeight="false" outlineLevel="0" collapsed="false">
      <c r="A17" s="5" t="s">
        <v>30</v>
      </c>
      <c r="B17" s="6" t="s">
        <v>23</v>
      </c>
      <c r="C17" s="7" t="n">
        <v>37104</v>
      </c>
      <c r="D17" s="8" t="n">
        <v>70</v>
      </c>
      <c r="E17" s="8" t="s">
        <v>11</v>
      </c>
      <c r="F17" s="8" t="n">
        <f aca="false">F16+D17</f>
        <v>4204</v>
      </c>
    </row>
    <row r="18" customFormat="false" ht="12.75" hidden="false" customHeight="false" outlineLevel="0" collapsed="false">
      <c r="A18" s="12" t="s">
        <v>31</v>
      </c>
      <c r="B18" s="6" t="s">
        <v>27</v>
      </c>
      <c r="C18" s="7" t="n">
        <v>37104</v>
      </c>
      <c r="D18" s="8" t="n">
        <v>500</v>
      </c>
      <c r="E18" s="8" t="s">
        <v>28</v>
      </c>
      <c r="F18" s="8" t="n">
        <f aca="false">F17+D18</f>
        <v>4704</v>
      </c>
    </row>
    <row r="19" customFormat="false" ht="12.75" hidden="false" customHeight="false" outlineLevel="0" collapsed="false">
      <c r="A19" s="12" t="s">
        <v>32</v>
      </c>
      <c r="B19" s="6" t="s">
        <v>27</v>
      </c>
      <c r="C19" s="7" t="n">
        <v>37135</v>
      </c>
      <c r="D19" s="8" t="n">
        <v>1048</v>
      </c>
      <c r="E19" s="8" t="s">
        <v>33</v>
      </c>
      <c r="F19" s="8" t="n">
        <f aca="false">F18+D19</f>
        <v>5752</v>
      </c>
    </row>
    <row r="20" customFormat="false" ht="12.75" hidden="false" customHeight="false" outlineLevel="0" collapsed="false">
      <c r="A20" s="11" t="s">
        <v>34</v>
      </c>
      <c r="B20" s="6" t="s">
        <v>35</v>
      </c>
      <c r="C20" s="7" t="n">
        <v>37135</v>
      </c>
      <c r="D20" s="8" t="n">
        <v>270</v>
      </c>
      <c r="E20" s="8" t="s">
        <v>21</v>
      </c>
      <c r="F20" s="8" t="n">
        <f aca="false">F19+D20</f>
        <v>6022</v>
      </c>
    </row>
    <row r="21" customFormat="false" ht="12.75" hidden="false" customHeight="false" outlineLevel="0" collapsed="false">
      <c r="A21" s="5" t="s">
        <v>36</v>
      </c>
      <c r="B21" s="6" t="s">
        <v>23</v>
      </c>
      <c r="C21" s="7" t="n">
        <v>37226</v>
      </c>
      <c r="D21" s="8" t="n">
        <v>70</v>
      </c>
      <c r="E21" s="8" t="s">
        <v>11</v>
      </c>
      <c r="F21" s="8" t="n">
        <f aca="false">F20+D21</f>
        <v>6092</v>
      </c>
    </row>
    <row r="22" customFormat="false" ht="12.75" hidden="false" customHeight="false" outlineLevel="0" collapsed="false">
      <c r="A22" s="11" t="s">
        <v>37</v>
      </c>
      <c r="B22" s="6" t="s">
        <v>38</v>
      </c>
      <c r="C22" s="7" t="n">
        <v>37226</v>
      </c>
      <c r="D22" s="8" t="n">
        <v>248</v>
      </c>
      <c r="E22" s="8" t="s">
        <v>21</v>
      </c>
      <c r="F22" s="8" t="n">
        <f aca="false">F21+D22</f>
        <v>6340</v>
      </c>
    </row>
    <row r="23" customFormat="false" ht="12.75" hidden="false" customHeight="false" outlineLevel="0" collapsed="false">
      <c r="A23" s="11" t="s">
        <v>39</v>
      </c>
      <c r="B23" s="6" t="s">
        <v>20</v>
      </c>
      <c r="C23" s="7" t="n">
        <v>37316</v>
      </c>
      <c r="D23" s="8" t="n">
        <v>280</v>
      </c>
      <c r="E23" s="8" t="s">
        <v>21</v>
      </c>
      <c r="F23" s="8" t="n">
        <f aca="false">F22+D23</f>
        <v>6620</v>
      </c>
    </row>
    <row r="24" customFormat="false" ht="12.75" hidden="false" customHeight="false" outlineLevel="0" collapsed="false">
      <c r="A24" s="12" t="s">
        <v>40</v>
      </c>
      <c r="B24" s="6" t="s">
        <v>27</v>
      </c>
      <c r="C24" s="7" t="n">
        <v>37347</v>
      </c>
      <c r="D24" s="8" t="n">
        <v>880</v>
      </c>
      <c r="E24" s="8" t="s">
        <v>28</v>
      </c>
      <c r="F24" s="8" t="n">
        <f aca="false">F23+D24</f>
        <v>7500</v>
      </c>
      <c r="G24" s="13"/>
      <c r="H24" s="13"/>
      <c r="I24" s="14"/>
      <c r="J24" s="14"/>
      <c r="K24" s="15"/>
      <c r="L24" s="15"/>
      <c r="M24" s="14"/>
      <c r="N24" s="16"/>
      <c r="O24" s="14"/>
      <c r="P24" s="14"/>
      <c r="Q24" s="15"/>
    </row>
    <row r="25" customFormat="false" ht="12.75" hidden="false" customHeight="false" outlineLevel="0" collapsed="false">
      <c r="A25" s="0" t="s">
        <v>41</v>
      </c>
      <c r="B25" s="1" t="s">
        <v>8</v>
      </c>
      <c r="C25" s="7" t="n">
        <v>37377</v>
      </c>
      <c r="D25" s="8" t="n">
        <v>150</v>
      </c>
      <c r="E25" s="10" t="s">
        <v>17</v>
      </c>
      <c r="F25" s="8" t="n">
        <f aca="false">F24+D25</f>
        <v>7650</v>
      </c>
      <c r="G25" s="13"/>
      <c r="H25" s="13"/>
      <c r="I25" s="14"/>
      <c r="J25" s="14"/>
      <c r="K25" s="15"/>
      <c r="L25" s="15"/>
      <c r="M25" s="14"/>
      <c r="N25" s="16"/>
      <c r="O25" s="14"/>
      <c r="P25" s="14"/>
      <c r="Q25" s="15"/>
    </row>
    <row r="26" customFormat="false" ht="12.75" hidden="false" customHeight="false" outlineLevel="0" collapsed="false">
      <c r="A26" s="11" t="s">
        <v>42</v>
      </c>
      <c r="B26" s="6" t="s">
        <v>20</v>
      </c>
      <c r="C26" s="7" t="n">
        <v>37377</v>
      </c>
      <c r="D26" s="8" t="n">
        <v>536</v>
      </c>
      <c r="E26" s="8" t="s">
        <v>21</v>
      </c>
      <c r="F26" s="8" t="n">
        <f aca="false">F25+D26</f>
        <v>8186</v>
      </c>
      <c r="G26" s="17"/>
    </row>
    <row r="27" customFormat="false" ht="12.75" hidden="false" customHeight="false" outlineLevel="0" collapsed="false">
      <c r="B27" s="1"/>
      <c r="C27" s="7"/>
      <c r="D27" s="6"/>
      <c r="F27" s="6"/>
    </row>
    <row r="28" customFormat="false" ht="12.75" hidden="false" customHeight="false" outlineLevel="0" collapsed="false">
      <c r="A28" s="11"/>
      <c r="B28" s="6"/>
      <c r="C28" s="7"/>
      <c r="D28" s="18"/>
      <c r="E28" s="6"/>
      <c r="F28" s="6"/>
    </row>
    <row r="29" customFormat="false" ht="12.75" hidden="false" customHeight="false" outlineLevel="0" collapsed="false">
      <c r="A29" s="11"/>
      <c r="B29" s="6"/>
      <c r="C29" s="7"/>
      <c r="D29" s="6"/>
      <c r="E29" s="6"/>
      <c r="F29" s="6"/>
    </row>
    <row r="30" customFormat="false" ht="12.75" hidden="false" customHeight="false" outlineLevel="0" collapsed="false">
      <c r="B30" s="1"/>
      <c r="C30" s="7"/>
      <c r="D30" s="1"/>
      <c r="E30" s="6"/>
      <c r="F30" s="6"/>
    </row>
    <row r="31" customFormat="false" ht="12.75" hidden="false" customHeight="false" outlineLevel="0" collapsed="false">
      <c r="A31" s="5"/>
      <c r="B31" s="6"/>
      <c r="C31" s="7"/>
      <c r="D31" s="6"/>
      <c r="E31" s="6"/>
      <c r="F31" s="6"/>
    </row>
    <row r="32" customFormat="false" ht="12.75" hidden="false" customHeight="false" outlineLevel="0" collapsed="false">
      <c r="A32" s="5"/>
      <c r="B32" s="6"/>
      <c r="C32" s="7"/>
      <c r="D32" s="6"/>
      <c r="E32" s="6"/>
      <c r="F32" s="6"/>
    </row>
    <row r="33" customFormat="false" ht="12.75" hidden="false" customHeight="false" outlineLevel="0" collapsed="false">
      <c r="F33" s="6"/>
    </row>
    <row r="34" customFormat="false" ht="12.75" hidden="false" customHeight="false" outlineLevel="0" collapsed="false">
      <c r="C34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3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H17" activeCellId="0" sqref="H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6.13"/>
    <col collapsed="false" customWidth="true" hidden="false" outlineLevel="0" max="4" min="3" style="0" width="12.14"/>
  </cols>
  <sheetData>
    <row r="2" customFormat="false" ht="12.75" hidden="false" customHeight="false" outlineLevel="0" collapsed="false">
      <c r="B2" s="1" t="s">
        <v>43</v>
      </c>
      <c r="C2" s="1" t="s">
        <v>44</v>
      </c>
      <c r="D2" s="1" t="s">
        <v>45</v>
      </c>
      <c r="E2" s="0" t="s">
        <v>46</v>
      </c>
    </row>
    <row r="3" customFormat="false" ht="12.75" hidden="false" customHeight="false" outlineLevel="0" collapsed="false">
      <c r="B3" s="1" t="n">
        <v>1998</v>
      </c>
      <c r="C3" s="1" t="n">
        <v>4</v>
      </c>
      <c r="D3" s="19" t="n">
        <v>23330.5069444444</v>
      </c>
    </row>
    <row r="4" customFormat="false" ht="12.75" hidden="false" customHeight="false" outlineLevel="0" collapsed="false">
      <c r="B4" s="1" t="n">
        <v>1998</v>
      </c>
      <c r="C4" s="1" t="n">
        <v>5</v>
      </c>
      <c r="D4" s="19" t="n">
        <v>23052.5909961987</v>
      </c>
    </row>
    <row r="5" customFormat="false" ht="12.75" hidden="false" customHeight="false" outlineLevel="0" collapsed="false">
      <c r="B5" s="1" t="n">
        <v>1998</v>
      </c>
      <c r="C5" s="1" t="n">
        <v>6</v>
      </c>
      <c r="D5" s="19" t="n">
        <v>24891.4777777777</v>
      </c>
    </row>
    <row r="6" customFormat="false" ht="12.75" hidden="false" customHeight="false" outlineLevel="0" collapsed="false">
      <c r="B6" s="1" t="n">
        <v>1998</v>
      </c>
      <c r="C6" s="1" t="n">
        <v>7</v>
      </c>
      <c r="D6" s="19" t="n">
        <v>29121.03656334</v>
      </c>
    </row>
    <row r="7" customFormat="false" ht="12.75" hidden="false" customHeight="false" outlineLevel="0" collapsed="false">
      <c r="B7" s="1" t="n">
        <v>1998</v>
      </c>
      <c r="C7" s="1" t="n">
        <v>8</v>
      </c>
      <c r="D7" s="19" t="n">
        <v>30338.6339285714</v>
      </c>
    </row>
    <row r="8" customFormat="false" ht="12.75" hidden="false" customHeight="false" outlineLevel="0" collapsed="false">
      <c r="B8" s="1" t="n">
        <v>1998</v>
      </c>
      <c r="C8" s="1" t="n">
        <v>9</v>
      </c>
      <c r="D8" s="19" t="n">
        <v>27537.2566248256</v>
      </c>
    </row>
    <row r="9" customFormat="false" ht="12.75" hidden="false" customHeight="false" outlineLevel="0" collapsed="false">
      <c r="B9" s="1" t="n">
        <v>1998</v>
      </c>
      <c r="C9" s="1" t="n">
        <v>10</v>
      </c>
      <c r="D9" s="19" t="n">
        <v>24332.9444444444</v>
      </c>
    </row>
    <row r="10" customFormat="false" ht="12.75" hidden="false" customHeight="false" outlineLevel="0" collapsed="false">
      <c r="B10" s="1" t="n">
        <v>1998</v>
      </c>
      <c r="C10" s="1" t="n">
        <v>11</v>
      </c>
      <c r="D10" s="19" t="n">
        <v>23496.9805555555</v>
      </c>
    </row>
    <row r="11" customFormat="false" ht="12.75" hidden="false" customHeight="false" outlineLevel="0" collapsed="false">
      <c r="B11" s="1" t="n">
        <v>1998</v>
      </c>
      <c r="C11" s="1" t="n">
        <v>12</v>
      </c>
      <c r="D11" s="19" t="n">
        <v>24617.8615591397</v>
      </c>
    </row>
    <row r="12" customFormat="false" ht="12.75" hidden="false" customHeight="false" outlineLevel="0" collapsed="false">
      <c r="B12" s="1" t="n">
        <v>1999</v>
      </c>
      <c r="C12" s="1" t="n">
        <v>1</v>
      </c>
      <c r="D12" s="19" t="n">
        <v>24043.9864130434</v>
      </c>
    </row>
    <row r="13" customFormat="false" ht="12.75" hidden="false" customHeight="false" outlineLevel="0" collapsed="false">
      <c r="B13" s="1" t="n">
        <v>1999</v>
      </c>
      <c r="C13" s="1" t="n">
        <v>2</v>
      </c>
      <c r="D13" s="19" t="n">
        <v>24257.542042042</v>
      </c>
    </row>
    <row r="14" customFormat="false" ht="12.75" hidden="false" customHeight="false" outlineLevel="0" collapsed="false">
      <c r="B14" s="1" t="n">
        <v>1999</v>
      </c>
      <c r="C14" s="1" t="n">
        <v>3</v>
      </c>
      <c r="D14" s="19" t="n">
        <v>24487.1648648648</v>
      </c>
    </row>
    <row r="15" customFormat="false" ht="12.75" hidden="false" customHeight="false" outlineLevel="0" collapsed="false">
      <c r="B15" s="1" t="n">
        <v>1999</v>
      </c>
      <c r="C15" s="1" t="n">
        <v>4</v>
      </c>
      <c r="D15" s="19" t="n">
        <v>24146.1534170153</v>
      </c>
      <c r="E15" s="20" t="n">
        <f aca="false">D15/D3-1</f>
        <v>0.0349605121960337</v>
      </c>
      <c r="F15" s="21" t="n">
        <v>36251</v>
      </c>
    </row>
    <row r="16" customFormat="false" ht="12.75" hidden="false" customHeight="false" outlineLevel="0" collapsed="false">
      <c r="B16" s="1" t="n">
        <v>1999</v>
      </c>
      <c r="C16" s="1" t="n">
        <v>5</v>
      </c>
      <c r="D16" s="19" t="n">
        <v>24270.5371120107</v>
      </c>
      <c r="E16" s="20" t="n">
        <f aca="false">D16/D4-1</f>
        <v>0.0528333720063325</v>
      </c>
      <c r="F16" s="21" t="n">
        <v>36281</v>
      </c>
    </row>
    <row r="17" customFormat="false" ht="12.75" hidden="false" customHeight="false" outlineLevel="0" collapsed="false">
      <c r="B17" s="1" t="n">
        <v>1999</v>
      </c>
      <c r="C17" s="1" t="n">
        <v>6</v>
      </c>
      <c r="D17" s="19" t="n">
        <v>26609.2416666666</v>
      </c>
      <c r="E17" s="20" t="n">
        <f aca="false">D17/D5-1</f>
        <v>0.0690101208222542</v>
      </c>
      <c r="F17" s="21" t="n">
        <v>36312</v>
      </c>
    </row>
    <row r="18" customFormat="false" ht="12.75" hidden="false" customHeight="false" outlineLevel="0" collapsed="false">
      <c r="B18" s="1" t="n">
        <v>1999</v>
      </c>
      <c r="C18" s="1" t="n">
        <v>7</v>
      </c>
      <c r="D18" s="19" t="n">
        <v>28877.7674731182</v>
      </c>
      <c r="E18" s="20" t="n">
        <f aca="false">D18/D6-1</f>
        <v>-0.00835372359403053</v>
      </c>
      <c r="F18" s="21" t="n">
        <v>36342</v>
      </c>
    </row>
    <row r="19" customFormat="false" ht="12.75" hidden="false" customHeight="false" outlineLevel="0" collapsed="false">
      <c r="B19" s="1" t="n">
        <v>1999</v>
      </c>
      <c r="C19" s="1" t="n">
        <v>8</v>
      </c>
      <c r="D19" s="19" t="n">
        <v>29055.1117092866</v>
      </c>
      <c r="E19" s="20" t="n">
        <f aca="false">D19/D7-1</f>
        <v>-0.0423065264674307</v>
      </c>
      <c r="F19" s="21" t="n">
        <v>36373</v>
      </c>
    </row>
    <row r="20" customFormat="false" ht="12.75" hidden="false" customHeight="false" outlineLevel="0" collapsed="false">
      <c r="B20" s="1" t="n">
        <v>1999</v>
      </c>
      <c r="C20" s="1" t="n">
        <v>9</v>
      </c>
      <c r="D20" s="19" t="n">
        <v>27930.3527777777</v>
      </c>
      <c r="E20" s="20" t="n">
        <f aca="false">D20/D8-1</f>
        <v>0.0142750658973674</v>
      </c>
      <c r="F20" s="21" t="n">
        <v>36404</v>
      </c>
    </row>
    <row r="21" customFormat="false" ht="12.75" hidden="false" customHeight="false" outlineLevel="0" collapsed="false">
      <c r="B21" s="1" t="n">
        <v>1999</v>
      </c>
      <c r="C21" s="1" t="n">
        <v>10</v>
      </c>
      <c r="D21" s="19" t="n">
        <v>26822.2029569892</v>
      </c>
      <c r="E21" s="20" t="n">
        <f aca="false">D21/D9-1</f>
        <v>0.102299929966475</v>
      </c>
      <c r="F21" s="21" t="n">
        <v>36434</v>
      </c>
    </row>
    <row r="22" customFormat="false" ht="12.75" hidden="false" customHeight="false" outlineLevel="0" collapsed="false">
      <c r="B22" s="1" t="n">
        <v>1999</v>
      </c>
      <c r="C22" s="1" t="n">
        <v>11</v>
      </c>
      <c r="D22" s="19" t="n">
        <v>25157.4741980474</v>
      </c>
      <c r="E22" s="20" t="n">
        <f aca="false">D22/D10-1</f>
        <v>0.0706683839043014</v>
      </c>
      <c r="F22" s="21" t="n">
        <v>36465</v>
      </c>
    </row>
    <row r="23" customFormat="false" ht="12.75" hidden="false" customHeight="false" outlineLevel="0" collapsed="false">
      <c r="B23" s="1" t="n">
        <v>1999</v>
      </c>
      <c r="C23" s="1" t="n">
        <v>12</v>
      </c>
      <c r="D23" s="19" t="n">
        <v>25918.5954301075</v>
      </c>
      <c r="E23" s="20" t="n">
        <f aca="false">D23/D11-1</f>
        <v>0.0528369967408842</v>
      </c>
      <c r="F23" s="21" t="n">
        <v>36495</v>
      </c>
    </row>
    <row r="24" customFormat="false" ht="12.75" hidden="false" customHeight="false" outlineLevel="0" collapsed="false">
      <c r="B24" s="1" t="n">
        <v>2000</v>
      </c>
      <c r="C24" s="1" t="n">
        <v>1</v>
      </c>
      <c r="D24" s="19" t="n">
        <v>25528.0566037735</v>
      </c>
      <c r="E24" s="20" t="n">
        <f aca="false">D24/D12-1</f>
        <v>0.0617231338113309</v>
      </c>
      <c r="F24" s="21" t="n">
        <v>36526</v>
      </c>
    </row>
    <row r="25" customFormat="false" ht="12.75" hidden="false" customHeight="false" outlineLevel="0" collapsed="false">
      <c r="B25" s="1" t="n">
        <v>2000</v>
      </c>
      <c r="C25" s="1" t="n">
        <v>2</v>
      </c>
      <c r="D25" s="19" t="n">
        <v>25584.5172413793</v>
      </c>
      <c r="E25" s="20" t="n">
        <f aca="false">D25/D13-1</f>
        <v>0.0547036132942673</v>
      </c>
      <c r="F25" s="21" t="n">
        <v>36557</v>
      </c>
    </row>
    <row r="26" customFormat="false" ht="12.75" hidden="false" customHeight="false" outlineLevel="0" collapsed="false">
      <c r="B26" s="1" t="n">
        <v>2000</v>
      </c>
      <c r="C26" s="1" t="n">
        <v>3</v>
      </c>
      <c r="D26" s="19" t="n">
        <v>25523.7836021505</v>
      </c>
      <c r="E26" s="20" t="n">
        <f aca="false">D26/D14-1</f>
        <v>0.0423331464874108</v>
      </c>
      <c r="F26" s="21" t="n">
        <v>36586</v>
      </c>
    </row>
    <row r="27" customFormat="false" ht="12.75" hidden="false" customHeight="false" outlineLevel="0" collapsed="false">
      <c r="B27" s="1" t="n">
        <v>2000</v>
      </c>
      <c r="C27" s="1" t="n">
        <v>4</v>
      </c>
      <c r="D27" s="19" t="n">
        <v>25327.4269819193</v>
      </c>
      <c r="E27" s="20" t="n">
        <f aca="false">D27/D15-1</f>
        <v>0.0489218114580345</v>
      </c>
      <c r="F27" s="21" t="n">
        <v>36617</v>
      </c>
    </row>
    <row r="28" customFormat="false" ht="12.75" hidden="false" customHeight="false" outlineLevel="0" collapsed="false">
      <c r="B28" s="1" t="n">
        <v>2000</v>
      </c>
      <c r="C28" s="1" t="n">
        <v>5</v>
      </c>
      <c r="D28" s="19" t="n">
        <v>26878.3467741935</v>
      </c>
      <c r="E28" s="20" t="n">
        <f aca="false">D28/D16-1</f>
        <v>0.107447546387108</v>
      </c>
      <c r="F28" s="21" t="n">
        <v>36647</v>
      </c>
    </row>
    <row r="29" customFormat="false" ht="12.75" hidden="false" customHeight="false" outlineLevel="0" collapsed="false">
      <c r="B29" s="1" t="n">
        <v>2000</v>
      </c>
      <c r="C29" s="1" t="n">
        <v>6</v>
      </c>
      <c r="D29" s="19" t="n">
        <v>29282.0539499036</v>
      </c>
      <c r="E29" s="20" t="n">
        <f aca="false">D29/D17-1</f>
        <v>0.100446766455026</v>
      </c>
      <c r="F29" s="21" t="n">
        <v>36678</v>
      </c>
    </row>
    <row r="32" customFormat="false" ht="12.75" hidden="false" customHeight="false" outlineLevel="0" collapsed="false">
      <c r="B32" s="0" t="s">
        <v>47</v>
      </c>
    </row>
    <row r="33" customFormat="false" ht="12.75" hidden="false" customHeight="false" outlineLevel="0" collapsed="false">
      <c r="B33" s="0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9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A44" activeCellId="0" sqref="A44:C4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>
    <row r="1" customFormat="false" ht="12.75" hidden="false" customHeight="false" outlineLevel="0" collapsed="false">
      <c r="B1" s="1" t="s">
        <v>49</v>
      </c>
      <c r="C1" s="1" t="s">
        <v>46</v>
      </c>
    </row>
    <row r="2" customFormat="false" ht="12.75" hidden="false" customHeight="false" outlineLevel="0" collapsed="false">
      <c r="A2" s="22" t="n">
        <v>35431</v>
      </c>
      <c r="B2" s="1" t="n">
        <v>70.2</v>
      </c>
    </row>
    <row r="3" customFormat="false" ht="12.75" hidden="false" customHeight="false" outlineLevel="0" collapsed="false">
      <c r="A3" s="22" t="n">
        <v>35462</v>
      </c>
      <c r="B3" s="1" t="n">
        <v>68.6</v>
      </c>
    </row>
    <row r="4" customFormat="false" ht="12.75" hidden="false" customHeight="false" outlineLevel="0" collapsed="false">
      <c r="A4" s="22" t="n">
        <v>35490</v>
      </c>
      <c r="B4" s="1" t="n">
        <v>67.1</v>
      </c>
    </row>
    <row r="5" customFormat="false" ht="12.75" hidden="false" customHeight="false" outlineLevel="0" collapsed="false">
      <c r="A5" s="22" t="n">
        <v>35521</v>
      </c>
      <c r="B5" s="1" t="n">
        <v>66</v>
      </c>
    </row>
    <row r="6" customFormat="false" ht="12.75" hidden="false" customHeight="false" outlineLevel="0" collapsed="false">
      <c r="A6" s="22" t="n">
        <v>35551</v>
      </c>
      <c r="B6" s="1" t="n">
        <v>69.9</v>
      </c>
    </row>
    <row r="7" customFormat="false" ht="12.75" hidden="false" customHeight="false" outlineLevel="0" collapsed="false">
      <c r="A7" s="22" t="n">
        <v>35582</v>
      </c>
      <c r="B7" s="1" t="n">
        <v>71.7</v>
      </c>
    </row>
    <row r="8" customFormat="false" ht="12.75" hidden="false" customHeight="false" outlineLevel="0" collapsed="false">
      <c r="A8" s="22" t="n">
        <v>35612</v>
      </c>
      <c r="B8" s="1" t="n">
        <v>76.6</v>
      </c>
    </row>
    <row r="9" customFormat="false" ht="12.75" hidden="false" customHeight="false" outlineLevel="0" collapsed="false">
      <c r="A9" s="22" t="n">
        <v>35643</v>
      </c>
      <c r="B9" s="1" t="n">
        <v>77.5</v>
      </c>
    </row>
    <row r="10" customFormat="false" ht="12.75" hidden="false" customHeight="false" outlineLevel="0" collapsed="false">
      <c r="A10" s="22" t="n">
        <v>35674</v>
      </c>
      <c r="B10" s="1" t="n">
        <v>74.3</v>
      </c>
    </row>
    <row r="11" customFormat="false" ht="12.75" hidden="false" customHeight="false" outlineLevel="0" collapsed="false">
      <c r="A11" s="22" t="n">
        <v>35704</v>
      </c>
      <c r="B11" s="1" t="n">
        <v>67.9</v>
      </c>
    </row>
    <row r="12" customFormat="false" ht="12.75" hidden="false" customHeight="false" outlineLevel="0" collapsed="false">
      <c r="A12" s="22" t="n">
        <v>35735</v>
      </c>
      <c r="B12" s="1" t="n">
        <v>67.2</v>
      </c>
    </row>
    <row r="13" customFormat="false" ht="12.75" hidden="false" customHeight="false" outlineLevel="0" collapsed="false">
      <c r="A13" s="22" t="n">
        <v>35765</v>
      </c>
      <c r="B13" s="1" t="n">
        <v>71.8</v>
      </c>
    </row>
    <row r="14" customFormat="false" ht="12.75" hidden="false" customHeight="false" outlineLevel="0" collapsed="false">
      <c r="A14" s="22" t="n">
        <v>35796</v>
      </c>
      <c r="B14" s="1" t="n">
        <v>70.7</v>
      </c>
      <c r="C14" s="23" t="n">
        <f aca="false">B14/B2-1</f>
        <v>0.00712250712250717</v>
      </c>
    </row>
    <row r="15" customFormat="false" ht="12.75" hidden="false" customHeight="false" outlineLevel="0" collapsed="false">
      <c r="A15" s="22" t="n">
        <v>35827</v>
      </c>
      <c r="B15" s="1" t="n">
        <v>69.7</v>
      </c>
      <c r="C15" s="23" t="n">
        <f aca="false">B15/B3-1</f>
        <v>0.0160349854227406</v>
      </c>
    </row>
    <row r="16" customFormat="false" ht="12.75" hidden="false" customHeight="false" outlineLevel="0" collapsed="false">
      <c r="A16" s="22" t="n">
        <v>35855</v>
      </c>
      <c r="B16" s="1" t="n">
        <v>66.9</v>
      </c>
      <c r="C16" s="23" t="n">
        <f aca="false">B16/B4-1</f>
        <v>-0.00298062593144544</v>
      </c>
    </row>
    <row r="17" customFormat="false" ht="12.75" hidden="false" customHeight="false" outlineLevel="0" collapsed="false">
      <c r="A17" s="22" t="n">
        <v>35886</v>
      </c>
      <c r="B17" s="1" t="n">
        <v>66.7</v>
      </c>
      <c r="C17" s="23" t="n">
        <f aca="false">B17/B5-1</f>
        <v>0.0106060606060607</v>
      </c>
    </row>
    <row r="18" customFormat="false" ht="12.75" hidden="false" customHeight="false" outlineLevel="0" collapsed="false">
      <c r="A18" s="22" t="n">
        <v>35916</v>
      </c>
      <c r="B18" s="1" t="n">
        <v>66.3</v>
      </c>
      <c r="C18" s="23" t="n">
        <f aca="false">B18/B6-1</f>
        <v>-0.0515021459227469</v>
      </c>
    </row>
    <row r="19" customFormat="false" ht="12.75" hidden="false" customHeight="false" outlineLevel="0" collapsed="false">
      <c r="A19" s="22" t="n">
        <v>35947</v>
      </c>
      <c r="B19" s="1" t="n">
        <v>71.3</v>
      </c>
      <c r="C19" s="23" t="n">
        <f aca="false">B19/B7-1</f>
        <v>-0.00557880055788018</v>
      </c>
    </row>
    <row r="20" customFormat="false" ht="12.75" hidden="false" customHeight="false" outlineLevel="0" collapsed="false">
      <c r="A20" s="22" t="n">
        <v>35977</v>
      </c>
      <c r="B20" s="1" t="n">
        <v>81.8</v>
      </c>
      <c r="C20" s="23" t="n">
        <f aca="false">B20/B8-1</f>
        <v>0.0678851174934727</v>
      </c>
    </row>
    <row r="21" customFormat="false" ht="12.75" hidden="false" customHeight="false" outlineLevel="0" collapsed="false">
      <c r="A21" s="22" t="n">
        <v>36008</v>
      </c>
      <c r="B21" s="1" t="n">
        <v>83.3</v>
      </c>
      <c r="C21" s="23" t="n">
        <f aca="false">B21/B9-1</f>
        <v>0.0748387096774192</v>
      </c>
    </row>
    <row r="22" customFormat="false" ht="12.75" hidden="false" customHeight="false" outlineLevel="0" collapsed="false">
      <c r="A22" s="22" t="n">
        <v>36039</v>
      </c>
      <c r="B22" s="1" t="n">
        <v>75.8</v>
      </c>
      <c r="C22" s="23" t="n">
        <f aca="false">B22/B10-1</f>
        <v>0.0201884253028264</v>
      </c>
    </row>
    <row r="23" customFormat="false" ht="12.75" hidden="false" customHeight="false" outlineLevel="0" collapsed="false">
      <c r="A23" s="22" t="n">
        <v>36069</v>
      </c>
      <c r="B23" s="1" t="n">
        <v>68.9</v>
      </c>
      <c r="C23" s="23" t="n">
        <f aca="false">B23/B11-1</f>
        <v>0.0147275405007363</v>
      </c>
    </row>
    <row r="24" customFormat="false" ht="12.75" hidden="false" customHeight="false" outlineLevel="0" collapsed="false">
      <c r="A24" s="22" t="n">
        <v>36100</v>
      </c>
      <c r="B24" s="1" t="n">
        <v>69.4</v>
      </c>
      <c r="C24" s="23" t="n">
        <f aca="false">B24/B12-1</f>
        <v>0.0327380952380953</v>
      </c>
    </row>
    <row r="25" customFormat="false" ht="12.75" hidden="false" customHeight="false" outlineLevel="0" collapsed="false">
      <c r="A25" s="22" t="n">
        <v>36130</v>
      </c>
      <c r="B25" s="1" t="n">
        <v>75.8</v>
      </c>
      <c r="C25" s="23" t="n">
        <f aca="false">B25/B13-1</f>
        <v>0.0557103064066853</v>
      </c>
    </row>
    <row r="26" customFormat="false" ht="12.75" hidden="false" customHeight="false" outlineLevel="0" collapsed="false">
      <c r="A26" s="22" t="n">
        <v>36161</v>
      </c>
      <c r="B26" s="1" t="n">
        <v>72.6</v>
      </c>
      <c r="C26" s="23" t="n">
        <f aca="false">B26/B14-1</f>
        <v>0.0268741159830268</v>
      </c>
    </row>
    <row r="27" customFormat="false" ht="12.75" hidden="false" customHeight="false" outlineLevel="0" collapsed="false">
      <c r="A27" s="22" t="n">
        <v>36192</v>
      </c>
      <c r="B27" s="1" t="n">
        <v>72.8</v>
      </c>
      <c r="C27" s="23" t="n">
        <f aca="false">B27/B15-1</f>
        <v>0.0444763271162123</v>
      </c>
    </row>
    <row r="28" customFormat="false" ht="12.75" hidden="false" customHeight="false" outlineLevel="0" collapsed="false">
      <c r="A28" s="22" t="n">
        <v>36220</v>
      </c>
      <c r="B28" s="1" t="n">
        <v>71</v>
      </c>
      <c r="C28" s="23" t="n">
        <f aca="false">B28/B16-1</f>
        <v>0.061285500747384</v>
      </c>
    </row>
    <row r="29" customFormat="false" ht="12.75" hidden="false" customHeight="false" outlineLevel="0" collapsed="false">
      <c r="A29" s="22" t="n">
        <v>36251</v>
      </c>
      <c r="B29" s="1" t="n">
        <v>69.2</v>
      </c>
      <c r="C29" s="23" t="n">
        <f aca="false">B29/B17-1</f>
        <v>0.0374812593703149</v>
      </c>
    </row>
    <row r="30" customFormat="false" ht="12.75" hidden="false" customHeight="false" outlineLevel="0" collapsed="false">
      <c r="A30" s="22" t="n">
        <v>36281</v>
      </c>
      <c r="B30" s="1" t="n">
        <v>69.3</v>
      </c>
      <c r="C30" s="23" t="n">
        <f aca="false">B30/B18-1</f>
        <v>0.0452488687782806</v>
      </c>
    </row>
    <row r="31" customFormat="false" ht="12.75" hidden="false" customHeight="false" outlineLevel="0" collapsed="false">
      <c r="A31" s="22" t="n">
        <v>36312</v>
      </c>
      <c r="B31" s="1" t="n">
        <v>74.2</v>
      </c>
      <c r="C31" s="23" t="n">
        <f aca="false">B31/B19-1</f>
        <v>0.0406732117812063</v>
      </c>
    </row>
    <row r="32" customFormat="false" ht="12.75" hidden="false" customHeight="false" outlineLevel="0" collapsed="false">
      <c r="A32" s="22" t="n">
        <v>36342</v>
      </c>
      <c r="B32" s="1" t="n">
        <v>82.3</v>
      </c>
      <c r="C32" s="23" t="n">
        <f aca="false">B32/B20-1</f>
        <v>0.00611246943765287</v>
      </c>
    </row>
    <row r="33" customFormat="false" ht="12.75" hidden="false" customHeight="false" outlineLevel="0" collapsed="false">
      <c r="A33" s="22" t="n">
        <v>36373</v>
      </c>
      <c r="B33" s="1" t="n">
        <v>82.1</v>
      </c>
      <c r="C33" s="23" t="n">
        <f aca="false">B33/B21-1</f>
        <v>-0.014405762304922</v>
      </c>
    </row>
    <row r="34" customFormat="false" ht="12.75" hidden="false" customHeight="false" outlineLevel="0" collapsed="false">
      <c r="A34" s="22" t="n">
        <v>36404</v>
      </c>
      <c r="B34" s="1" t="n">
        <v>76.2</v>
      </c>
      <c r="C34" s="23" t="n">
        <f aca="false">B34/B22-1</f>
        <v>0.00527704485488134</v>
      </c>
    </row>
    <row r="35" customFormat="false" ht="12.75" hidden="false" customHeight="false" outlineLevel="0" collapsed="false">
      <c r="A35" s="22" t="n">
        <v>36434</v>
      </c>
      <c r="B35" s="1" t="n">
        <v>73.9</v>
      </c>
      <c r="C35" s="23" t="n">
        <f aca="false">B35/B23-1</f>
        <v>0.0725689404934689</v>
      </c>
    </row>
    <row r="36" customFormat="false" ht="12.75" hidden="false" customHeight="false" outlineLevel="0" collapsed="false">
      <c r="A36" s="22" t="n">
        <v>36465</v>
      </c>
      <c r="B36" s="1" t="n">
        <v>72.9</v>
      </c>
      <c r="C36" s="23" t="n">
        <f aca="false">B36/B24-1</f>
        <v>0.0504322766570604</v>
      </c>
    </row>
    <row r="37" customFormat="false" ht="12.75" hidden="false" customHeight="false" outlineLevel="0" collapsed="false">
      <c r="A37" s="22" t="n">
        <v>36495</v>
      </c>
      <c r="B37" s="1" t="n">
        <v>77.9</v>
      </c>
      <c r="C37" s="23" t="n">
        <f aca="false">B37/B25-1</f>
        <v>0.0277044854881268</v>
      </c>
    </row>
    <row r="38" customFormat="false" ht="12.75" hidden="false" customHeight="false" outlineLevel="0" collapsed="false">
      <c r="A38" s="22" t="n">
        <v>36526</v>
      </c>
      <c r="B38" s="1" t="n">
        <v>77.4</v>
      </c>
      <c r="C38" s="23" t="n">
        <f aca="false">B38/B26-1</f>
        <v>0.0661157024793391</v>
      </c>
    </row>
    <row r="39" customFormat="false" ht="12.75" hidden="false" customHeight="false" outlineLevel="0" collapsed="false">
      <c r="A39" s="22" t="n">
        <v>36557</v>
      </c>
      <c r="B39" s="1" t="n">
        <v>76.4</v>
      </c>
      <c r="C39" s="23" t="n">
        <f aca="false">B39/B27-1</f>
        <v>0.0494505494505495</v>
      </c>
    </row>
    <row r="40" customFormat="false" ht="12.75" hidden="false" customHeight="false" outlineLevel="0" collapsed="false">
      <c r="A40" s="22" t="n">
        <v>36586</v>
      </c>
      <c r="B40" s="1" t="n">
        <v>74.9</v>
      </c>
      <c r="C40" s="23" t="n">
        <f aca="false">B40/B28-1</f>
        <v>0.0549295774647889</v>
      </c>
    </row>
    <row r="41" customFormat="false" ht="12.75" hidden="false" customHeight="false" outlineLevel="0" collapsed="false">
      <c r="A41" s="22" t="n">
        <v>36617</v>
      </c>
      <c r="B41" s="1" t="n">
        <v>72.3</v>
      </c>
      <c r="C41" s="23" t="n">
        <f aca="false">B41/B29-1</f>
        <v>0.0447976878612717</v>
      </c>
    </row>
    <row r="42" customFormat="false" ht="12.75" hidden="false" customHeight="false" outlineLevel="0" collapsed="false">
      <c r="A42" s="22" t="n">
        <v>36647</v>
      </c>
      <c r="B42" s="1" t="n">
        <v>74.9</v>
      </c>
      <c r="C42" s="23" t="n">
        <f aca="false">B42/B30-1</f>
        <v>0.0808080808080809</v>
      </c>
    </row>
    <row r="43" customFormat="false" ht="12.75" hidden="false" customHeight="false" outlineLevel="0" collapsed="false">
      <c r="A43" s="22" t="n">
        <v>36678</v>
      </c>
      <c r="B43" s="1" t="n">
        <v>79.4</v>
      </c>
      <c r="C43" s="23" t="n">
        <f aca="false">B43/B31-1</f>
        <v>0.0700808625336928</v>
      </c>
    </row>
    <row r="44" customFormat="false" ht="12.75" hidden="false" customHeight="false" outlineLevel="0" collapsed="false">
      <c r="A44" s="22"/>
      <c r="C44" s="23"/>
    </row>
    <row r="45" customFormat="false" ht="12.75" hidden="false" customHeight="false" outlineLevel="0" collapsed="false">
      <c r="A45" s="22"/>
      <c r="C45" s="23"/>
    </row>
    <row r="46" customFormat="false" ht="12.75" hidden="false" customHeight="false" outlineLevel="0" collapsed="false">
      <c r="A46" s="22"/>
      <c r="C46" s="23"/>
    </row>
    <row r="47" customFormat="false" ht="12.75" hidden="false" customHeight="false" outlineLevel="0" collapsed="false">
      <c r="A47" s="22"/>
      <c r="C47" s="23"/>
    </row>
    <row r="48" customFormat="false" ht="12.75" hidden="false" customHeight="false" outlineLevel="0" collapsed="false">
      <c r="A48" s="22"/>
      <c r="C48" s="23"/>
    </row>
    <row r="49" customFormat="false" ht="12.75" hidden="false" customHeight="false" outlineLevel="0" collapsed="false">
      <c r="A49" s="22"/>
      <c r="C4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8" activeCellId="0" sqref="K28:K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</cols>
  <sheetData>
    <row r="4" customFormat="false" ht="12.75" hidden="false" customHeight="false" outlineLevel="0" collapsed="false">
      <c r="A4" s="24" t="s">
        <v>50</v>
      </c>
      <c r="B4" s="24" t="n">
        <v>1996</v>
      </c>
      <c r="C4" s="24" t="n">
        <v>1997</v>
      </c>
      <c r="D4" s="24" t="n">
        <v>1998</v>
      </c>
      <c r="E4" s="24" t="n">
        <v>1999</v>
      </c>
      <c r="F4" s="24" t="n">
        <v>2000</v>
      </c>
      <c r="G4" s="24" t="n">
        <v>2001</v>
      </c>
      <c r="H4" s="24" t="n">
        <v>2002</v>
      </c>
    </row>
    <row r="5" customFormat="false" ht="12.75" hidden="false" customHeight="false" outlineLevel="0" collapsed="false">
      <c r="A5" s="0" t="s">
        <v>51</v>
      </c>
      <c r="B5" s="0" t="n">
        <v>128.6</v>
      </c>
      <c r="C5" s="0" t="n">
        <v>129.8</v>
      </c>
      <c r="D5" s="0" t="n">
        <v>130.1</v>
      </c>
      <c r="E5" s="0" t="n">
        <v>130.8</v>
      </c>
      <c r="F5" s="0" t="n">
        <v>131.8</v>
      </c>
      <c r="G5" s="0" t="n">
        <v>135.3</v>
      </c>
      <c r="H5" s="0" t="n">
        <v>138.7</v>
      </c>
    </row>
    <row r="6" customFormat="false" ht="12.75" hidden="false" customHeight="false" outlineLevel="0" collapsed="false">
      <c r="A6" s="0" t="s">
        <v>52</v>
      </c>
      <c r="B6" s="0" t="n">
        <v>106.8</v>
      </c>
      <c r="C6" s="0" t="n">
        <v>109.7</v>
      </c>
      <c r="D6" s="0" t="n">
        <v>114.1</v>
      </c>
      <c r="E6" s="0" t="n">
        <v>115.6</v>
      </c>
      <c r="F6" s="0" t="n">
        <v>119.6</v>
      </c>
      <c r="G6" s="0" t="n">
        <v>122.6</v>
      </c>
      <c r="H6" s="0" t="n">
        <v>125.7</v>
      </c>
    </row>
    <row r="7" customFormat="false" ht="12.75" hidden="false" customHeight="false" outlineLevel="0" collapsed="false">
      <c r="A7" s="0" t="s">
        <v>53</v>
      </c>
      <c r="C7" s="0" t="n">
        <f aca="false">+C5-B5-C6+B6</f>
        <v>-1.69999999999999</v>
      </c>
      <c r="D7" s="0" t="n">
        <f aca="false">+D5-C5-D6+C6</f>
        <v>-4.10000000000001</v>
      </c>
      <c r="E7" s="0" t="n">
        <f aca="false">+E5-D5-E6+D6</f>
        <v>-0.799999999999983</v>
      </c>
      <c r="F7" s="0" t="n">
        <f aca="false">+F5-E5-F6+E6</f>
        <v>-3</v>
      </c>
      <c r="G7" s="0" t="n">
        <f aca="false">+G5-F5-G6+F6</f>
        <v>0.5</v>
      </c>
      <c r="H7" s="0" t="n">
        <f aca="false">+H5-G5-H6+G6</f>
        <v>0.299999999999969</v>
      </c>
    </row>
    <row r="8" customFormat="false" ht="12.75" hidden="false" customHeight="false" outlineLevel="0" collapsed="false">
      <c r="A8" s="0" t="s">
        <v>54</v>
      </c>
      <c r="C8" s="0" t="n">
        <f aca="false">+C7</f>
        <v>-1.69999999999999</v>
      </c>
      <c r="D8" s="0" t="n">
        <f aca="false">+C8+D7</f>
        <v>-5.8</v>
      </c>
      <c r="E8" s="0" t="n">
        <f aca="false">+D8+E7</f>
        <v>-6.59999999999998</v>
      </c>
      <c r="F8" s="0" t="n">
        <f aca="false">+E8+F7</f>
        <v>-9.59999999999998</v>
      </c>
      <c r="G8" s="0" t="n">
        <f aca="false">+F8+G7</f>
        <v>-9.09999999999998</v>
      </c>
      <c r="H8" s="0" t="n">
        <f aca="false">+G8+H7</f>
        <v>-8.80000000000001</v>
      </c>
    </row>
    <row r="9" customFormat="false" ht="12.75" hidden="false" customHeight="false" outlineLevel="0" collapsed="false">
      <c r="A9" s="0" t="s">
        <v>55</v>
      </c>
      <c r="B9" s="25" t="n">
        <f aca="false">+(B5/B6)-1</f>
        <v>0.204119850187266</v>
      </c>
      <c r="C9" s="25" t="n">
        <f aca="false">+(C5/C6)-1</f>
        <v>0.183226982680037</v>
      </c>
      <c r="D9" s="25" t="n">
        <f aca="false">+(D5/D6)-1</f>
        <v>0.14022787028922</v>
      </c>
      <c r="E9" s="25" t="n">
        <f aca="false">+(E5/E6)-1</f>
        <v>0.131487889273357</v>
      </c>
      <c r="F9" s="25" t="n">
        <f aca="false">+(F5/F6)-1</f>
        <v>0.102006688963211</v>
      </c>
      <c r="G9" s="25" t="n">
        <f aca="false">+(G5/G6)-1</f>
        <v>0.103588907014682</v>
      </c>
      <c r="H9" s="25" t="n">
        <f aca="false">+(H5/H6)-1</f>
        <v>0.103420843277645</v>
      </c>
    </row>
    <row r="11" customFormat="false" ht="12.75" hidden="false" customHeight="false" outlineLevel="0" collapsed="false">
      <c r="A11" s="24" t="s">
        <v>50</v>
      </c>
      <c r="B11" s="0" t="s">
        <v>51</v>
      </c>
      <c r="C11" s="0" t="s">
        <v>52</v>
      </c>
      <c r="D11" s="0" t="s">
        <v>53</v>
      </c>
      <c r="E11" s="0" t="s">
        <v>54</v>
      </c>
      <c r="F11" s="0" t="s">
        <v>55</v>
      </c>
    </row>
    <row r="12" customFormat="false" ht="12.75" hidden="false" customHeight="false" outlineLevel="0" collapsed="false">
      <c r="A12" s="24" t="n">
        <v>1996</v>
      </c>
      <c r="B12" s="0" t="n">
        <v>128.6</v>
      </c>
      <c r="C12" s="0" t="n">
        <v>106.8</v>
      </c>
      <c r="F12" s="25" t="n">
        <f aca="false">+(B12/C12)-1</f>
        <v>0.204119850187266</v>
      </c>
    </row>
    <row r="13" customFormat="false" ht="12.75" hidden="false" customHeight="false" outlineLevel="0" collapsed="false">
      <c r="A13" s="24" t="n">
        <v>1997</v>
      </c>
      <c r="B13" s="0" t="n">
        <v>129.8</v>
      </c>
      <c r="C13" s="0" t="n">
        <v>109.7</v>
      </c>
      <c r="D13" s="0" t="n">
        <f aca="false">+B13-B12-C13+C12</f>
        <v>-1.69999999999999</v>
      </c>
      <c r="E13" s="0" t="n">
        <f aca="false">+D13</f>
        <v>-1.69999999999999</v>
      </c>
      <c r="F13" s="25" t="n">
        <f aca="false">+(B13/C13)-1</f>
        <v>0.183226982680037</v>
      </c>
    </row>
    <row r="14" customFormat="false" ht="12.75" hidden="false" customHeight="false" outlineLevel="0" collapsed="false">
      <c r="A14" s="24" t="n">
        <v>1998</v>
      </c>
      <c r="B14" s="0" t="n">
        <v>130.1</v>
      </c>
      <c r="C14" s="0" t="n">
        <v>114.1</v>
      </c>
      <c r="D14" s="0" t="n">
        <f aca="false">+B14-B13-C14+C13</f>
        <v>-4.10000000000001</v>
      </c>
      <c r="E14" s="0" t="n">
        <f aca="false">+E13+D14</f>
        <v>-5.8</v>
      </c>
      <c r="F14" s="25" t="n">
        <f aca="false">+(B14/C14)-1</f>
        <v>0.14022787028922</v>
      </c>
    </row>
    <row r="15" customFormat="false" ht="12.75" hidden="false" customHeight="false" outlineLevel="0" collapsed="false">
      <c r="A15" s="24" t="n">
        <v>1999</v>
      </c>
      <c r="B15" s="0" t="n">
        <v>130.8</v>
      </c>
      <c r="C15" s="0" t="n">
        <v>115.6</v>
      </c>
      <c r="D15" s="0" t="n">
        <f aca="false">+B15-B14-C15+C14</f>
        <v>-0.799999999999983</v>
      </c>
      <c r="E15" s="0" t="n">
        <f aca="false">+E14+D15</f>
        <v>-6.59999999999998</v>
      </c>
      <c r="F15" s="25" t="n">
        <f aca="false">+(B15/C15)-1</f>
        <v>0.131487889273357</v>
      </c>
    </row>
    <row r="16" customFormat="false" ht="12.75" hidden="false" customHeight="false" outlineLevel="0" collapsed="false">
      <c r="A16" s="24" t="n">
        <v>2000</v>
      </c>
      <c r="B16" s="0" t="n">
        <v>131.8</v>
      </c>
      <c r="C16" s="0" t="n">
        <v>119.6</v>
      </c>
      <c r="D16" s="0" t="n">
        <f aca="false">+B16-B15-C16+C15</f>
        <v>-3</v>
      </c>
      <c r="E16" s="0" t="n">
        <f aca="false">+E15+D16</f>
        <v>-9.59999999999998</v>
      </c>
      <c r="F16" s="25" t="n">
        <f aca="false">+(B16/C16)-1</f>
        <v>0.102006688963211</v>
      </c>
    </row>
    <row r="17" customFormat="false" ht="12.75" hidden="false" customHeight="false" outlineLevel="0" collapsed="false">
      <c r="A17" s="24" t="n">
        <v>2001</v>
      </c>
      <c r="B17" s="0" t="n">
        <v>135.3</v>
      </c>
      <c r="C17" s="0" t="n">
        <v>122.6</v>
      </c>
      <c r="D17" s="0" t="n">
        <f aca="false">+B17-B16-C17+C16</f>
        <v>0.5</v>
      </c>
      <c r="E17" s="0" t="n">
        <f aca="false">+E16+D17</f>
        <v>-9.09999999999998</v>
      </c>
      <c r="F17" s="25" t="n">
        <f aca="false">+(B17/C17)-1</f>
        <v>0.103588907014682</v>
      </c>
    </row>
    <row r="18" customFormat="false" ht="12.75" hidden="false" customHeight="false" outlineLevel="0" collapsed="false">
      <c r="A18" s="24" t="n">
        <v>2002</v>
      </c>
      <c r="B18" s="0" t="n">
        <v>138.7</v>
      </c>
      <c r="C18" s="0" t="n">
        <v>125.7</v>
      </c>
      <c r="D18" s="0" t="n">
        <f aca="false">+B18-B17-C18+C17</f>
        <v>0.299999999999969</v>
      </c>
      <c r="E18" s="0" t="n">
        <f aca="false">+E17+D18</f>
        <v>-8.80000000000001</v>
      </c>
      <c r="F18" s="25" t="n">
        <f aca="false">+(B18/C18)-1</f>
        <v>0.103420843277645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2000-05-11T16:12:18Z</dcterms:created>
  <dc:creator>ccalger</dc:creator>
  <dc:description/>
  <dc:language>en-US</dc:language>
  <cp:lastModifiedBy>Andrew Chen</cp:lastModifiedBy>
  <cp:lastPrinted>2000-05-11T18:32:48Z</cp:lastPrinted>
  <cp:revision>0</cp:revision>
  <dc:subject/>
  <dc:title/>
</cp:coreProperties>
</file>