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rreEconoms" sheetId="1" state="visible" r:id="rId3"/>
  </sheets>
  <definedNames>
    <definedName function="false" hidden="false" name="PRIN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<sst xmlns="http://schemas.openxmlformats.org/spreadsheetml/2006/main" count="90" uniqueCount="28">
  <si>
    <t xml:space="preserve">Transco</t>
  </si>
  <si>
    <t xml:space="preserve">Tennessee</t>
  </si>
  <si>
    <t xml:space="preserve">Zn3 WH</t>
  </si>
  <si>
    <t xml:space="preserve">Bid</t>
  </si>
  <si>
    <t xml:space="preserve">Zn L500</t>
  </si>
  <si>
    <t xml:space="preserve">decline</t>
  </si>
  <si>
    <t xml:space="preserve">Crockett</t>
  </si>
  <si>
    <t xml:space="preserve">Firm</t>
  </si>
  <si>
    <t xml:space="preserve">Disc @ 10%</t>
  </si>
  <si>
    <t xml:space="preserve">monthly</t>
  </si>
  <si>
    <t xml:space="preserve">BTU</t>
  </si>
  <si>
    <t xml:space="preserve">Book</t>
  </si>
  <si>
    <t xml:space="preserve">Offer</t>
  </si>
  <si>
    <t xml:space="preserve">Origination</t>
  </si>
  <si>
    <t xml:space="preserve">Dec Sitara</t>
  </si>
  <si>
    <t xml:space="preserve">%age</t>
  </si>
  <si>
    <t xml:space="preserve">to</t>
  </si>
  <si>
    <t xml:space="preserve">Mid</t>
  </si>
  <si>
    <t xml:space="preserve">Sitara</t>
  </si>
  <si>
    <t xml:space="preserve">MCF</t>
  </si>
  <si>
    <t xml:space="preserve">Cabot</t>
  </si>
  <si>
    <t xml:space="preserve">Upstream</t>
  </si>
  <si>
    <t xml:space="preserve">Brawner</t>
  </si>
  <si>
    <t xml:space="preserve">Month</t>
  </si>
  <si>
    <t xml:space="preserve">ALTERNATIVE VIEWS:</t>
  </si>
  <si>
    <t xml:space="preserve">increase bid by .0025</t>
  </si>
  <si>
    <t xml:space="preserve">reduce decline to 15%</t>
  </si>
  <si>
    <t xml:space="preserve">increase firm risk to 90%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</si>
</sst>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[$-409]m/d/yyyy\ h:mm"/>
    <numFmt numFmtId="171" formatCode="0.00%"/>
    <numFmt numFmtId="172" formatCode="0.0000"/>
    <numFmt numFmtId="173" formatCode="0.0000_);[RED]\(0.0000\)"/>
    <numFmt numFmtId="174" formatCode="[$-409]mmm\-yy"/>
    <numFmt numFmtId="175" formatCode="#,##0.0000_);[RED]\(#,##0.0000\)"/>
    <numFmt numFmtId="176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sz val="6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/>
      <bottom style="medium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2-2cooper" xfId="20"/>
    <cellStyle name="Comma_2-2cooper" xfId="21"/>
    <cellStyle name="Currency [0]_2-2cooper" xfId="22"/>
    <cellStyle name="Currency_2-2cooper" xfId="23"/>
    <cellStyle name="Normal_2-2cooper" xfId="2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0" width="9.99"/>
    <col collapsed="false" customWidth="true" hidden="false" outlineLevel="0" max="4" min="4" style="0" width="11.7"/>
    <col collapsed="false" customWidth="true" hidden="true" outlineLevel="0" max="5" min="5" style="1" width="9.99"/>
    <col collapsed="false" customWidth="true" hidden="true" outlineLevel="0" max="6" min="6" style="0" width="11.42"/>
    <col collapsed="false" customWidth="true" hidden="true" outlineLevel="0" max="7" min="7" style="1" width="9.99"/>
    <col collapsed="false" customWidth="true" hidden="true" outlineLevel="0" max="8" min="8" style="0" width="11.42"/>
    <col collapsed="false" customWidth="true" hidden="false" outlineLevel="0" max="12" min="9" style="0" width="9.99"/>
    <col collapsed="false" customWidth="true" hidden="true" outlineLevel="0" max="13" min="13" style="1" width="9.99"/>
    <col collapsed="false" customWidth="true" hidden="true" outlineLevel="0" max="14" min="14" style="0" width="11.42"/>
    <col collapsed="false" customWidth="true" hidden="true" outlineLevel="0" max="15" min="15" style="1" width="9.99"/>
    <col collapsed="false" customWidth="true" hidden="true" outlineLevel="0" max="16" min="16" style="0" width="11.42"/>
    <col collapsed="false" customWidth="true" hidden="false" outlineLevel="0" max="17" min="17" style="0" width="7.7"/>
    <col collapsed="false" customWidth="true" hidden="true" outlineLevel="0" max="18" min="18" style="0" width="9.41"/>
    <col collapsed="false" customWidth="true" hidden="false" outlineLevel="0" max="19" min="19" style="0" width="9.41"/>
    <col collapsed="false" customWidth="true" hidden="false" outlineLevel="0" max="20" min="20" style="0" width="9.85"/>
    <col collapsed="false" customWidth="true" hidden="true" outlineLevel="0" max="21" min="21" style="1" width="9.41"/>
    <col collapsed="false" customWidth="true" hidden="true" outlineLevel="0" max="22" min="22" style="0" width="11.42"/>
    <col collapsed="false" customWidth="true" hidden="true" outlineLevel="0" max="23" min="23" style="1" width="9.41"/>
    <col collapsed="false" customWidth="true" hidden="true" outlineLevel="0" max="24" min="24" style="0" width="11.42"/>
    <col collapsed="false" customWidth="true" hidden="false" outlineLevel="0" max="25" min="25" style="0" width="9.41"/>
    <col collapsed="false" customWidth="true" hidden="false" outlineLevel="0" max="26" min="26" style="0" width="9.99"/>
    <col collapsed="false" customWidth="true" hidden="false" outlineLevel="0" max="27" min="27" style="0" width="9.41"/>
    <col collapsed="false" customWidth="false" hidden="true" outlineLevel="0" max="28" min="28" style="1" width="9.06"/>
    <col collapsed="false" customWidth="true" hidden="true" outlineLevel="0" max="29" min="29" style="0" width="10.85"/>
    <col collapsed="false" customWidth="false" hidden="true" outlineLevel="0" max="30" min="30" style="1" width="9.06"/>
    <col collapsed="false" customWidth="true" hidden="true" outlineLevel="0" max="31" min="31" style="0" width="10.85"/>
  </cols>
  <sheetData>
    <row r="1" customFormat="false" ht="13.5" hidden="false" customHeight="false" outlineLevel="0" collapsed="false">
      <c r="A1" s="2" t="n">
        <v>36880.1726611111</v>
      </c>
      <c r="B1" s="2" t="n">
        <v>36880.1877252315</v>
      </c>
      <c r="C1" s="2" t="n">
        <v>36880.1877252315</v>
      </c>
      <c r="D1" s="2" t="n">
        <v>36880.1877252315</v>
      </c>
      <c r="E1" s="2" t="n">
        <v>36880.1877252315</v>
      </c>
      <c r="F1" s="2" t="n">
        <v>36880.1877252315</v>
      </c>
      <c r="G1" s="2" t="n">
        <v>36880.1877252315</v>
      </c>
      <c r="H1" s="2" t="n">
        <v>36880.1877252315</v>
      </c>
      <c r="I1" s="2" t="n">
        <v>36880.1877252315</v>
      </c>
      <c r="J1" s="2" t="n">
        <v>36880.1877252315</v>
      </c>
      <c r="K1" s="2" t="n">
        <v>36880.1877252315</v>
      </c>
      <c r="L1" s="2" t="n">
        <v>36880.1877252315</v>
      </c>
      <c r="M1" s="2" t="n">
        <v>36880.1877252315</v>
      </c>
      <c r="N1" s="2" t="n">
        <v>36880.1877252315</v>
      </c>
      <c r="O1" s="2" t="n">
        <v>36880.1877252315</v>
      </c>
      <c r="P1" s="2" t="n">
        <v>36880.1877252315</v>
      </c>
      <c r="Q1" s="3"/>
      <c r="R1" s="2" t="n">
        <v>36845.4583744213</v>
      </c>
      <c r="S1" s="2" t="n">
        <v>36845.4583744213</v>
      </c>
      <c r="T1" s="2" t="n">
        <v>36845.4583744213</v>
      </c>
      <c r="U1" s="2" t="n">
        <v>36845.4583744213</v>
      </c>
      <c r="V1" s="2" t="n">
        <v>36845.4583744213</v>
      </c>
      <c r="W1" s="2" t="n">
        <v>36845.4583744213</v>
      </c>
      <c r="X1" s="2" t="n">
        <v>36845.4583744213</v>
      </c>
      <c r="Y1" s="2" t="n">
        <v>36845.4583744213</v>
      </c>
      <c r="Z1" s="2" t="n">
        <v>36845.4583744213</v>
      </c>
      <c r="AA1" s="2" t="n">
        <v>36845.4583744213</v>
      </c>
      <c r="AB1" s="2" t="n">
        <v>36845.4583744213</v>
      </c>
      <c r="AC1" s="2" t="n">
        <v>36845.4583744213</v>
      </c>
      <c r="AD1" s="2" t="n">
        <v>36845.4583744213</v>
      </c>
      <c r="AE1" s="2" t="n">
        <v>36845.4583744213</v>
      </c>
    </row>
    <row r="2" customFormat="false" ht="13.5" hidden="false" customHeight="false" outlineLevel="0" collapsed="false">
      <c r="A2" s="3"/>
      <c r="B2" s="3"/>
      <c r="C2" s="3" t="s">
        <v>0</v>
      </c>
      <c r="D2" s="3"/>
      <c r="E2" s="4"/>
      <c r="F2" s="5" t="n">
        <f aca="false">+F69</f>
        <v>0</v>
      </c>
      <c r="G2" s="4"/>
      <c r="H2" s="5" t="n">
        <f aca="false">+H69</f>
        <v>0</v>
      </c>
      <c r="I2" s="6"/>
      <c r="J2" s="6"/>
      <c r="K2" s="3" t="s">
        <v>1</v>
      </c>
      <c r="L2" s="3"/>
      <c r="M2" s="4"/>
      <c r="N2" s="5" t="n">
        <f aca="false">+N69</f>
        <v>0</v>
      </c>
      <c r="O2" s="4"/>
      <c r="P2" s="5" t="n">
        <f aca="false">+P69</f>
        <v>0</v>
      </c>
      <c r="Q2" s="6"/>
      <c r="R2" s="3"/>
      <c r="S2" s="3" t="s">
        <v>0</v>
      </c>
      <c r="T2" s="3"/>
      <c r="U2" s="4"/>
      <c r="V2" s="5" t="n">
        <f aca="false">+V69</f>
        <v>102210.401733835</v>
      </c>
      <c r="W2" s="4"/>
      <c r="X2" s="5" t="n">
        <f aca="false">+X69</f>
        <v>59775.0361298234</v>
      </c>
      <c r="Y2" s="6"/>
      <c r="Z2" s="3" t="s">
        <v>1</v>
      </c>
      <c r="AA2" s="3"/>
      <c r="AB2" s="4"/>
      <c r="AC2" s="5" t="n">
        <f aca="false">+AC69</f>
        <v>106776.624772488</v>
      </c>
      <c r="AD2" s="4"/>
      <c r="AE2" s="5" t="n">
        <f aca="false">+AE69</f>
        <v>0</v>
      </c>
    </row>
    <row r="3" customFormat="false" ht="13.5" hidden="false" customHeight="false" outlineLevel="0" collapsed="false">
      <c r="A3" s="3"/>
      <c r="B3" s="3"/>
      <c r="C3" s="3" t="s">
        <v>2</v>
      </c>
      <c r="D3" s="3"/>
      <c r="E3" s="4" t="s">
        <v>3</v>
      </c>
      <c r="F3" s="3"/>
      <c r="G3" s="4"/>
      <c r="H3" s="3"/>
      <c r="I3" s="3"/>
      <c r="J3" s="3"/>
      <c r="K3" s="3" t="s">
        <v>4</v>
      </c>
      <c r="L3" s="3"/>
      <c r="M3" s="4" t="s">
        <v>3</v>
      </c>
      <c r="N3" s="3"/>
      <c r="O3" s="4"/>
      <c r="P3" s="3"/>
      <c r="Q3" s="3"/>
      <c r="R3" s="3"/>
      <c r="S3" s="3" t="s">
        <v>2</v>
      </c>
      <c r="T3" s="3"/>
      <c r="U3" s="4" t="s">
        <v>3</v>
      </c>
      <c r="V3" s="3"/>
      <c r="W3" s="4"/>
      <c r="X3" s="3"/>
      <c r="Y3" s="3"/>
      <c r="Z3" s="3" t="s">
        <v>4</v>
      </c>
      <c r="AA3" s="3"/>
      <c r="AB3" s="4" t="s">
        <v>3</v>
      </c>
      <c r="AC3" s="3"/>
      <c r="AD3" s="4"/>
      <c r="AE3" s="3"/>
    </row>
    <row r="4" customFormat="false" ht="13.5" hidden="false" customHeight="false" outlineLevel="0" collapsed="false">
      <c r="A4" s="0" t="s">
        <v>5</v>
      </c>
      <c r="B4" s="3" t="s">
        <v>6</v>
      </c>
      <c r="C4" s="7" t="n">
        <v>0.2</v>
      </c>
      <c r="D4" s="3" t="s">
        <v>7</v>
      </c>
      <c r="E4" s="8" t="n">
        <v>0</v>
      </c>
      <c r="F4" s="3" t="s">
        <v>8</v>
      </c>
      <c r="H4" s="3" t="s">
        <v>8</v>
      </c>
      <c r="I4" s="3"/>
      <c r="J4" s="3" t="s">
        <v>6</v>
      </c>
      <c r="K4" s="7" t="n">
        <v>0.2</v>
      </c>
      <c r="L4" s="3" t="s">
        <v>7</v>
      </c>
      <c r="M4" s="8" t="n">
        <v>0</v>
      </c>
      <c r="N4" s="3" t="s">
        <v>8</v>
      </c>
      <c r="O4" s="4"/>
      <c r="P4" s="3" t="s">
        <v>8</v>
      </c>
      <c r="Q4" s="3"/>
      <c r="R4" s="0" t="s">
        <v>5</v>
      </c>
      <c r="S4" s="7" t="n">
        <v>0.2</v>
      </c>
      <c r="U4" s="4" t="n">
        <v>0.0025</v>
      </c>
      <c r="V4" s="3" t="s">
        <v>8</v>
      </c>
      <c r="X4" s="3" t="s">
        <v>8</v>
      </c>
      <c r="Y4" s="3"/>
      <c r="Z4" s="7" t="n">
        <v>0.2</v>
      </c>
      <c r="AB4" s="4" t="n">
        <v>0.0025</v>
      </c>
      <c r="AC4" s="3" t="s">
        <v>8</v>
      </c>
      <c r="AD4" s="4" t="n">
        <f aca="false">0.005</f>
        <v>0.005</v>
      </c>
      <c r="AE4" s="3" t="s">
        <v>8</v>
      </c>
    </row>
    <row r="5" customFormat="false" ht="13.5" hidden="false" customHeight="false" outlineLevel="0" collapsed="false">
      <c r="A5" s="0" t="s">
        <v>9</v>
      </c>
      <c r="B5" s="3" t="s">
        <v>10</v>
      </c>
      <c r="C5" s="7" t="n">
        <f aca="false">+C4/12</f>
        <v>0.0166666666666667</v>
      </c>
      <c r="D5" s="3" t="s">
        <v>11</v>
      </c>
      <c r="E5" s="4" t="s">
        <v>12</v>
      </c>
      <c r="F5" s="3" t="s">
        <v>13</v>
      </c>
      <c r="G5" s="8" t="n">
        <v>0</v>
      </c>
      <c r="H5" s="3" t="s">
        <v>13</v>
      </c>
      <c r="I5" s="3"/>
      <c r="J5" s="3" t="s">
        <v>10</v>
      </c>
      <c r="K5" s="7" t="n">
        <f aca="false">+K4/12</f>
        <v>0.0166666666666667</v>
      </c>
      <c r="L5" s="3" t="s">
        <v>11</v>
      </c>
      <c r="M5" s="4" t="s">
        <v>12</v>
      </c>
      <c r="N5" s="3" t="s">
        <v>13</v>
      </c>
      <c r="O5" s="8" t="n">
        <v>0</v>
      </c>
      <c r="P5" s="3" t="s">
        <v>13</v>
      </c>
      <c r="Q5" s="3"/>
      <c r="R5" s="0" t="s">
        <v>9</v>
      </c>
      <c r="S5" s="7" t="n">
        <f aca="false">+S4/12</f>
        <v>0.0166666666666667</v>
      </c>
      <c r="U5" s="4" t="s">
        <v>12</v>
      </c>
      <c r="V5" s="3" t="s">
        <v>13</v>
      </c>
      <c r="W5" s="4" t="n">
        <f aca="false">0.005</f>
        <v>0.005</v>
      </c>
      <c r="X5" s="3" t="s">
        <v>13</v>
      </c>
      <c r="Y5" s="3"/>
      <c r="Z5" s="7" t="n">
        <f aca="false">+Z4/12</f>
        <v>0.0166666666666667</v>
      </c>
      <c r="AB5" s="4" t="s">
        <v>12</v>
      </c>
      <c r="AC5" s="3" t="s">
        <v>13</v>
      </c>
      <c r="AE5" s="3" t="s">
        <v>13</v>
      </c>
    </row>
    <row r="6" customFormat="false" ht="13.5" hidden="false" customHeight="false" outlineLevel="0" collapsed="false">
      <c r="B6" s="9" t="n">
        <v>1068</v>
      </c>
      <c r="C6" s="3" t="s">
        <v>14</v>
      </c>
      <c r="D6" s="3" t="s">
        <v>15</v>
      </c>
      <c r="E6" s="10" t="n">
        <v>0</v>
      </c>
      <c r="F6" s="3" t="s">
        <v>16</v>
      </c>
      <c r="G6" s="4" t="s">
        <v>17</v>
      </c>
      <c r="H6" s="3" t="s">
        <v>16</v>
      </c>
      <c r="I6" s="3"/>
      <c r="J6" s="9" t="n">
        <v>1097</v>
      </c>
      <c r="K6" s="3" t="s">
        <v>14</v>
      </c>
      <c r="L6" s="3" t="s">
        <v>15</v>
      </c>
      <c r="M6" s="10" t="n">
        <v>0</v>
      </c>
      <c r="N6" s="3" t="s">
        <v>16</v>
      </c>
      <c r="O6" s="4" t="s">
        <v>17</v>
      </c>
      <c r="P6" s="3" t="s">
        <v>16</v>
      </c>
      <c r="Q6" s="3"/>
      <c r="S6" s="3" t="s">
        <v>18</v>
      </c>
      <c r="U6" s="11" t="n">
        <v>-0.005</v>
      </c>
      <c r="V6" s="3" t="s">
        <v>16</v>
      </c>
      <c r="W6" s="4" t="s">
        <v>17</v>
      </c>
      <c r="X6" s="3" t="s">
        <v>16</v>
      </c>
      <c r="Y6" s="3"/>
      <c r="Z6" s="3" t="s">
        <v>18</v>
      </c>
      <c r="AB6" s="11" t="n">
        <v>-0.005</v>
      </c>
      <c r="AC6" s="3" t="s">
        <v>16</v>
      </c>
      <c r="AD6" s="4" t="s">
        <v>17</v>
      </c>
      <c r="AE6" s="3" t="s">
        <v>16</v>
      </c>
    </row>
    <row r="7" customFormat="false" ht="13.5" hidden="false" customHeight="false" outlineLevel="0" collapsed="false">
      <c r="B7" s="3" t="s">
        <v>19</v>
      </c>
      <c r="C7" s="3" t="n">
        <v>505870</v>
      </c>
      <c r="D7" s="12" t="n">
        <v>1</v>
      </c>
      <c r="E7" s="4" t="s">
        <v>20</v>
      </c>
      <c r="F7" s="9" t="s">
        <v>21</v>
      </c>
      <c r="G7" s="4" t="s">
        <v>22</v>
      </c>
      <c r="H7" s="9" t="s">
        <v>22</v>
      </c>
      <c r="I7" s="3"/>
      <c r="J7" s="3" t="s">
        <v>19</v>
      </c>
      <c r="K7" s="3" t="n">
        <v>505762</v>
      </c>
      <c r="L7" s="12" t="n">
        <v>1</v>
      </c>
      <c r="M7" s="4" t="s">
        <v>20</v>
      </c>
      <c r="N7" s="9" t="s">
        <v>21</v>
      </c>
      <c r="O7" s="4" t="s">
        <v>22</v>
      </c>
      <c r="P7" s="9" t="s">
        <v>22</v>
      </c>
      <c r="Q7" s="3"/>
      <c r="S7" s="3" t="n">
        <v>415772</v>
      </c>
      <c r="T7" s="13" t="n">
        <v>0.8</v>
      </c>
      <c r="U7" s="4" t="s">
        <v>20</v>
      </c>
      <c r="V7" s="9" t="s">
        <v>21</v>
      </c>
      <c r="W7" s="4" t="s">
        <v>22</v>
      </c>
      <c r="X7" s="9" t="s">
        <v>22</v>
      </c>
      <c r="Y7" s="3"/>
      <c r="Z7" s="3" t="n">
        <v>415777</v>
      </c>
      <c r="AA7" s="13" t="n">
        <v>0.8</v>
      </c>
      <c r="AB7" s="4" t="s">
        <v>20</v>
      </c>
      <c r="AC7" s="9" t="s">
        <v>21</v>
      </c>
      <c r="AD7" s="4" t="s">
        <v>22</v>
      </c>
      <c r="AE7" s="9" t="s">
        <v>22</v>
      </c>
    </row>
    <row r="8" customFormat="false" ht="12.75" hidden="false" customHeight="false" outlineLevel="0" collapsed="false">
      <c r="A8" s="3" t="s">
        <v>23</v>
      </c>
      <c r="B8" s="3"/>
      <c r="R8" s="3" t="s">
        <v>23</v>
      </c>
    </row>
    <row r="9" customFormat="false" ht="13.5" hidden="false" customHeight="false" outlineLevel="0" collapsed="false">
      <c r="A9" s="14" t="n">
        <v>36861</v>
      </c>
      <c r="B9" s="14"/>
      <c r="C9" s="15" t="n">
        <v>0</v>
      </c>
      <c r="D9" s="15" t="n">
        <f aca="false">+C9*$D$7</f>
        <v>0</v>
      </c>
      <c r="E9" s="16" t="n">
        <f aca="false">+E4-E6</f>
        <v>0</v>
      </c>
      <c r="F9" s="17" t="n">
        <f aca="false">+E9*D9*30.4</f>
        <v>0</v>
      </c>
      <c r="G9" s="16" t="n">
        <f aca="false">+$G$5</f>
        <v>0</v>
      </c>
      <c r="H9" s="17" t="n">
        <f aca="false">+G9*D9*30.4</f>
        <v>0</v>
      </c>
      <c r="I9" s="17"/>
      <c r="J9" s="17"/>
      <c r="K9" s="15" t="n">
        <v>0</v>
      </c>
      <c r="L9" s="15" t="n">
        <f aca="false">+K9*$L$7</f>
        <v>0</v>
      </c>
      <c r="M9" s="16" t="n">
        <f aca="false">+M4-M6</f>
        <v>0</v>
      </c>
      <c r="N9" s="17" t="n">
        <f aca="false">+M9*L9*30.4</f>
        <v>0</v>
      </c>
      <c r="O9" s="18" t="n">
        <f aca="false">+$O$5</f>
        <v>0</v>
      </c>
      <c r="P9" s="17" t="n">
        <f aca="false">+O9*L9*30.4</f>
        <v>0</v>
      </c>
      <c r="Q9" s="17"/>
      <c r="R9" s="14" t="n">
        <v>36861</v>
      </c>
      <c r="S9" s="15" t="n">
        <v>18000</v>
      </c>
      <c r="T9" s="15" t="n">
        <f aca="false">+S9*$T$7</f>
        <v>14400</v>
      </c>
      <c r="U9" s="16" t="n">
        <v>0.0075</v>
      </c>
      <c r="V9" s="17" t="n">
        <f aca="false">+U9*T9*30.4</f>
        <v>3283.2</v>
      </c>
      <c r="W9" s="16" t="n">
        <f aca="false">+$G$5</f>
        <v>0</v>
      </c>
      <c r="X9" s="17" t="n">
        <f aca="false">+W9*T9*30.4</f>
        <v>0</v>
      </c>
      <c r="Y9" s="17"/>
      <c r="Z9" s="15" t="n">
        <f aca="false">3920+7500</f>
        <v>11420</v>
      </c>
      <c r="AA9" s="15" t="n">
        <f aca="false">+Z9*$AA$7</f>
        <v>9136</v>
      </c>
      <c r="AB9" s="19" t="n">
        <v>0.0075</v>
      </c>
      <c r="AC9" s="17" t="n">
        <f aca="false">+AB9*AA9*30.4</f>
        <v>2083.008</v>
      </c>
      <c r="AD9" s="19" t="n">
        <f aca="false">+$O$4</f>
        <v>0</v>
      </c>
      <c r="AE9" s="17" t="n">
        <f aca="false">+AD9*AA9*30.4</f>
        <v>0</v>
      </c>
    </row>
    <row r="10" customFormat="false" ht="12.75" hidden="false" customHeight="false" outlineLevel="0" collapsed="false">
      <c r="A10" s="14" t="n">
        <v>36892</v>
      </c>
      <c r="B10" s="20" t="n">
        <v>8806.69509991249</v>
      </c>
      <c r="C10" s="15" t="n">
        <f aca="false">+B10*$B$6/1000</f>
        <v>9405.55036670654</v>
      </c>
      <c r="D10" s="21" t="n">
        <f aca="false">+C10*$D$7</f>
        <v>9405.55036670654</v>
      </c>
      <c r="E10" s="22" t="n">
        <f aca="false">+E9</f>
        <v>0</v>
      </c>
      <c r="F10" s="17" t="n">
        <f aca="false">+E10*D10*30.4</f>
        <v>0</v>
      </c>
      <c r="G10" s="22" t="n">
        <f aca="false">G9</f>
        <v>0</v>
      </c>
      <c r="H10" s="17" t="n">
        <f aca="false">+G10*D10*30.4</f>
        <v>0</v>
      </c>
      <c r="I10" s="17"/>
      <c r="J10" s="20" t="n">
        <v>8723.81164309408</v>
      </c>
      <c r="K10" s="15" t="n">
        <f aca="false">+J10*$J$6/1000</f>
        <v>9570.0213724742</v>
      </c>
      <c r="L10" s="21" t="n">
        <f aca="false">+K10*$L$7</f>
        <v>9570.0213724742</v>
      </c>
      <c r="M10" s="23" t="n">
        <f aca="false">+M9</f>
        <v>0</v>
      </c>
      <c r="N10" s="17" t="n">
        <f aca="false">+M10*L10*30.4</f>
        <v>0</v>
      </c>
      <c r="O10" s="24" t="n">
        <f aca="false">+$O$5</f>
        <v>0</v>
      </c>
      <c r="P10" s="17" t="n">
        <f aca="false">+O10*L10*30.4</f>
        <v>0</v>
      </c>
      <c r="Q10" s="17"/>
      <c r="R10" s="14" t="n">
        <v>36892</v>
      </c>
      <c r="S10" s="15" t="n">
        <f aca="false">+S9-(S9*$C$5)</f>
        <v>17700</v>
      </c>
      <c r="T10" s="15" t="n">
        <f aca="false">+S10*$T$7</f>
        <v>14160</v>
      </c>
      <c r="U10" s="22" t="n">
        <f aca="false">U9</f>
        <v>0.0075</v>
      </c>
      <c r="V10" s="17" t="n">
        <f aca="false">+U10*T10*30.4</f>
        <v>3228.48</v>
      </c>
      <c r="W10" s="22" t="n">
        <f aca="false">W9</f>
        <v>0</v>
      </c>
      <c r="X10" s="17" t="n">
        <f aca="false">+W10*T10*30.4</f>
        <v>0</v>
      </c>
      <c r="Y10" s="17"/>
      <c r="Z10" s="15" t="n">
        <f aca="false">+Z9-(Z9*$C$5)+7500</f>
        <v>18729.6666666667</v>
      </c>
      <c r="AA10" s="15" t="n">
        <f aca="false">+Z10*$AA$7</f>
        <v>14983.7333333333</v>
      </c>
      <c r="AB10" s="25" t="n">
        <v>0.0075</v>
      </c>
      <c r="AC10" s="17" t="n">
        <f aca="false">+AB10*AA10*30.4</f>
        <v>3416.2912</v>
      </c>
      <c r="AD10" s="25" t="n">
        <f aca="false">+$O$4</f>
        <v>0</v>
      </c>
      <c r="AE10" s="17" t="n">
        <f aca="false">+AD10*AA10*30.4</f>
        <v>0</v>
      </c>
    </row>
    <row r="11" customFormat="false" ht="12.75" hidden="false" customHeight="false" outlineLevel="0" collapsed="false">
      <c r="A11" s="14" t="n">
        <v>36923</v>
      </c>
      <c r="B11" s="20" t="n">
        <v>8727.43484401328</v>
      </c>
      <c r="C11" s="15" t="n">
        <f aca="false">+B11*$B$6/1000</f>
        <v>9320.90041340618</v>
      </c>
      <c r="D11" s="26" t="n">
        <f aca="false">+C11*$D$7</f>
        <v>9320.90041340618</v>
      </c>
      <c r="E11" s="22" t="n">
        <f aca="false">+E10</f>
        <v>0</v>
      </c>
      <c r="F11" s="17" t="n">
        <f aca="false">+E11*D11*30.4</f>
        <v>0</v>
      </c>
      <c r="G11" s="22" t="n">
        <f aca="false">G10</f>
        <v>0</v>
      </c>
      <c r="H11" s="17" t="n">
        <f aca="false">+G11*D11*30.4</f>
        <v>0</v>
      </c>
      <c r="I11" s="17"/>
      <c r="J11" s="20" t="n">
        <v>8718.09935368224</v>
      </c>
      <c r="K11" s="15" t="n">
        <f aca="false">+J11*$J$6/1000</f>
        <v>9563.75499098942</v>
      </c>
      <c r="L11" s="26" t="n">
        <f aca="false">+K11*$L$7</f>
        <v>9563.75499098942</v>
      </c>
      <c r="M11" s="23" t="n">
        <f aca="false">+M10</f>
        <v>0</v>
      </c>
      <c r="N11" s="17" t="n">
        <f aca="false">+M11*L11*30.4</f>
        <v>0</v>
      </c>
      <c r="O11" s="24" t="n">
        <f aca="false">+$O$5</f>
        <v>0</v>
      </c>
      <c r="P11" s="17" t="n">
        <f aca="false">+O11*L11*30.4</f>
        <v>0</v>
      </c>
      <c r="Q11" s="17"/>
      <c r="R11" s="14" t="n">
        <v>36923</v>
      </c>
      <c r="S11" s="15" t="n">
        <f aca="false">+S10-(S10*$C$5)</f>
        <v>17405</v>
      </c>
      <c r="T11" s="15" t="n">
        <f aca="false">+S11*$T$7</f>
        <v>13924</v>
      </c>
      <c r="U11" s="22" t="n">
        <f aca="false">U10</f>
        <v>0.0075</v>
      </c>
      <c r="V11" s="17" t="n">
        <f aca="false">+U11*T11*30.4</f>
        <v>3174.672</v>
      </c>
      <c r="W11" s="22" t="n">
        <f aca="false">W10</f>
        <v>0</v>
      </c>
      <c r="X11" s="17" t="n">
        <f aca="false">+W11*T11*30.4</f>
        <v>0</v>
      </c>
      <c r="Y11" s="17"/>
      <c r="Z11" s="15" t="n">
        <f aca="false">+Z10-(Z10*$C$5)</f>
        <v>18417.5055555556</v>
      </c>
      <c r="AA11" s="15" t="n">
        <f aca="false">+Z11*$AA$7</f>
        <v>14734.0044444444</v>
      </c>
      <c r="AB11" s="25" t="n">
        <v>0.0075</v>
      </c>
      <c r="AC11" s="17" t="n">
        <f aca="false">+AB11*AA11*30.4</f>
        <v>3359.35301333333</v>
      </c>
      <c r="AD11" s="25" t="n">
        <f aca="false">+$O$4</f>
        <v>0</v>
      </c>
      <c r="AE11" s="17" t="n">
        <f aca="false">+AD11*AA11*30.4</f>
        <v>0</v>
      </c>
    </row>
    <row r="12" customFormat="false" ht="12.75" hidden="false" customHeight="false" outlineLevel="0" collapsed="false">
      <c r="A12" s="14" t="n">
        <v>36951</v>
      </c>
      <c r="B12" s="20" t="n">
        <v>8648.88793041716</v>
      </c>
      <c r="C12" s="15" t="n">
        <f aca="false">+B12*$B$6/1000</f>
        <v>9237.01230968553</v>
      </c>
      <c r="D12" s="26" t="n">
        <f aca="false">+C12*$D$7</f>
        <v>9237.01230968553</v>
      </c>
      <c r="E12" s="22" t="n">
        <f aca="false">+E11</f>
        <v>0</v>
      </c>
      <c r="F12" s="17" t="n">
        <f aca="false">+E12*D12*30.4</f>
        <v>0</v>
      </c>
      <c r="G12" s="22" t="n">
        <f aca="false">G11</f>
        <v>0</v>
      </c>
      <c r="H12" s="17" t="n">
        <f aca="false">+G12*D12*30.4</f>
        <v>0</v>
      </c>
      <c r="I12" s="17"/>
      <c r="J12" s="20" t="n">
        <v>8712.39135249178</v>
      </c>
      <c r="K12" s="15" t="n">
        <f aca="false">+J12*$J$6/1000</f>
        <v>9557.49331368348</v>
      </c>
      <c r="L12" s="26" t="n">
        <f aca="false">+K12*$L$7</f>
        <v>9557.49331368348</v>
      </c>
      <c r="M12" s="23" t="n">
        <f aca="false">+M11</f>
        <v>0</v>
      </c>
      <c r="N12" s="17" t="n">
        <f aca="false">+M12*L12*30.4</f>
        <v>0</v>
      </c>
      <c r="O12" s="24" t="n">
        <f aca="false">+$O$5</f>
        <v>0</v>
      </c>
      <c r="P12" s="17" t="n">
        <f aca="false">+O12*L12*30.4</f>
        <v>0</v>
      </c>
      <c r="Q12" s="17"/>
      <c r="R12" s="14" t="n">
        <v>36951</v>
      </c>
      <c r="S12" s="15" t="n">
        <f aca="false">+S11-(S11*$C$5)</f>
        <v>17114.9166666667</v>
      </c>
      <c r="T12" s="15" t="n">
        <f aca="false">+S12*$T$7</f>
        <v>13691.9333333333</v>
      </c>
      <c r="U12" s="22" t="n">
        <f aca="false">U11</f>
        <v>0.0075</v>
      </c>
      <c r="V12" s="17" t="n">
        <f aca="false">+U12*T12*30.4</f>
        <v>3121.7608</v>
      </c>
      <c r="W12" s="22" t="n">
        <f aca="false">W11</f>
        <v>0</v>
      </c>
      <c r="X12" s="17" t="n">
        <f aca="false">+W12*T12*30.4</f>
        <v>0</v>
      </c>
      <c r="Y12" s="17"/>
      <c r="Z12" s="15" t="n">
        <f aca="false">+Z11-(Z11*$C$5)</f>
        <v>18110.5471296296</v>
      </c>
      <c r="AA12" s="15" t="n">
        <f aca="false">+Z12*$AA$7</f>
        <v>14488.4377037037</v>
      </c>
      <c r="AB12" s="25" t="n">
        <v>0.0075</v>
      </c>
      <c r="AC12" s="17" t="n">
        <f aca="false">+AB12*AA12*30.4</f>
        <v>3303.36379644444</v>
      </c>
      <c r="AD12" s="25" t="n">
        <f aca="false">+$O$4</f>
        <v>0</v>
      </c>
      <c r="AE12" s="17" t="n">
        <f aca="false">+AD12*AA12*30.4</f>
        <v>0</v>
      </c>
    </row>
    <row r="13" customFormat="false" ht="12.75" hidden="false" customHeight="false" outlineLevel="0" collapsed="false">
      <c r="A13" s="14" t="n">
        <v>36982</v>
      </c>
      <c r="B13" s="20" t="n">
        <v>8571.04793904341</v>
      </c>
      <c r="C13" s="15" t="n">
        <f aca="false">+B13*$B$6/1000</f>
        <v>9153.87919889836</v>
      </c>
      <c r="D13" s="26" t="n">
        <f aca="false">+C13*$D$7</f>
        <v>9153.87919889836</v>
      </c>
      <c r="E13" s="22" t="n">
        <f aca="false">+E12</f>
        <v>0</v>
      </c>
      <c r="F13" s="17" t="n">
        <f aca="false">+E13*D13*30.4</f>
        <v>0</v>
      </c>
      <c r="G13" s="23" t="n">
        <f aca="false">+G5</f>
        <v>0</v>
      </c>
      <c r="H13" s="17" t="n">
        <f aca="false">+G13*D13*30.4</f>
        <v>0</v>
      </c>
      <c r="I13" s="17"/>
      <c r="J13" s="20" t="n">
        <v>8706.68749658224</v>
      </c>
      <c r="K13" s="15" t="n">
        <f aca="false">+J13*$J$6/1000</f>
        <v>9551.23618375071</v>
      </c>
      <c r="L13" s="26" t="n">
        <f aca="false">+K13*$L$7</f>
        <v>9551.23618375071</v>
      </c>
      <c r="M13" s="23" t="n">
        <f aca="false">+M12</f>
        <v>0</v>
      </c>
      <c r="N13" s="17" t="n">
        <f aca="false">+M13*L13*30.4</f>
        <v>0</v>
      </c>
      <c r="O13" s="24" t="n">
        <f aca="false">+$O$5</f>
        <v>0</v>
      </c>
      <c r="P13" s="17" t="n">
        <f aca="false">+O13*L13*30.4</f>
        <v>0</v>
      </c>
      <c r="Q13" s="17"/>
      <c r="R13" s="14" t="n">
        <v>36982</v>
      </c>
      <c r="S13" s="15" t="n">
        <f aca="false">+S12-(S12*$C$5)</f>
        <v>16829.6680555556</v>
      </c>
      <c r="T13" s="15" t="n">
        <f aca="false">+S13*$T$7</f>
        <v>13463.7344444444</v>
      </c>
      <c r="U13" s="23" t="n">
        <v>0.0075</v>
      </c>
      <c r="V13" s="17" t="n">
        <f aca="false">+U13*T13*30.4</f>
        <v>3069.73145333333</v>
      </c>
      <c r="W13" s="23" t="n">
        <f aca="false">+W5</f>
        <v>0.005</v>
      </c>
      <c r="X13" s="17" t="n">
        <f aca="false">+W13*T13*30.4</f>
        <v>2046.48763555556</v>
      </c>
      <c r="Y13" s="17"/>
      <c r="Z13" s="15" t="n">
        <f aca="false">+Z12-(Z12*$C$5)</f>
        <v>17808.7046774691</v>
      </c>
      <c r="AA13" s="15" t="n">
        <f aca="false">+Z13*$AA$7</f>
        <v>14246.9637419753</v>
      </c>
      <c r="AB13" s="25" t="n">
        <v>0.0075</v>
      </c>
      <c r="AC13" s="17" t="n">
        <f aca="false">+AB13*AA13*30.4</f>
        <v>3248.30773317037</v>
      </c>
      <c r="AD13" s="25" t="n">
        <f aca="false">+$O$4</f>
        <v>0</v>
      </c>
      <c r="AE13" s="17" t="n">
        <f aca="false">+AD13*AA13*30.4</f>
        <v>0</v>
      </c>
    </row>
    <row r="14" customFormat="false" ht="12.75" hidden="false" customHeight="false" outlineLevel="0" collapsed="false">
      <c r="A14" s="14" t="n">
        <v>37012</v>
      </c>
      <c r="B14" s="20" t="n">
        <v>8493.90850759202</v>
      </c>
      <c r="C14" s="15" t="n">
        <f aca="false">+B14*$B$6/1000</f>
        <v>9071.49428610827</v>
      </c>
      <c r="D14" s="26" t="n">
        <f aca="false">+C14*$D$7</f>
        <v>9071.49428610827</v>
      </c>
      <c r="E14" s="22" t="n">
        <f aca="false">+E13</f>
        <v>0</v>
      </c>
      <c r="F14" s="17" t="n">
        <f aca="false">+E14*D14*30.4</f>
        <v>0</v>
      </c>
      <c r="G14" s="22" t="n">
        <f aca="false">G13</f>
        <v>0</v>
      </c>
      <c r="H14" s="17" t="n">
        <f aca="false">+G14*D14*30.4</f>
        <v>0</v>
      </c>
      <c r="I14" s="17"/>
      <c r="J14" s="20" t="n">
        <v>8700.98776553355</v>
      </c>
      <c r="K14" s="15" t="n">
        <f aca="false">+J14*$J$6/1000</f>
        <v>9544.98357879031</v>
      </c>
      <c r="L14" s="26" t="n">
        <f aca="false">+K14*$L$7</f>
        <v>9544.98357879031</v>
      </c>
      <c r="M14" s="23" t="n">
        <f aca="false">+M13</f>
        <v>0</v>
      </c>
      <c r="N14" s="17" t="n">
        <f aca="false">+M14*L14*30.4</f>
        <v>0</v>
      </c>
      <c r="O14" s="24" t="n">
        <f aca="false">+$O$5</f>
        <v>0</v>
      </c>
      <c r="P14" s="17" t="n">
        <f aca="false">+O14*L14*30.4</f>
        <v>0</v>
      </c>
      <c r="Q14" s="17"/>
      <c r="R14" s="14" t="n">
        <v>37012</v>
      </c>
      <c r="S14" s="15" t="n">
        <f aca="false">+S13-(S13*$C$5)</f>
        <v>16549.173587963</v>
      </c>
      <c r="T14" s="15" t="n">
        <f aca="false">+S14*$T$7</f>
        <v>13239.3388703704</v>
      </c>
      <c r="U14" s="22" t="n">
        <f aca="false">U13</f>
        <v>0.0075</v>
      </c>
      <c r="V14" s="17" t="n">
        <f aca="false">+U14*T14*30.4</f>
        <v>3018.56926244444</v>
      </c>
      <c r="W14" s="22" t="n">
        <f aca="false">W13</f>
        <v>0.005</v>
      </c>
      <c r="X14" s="17" t="n">
        <f aca="false">+W14*T14*30.4</f>
        <v>2012.3795082963</v>
      </c>
      <c r="Y14" s="17"/>
      <c r="Z14" s="15" t="n">
        <f aca="false">+Z13-(Z13*$C$5)</f>
        <v>17511.8929328446</v>
      </c>
      <c r="AA14" s="15" t="n">
        <f aca="false">+Z14*$AA$7</f>
        <v>14009.5143462757</v>
      </c>
      <c r="AB14" s="25" t="n">
        <v>0.0075</v>
      </c>
      <c r="AC14" s="17" t="n">
        <f aca="false">+AB14*AA14*30.4</f>
        <v>3194.16927095086</v>
      </c>
      <c r="AD14" s="25" t="n">
        <f aca="false">+$O$4</f>
        <v>0</v>
      </c>
      <c r="AE14" s="17" t="n">
        <f aca="false">+AD14*AA14*30.4</f>
        <v>0</v>
      </c>
    </row>
    <row r="15" customFormat="false" ht="12.75" hidden="false" customHeight="false" outlineLevel="0" collapsed="false">
      <c r="A15" s="14" t="n">
        <v>37043</v>
      </c>
      <c r="B15" s="20" t="n">
        <v>8417.46333102369</v>
      </c>
      <c r="C15" s="15" t="n">
        <f aca="false">+B15*$B$6/1000</f>
        <v>8989.8508375333</v>
      </c>
      <c r="D15" s="26" t="n">
        <f aca="false">+C15*$D$7</f>
        <v>8989.8508375333</v>
      </c>
      <c r="E15" s="22" t="n">
        <f aca="false">+E14</f>
        <v>0</v>
      </c>
      <c r="F15" s="17" t="n">
        <f aca="false">+E15*D15*30.4</f>
        <v>0</v>
      </c>
      <c r="G15" s="22" t="n">
        <f aca="false">G14</f>
        <v>0</v>
      </c>
      <c r="H15" s="17" t="n">
        <f aca="false">+G15*D15*30.4</f>
        <v>0</v>
      </c>
      <c r="I15" s="17"/>
      <c r="J15" s="20" t="n">
        <v>8695.29147766053</v>
      </c>
      <c r="K15" s="15" t="n">
        <f aca="false">+J15*$J$6/1000</f>
        <v>9538.7347509936</v>
      </c>
      <c r="L15" s="26" t="n">
        <f aca="false">+K15*$L$7</f>
        <v>9538.7347509936</v>
      </c>
      <c r="M15" s="23" t="n">
        <f aca="false">+M14</f>
        <v>0</v>
      </c>
      <c r="N15" s="17" t="n">
        <f aca="false">+M15*L15*30.4</f>
        <v>0</v>
      </c>
      <c r="O15" s="24" t="n">
        <f aca="false">+$O$5</f>
        <v>0</v>
      </c>
      <c r="P15" s="17" t="n">
        <f aca="false">+O15*L15*30.4</f>
        <v>0</v>
      </c>
      <c r="Q15" s="17"/>
      <c r="R15" s="14" t="n">
        <v>37043</v>
      </c>
      <c r="S15" s="15" t="n">
        <f aca="false">+S14-(S14*$C$5)</f>
        <v>16273.3540281636</v>
      </c>
      <c r="T15" s="15" t="n">
        <f aca="false">+S15*$T$7</f>
        <v>13018.6832225309</v>
      </c>
      <c r="U15" s="22" t="n">
        <f aca="false">U14</f>
        <v>0.0075</v>
      </c>
      <c r="V15" s="17" t="n">
        <f aca="false">+U15*T15*30.4</f>
        <v>2968.25977473704</v>
      </c>
      <c r="W15" s="22" t="n">
        <f aca="false">W14</f>
        <v>0.005</v>
      </c>
      <c r="X15" s="17" t="n">
        <f aca="false">+W15*T15*30.4</f>
        <v>1978.83984982469</v>
      </c>
      <c r="Y15" s="17"/>
      <c r="Z15" s="15" t="n">
        <f aca="false">+Z14-(Z14*$C$5)</f>
        <v>17220.0280506306</v>
      </c>
      <c r="AA15" s="15" t="n">
        <f aca="false">+Z15*$AA$7</f>
        <v>13776.0224405045</v>
      </c>
      <c r="AB15" s="25" t="n">
        <v>0.0075</v>
      </c>
      <c r="AC15" s="17" t="n">
        <f aca="false">+AB15*AA15*30.4</f>
        <v>3140.93311643502</v>
      </c>
      <c r="AD15" s="25" t="n">
        <f aca="false">+$O$4</f>
        <v>0</v>
      </c>
      <c r="AE15" s="17" t="n">
        <f aca="false">+AD15*AA15*30.4</f>
        <v>0</v>
      </c>
    </row>
    <row r="16" customFormat="false" ht="12.75" hidden="false" customHeight="false" outlineLevel="0" collapsed="false">
      <c r="A16" s="14" t="n">
        <v>37073</v>
      </c>
      <c r="B16" s="20" t="n">
        <v>8341.70616104447</v>
      </c>
      <c r="C16" s="15" t="n">
        <f aca="false">+B16*$B$6/1000</f>
        <v>8908.9421799955</v>
      </c>
      <c r="D16" s="26" t="n">
        <f aca="false">+C16*$D$7</f>
        <v>8908.9421799955</v>
      </c>
      <c r="E16" s="22" t="n">
        <f aca="false">+E15</f>
        <v>0</v>
      </c>
      <c r="F16" s="17" t="n">
        <f aca="false">+E16*D16*30.4</f>
        <v>0</v>
      </c>
      <c r="G16" s="22" t="n">
        <f aca="false">G15</f>
        <v>0</v>
      </c>
      <c r="H16" s="17" t="n">
        <f aca="false">+G16*D16*30.4</f>
        <v>0</v>
      </c>
      <c r="I16" s="17"/>
      <c r="J16" s="20" t="n">
        <v>8689.59929270757</v>
      </c>
      <c r="K16" s="15" t="n">
        <f aca="false">+J16*$J$6/1000</f>
        <v>9532.4904241002</v>
      </c>
      <c r="L16" s="26" t="n">
        <f aca="false">+K16*$L$7</f>
        <v>9532.4904241002</v>
      </c>
      <c r="M16" s="23" t="n">
        <f aca="false">+M15</f>
        <v>0</v>
      </c>
      <c r="N16" s="17" t="n">
        <f aca="false">+M16*L16*30.4</f>
        <v>0</v>
      </c>
      <c r="O16" s="24" t="n">
        <f aca="false">+$O$5</f>
        <v>0</v>
      </c>
      <c r="P16" s="17" t="n">
        <f aca="false">+O16*L16*30.4</f>
        <v>0</v>
      </c>
      <c r="Q16" s="17"/>
      <c r="R16" s="14" t="n">
        <v>37073</v>
      </c>
      <c r="S16" s="15" t="n">
        <f aca="false">+S15-(S15*$C$5)</f>
        <v>16002.1314610275</v>
      </c>
      <c r="T16" s="15" t="n">
        <f aca="false">+S16*$T$7</f>
        <v>12801.705168822</v>
      </c>
      <c r="U16" s="22" t="n">
        <f aca="false">U15</f>
        <v>0.0075</v>
      </c>
      <c r="V16" s="17" t="n">
        <f aca="false">+U16*T16*30.4</f>
        <v>2918.78877849142</v>
      </c>
      <c r="W16" s="22" t="n">
        <f aca="false">W15</f>
        <v>0.005</v>
      </c>
      <c r="X16" s="17" t="n">
        <f aca="false">+W16*T16*30.4</f>
        <v>1945.85918566095</v>
      </c>
      <c r="Y16" s="17"/>
      <c r="Z16" s="15" t="n">
        <f aca="false">+Z15-(Z15*$C$5)</f>
        <v>16933.0275831201</v>
      </c>
      <c r="AA16" s="15" t="n">
        <f aca="false">+Z16*$AA$7</f>
        <v>13546.422066496</v>
      </c>
      <c r="AB16" s="25" t="n">
        <v>0.0075</v>
      </c>
      <c r="AC16" s="17" t="n">
        <f aca="false">+AB16*AA16*30.4</f>
        <v>3088.5842311611</v>
      </c>
      <c r="AD16" s="25" t="n">
        <f aca="false">+$O$4</f>
        <v>0</v>
      </c>
      <c r="AE16" s="17" t="n">
        <f aca="false">+AD16*AA16*30.4</f>
        <v>0</v>
      </c>
    </row>
    <row r="17" customFormat="false" ht="12.75" hidden="false" customHeight="false" outlineLevel="0" collapsed="false">
      <c r="A17" s="14" t="n">
        <v>37104</v>
      </c>
      <c r="B17" s="20" t="n">
        <v>8266.63080559507</v>
      </c>
      <c r="C17" s="15" t="n">
        <f aca="false">+B17*$B$6/1000</f>
        <v>8828.76170037554</v>
      </c>
      <c r="D17" s="26" t="n">
        <f aca="false">+C17*$D$7</f>
        <v>8828.76170037554</v>
      </c>
      <c r="E17" s="22" t="n">
        <f aca="false">+E16</f>
        <v>0</v>
      </c>
      <c r="F17" s="17" t="n">
        <f aca="false">+E17*D17*30.4</f>
        <v>0</v>
      </c>
      <c r="G17" s="22" t="n">
        <f aca="false">G16</f>
        <v>0</v>
      </c>
      <c r="H17" s="17" t="n">
        <f aca="false">+G17*D17*30.4</f>
        <v>0</v>
      </c>
      <c r="I17" s="17"/>
      <c r="J17" s="20" t="n">
        <v>8683.91127497632</v>
      </c>
      <c r="K17" s="15" t="n">
        <f aca="false">+J17*$J$6/1000</f>
        <v>9526.25066864902</v>
      </c>
      <c r="L17" s="26" t="n">
        <f aca="false">+K17*$L$7</f>
        <v>9526.25066864902</v>
      </c>
      <c r="M17" s="23" t="n">
        <f aca="false">+M16</f>
        <v>0</v>
      </c>
      <c r="N17" s="17" t="n">
        <f aca="false">+M17*L17*30.4</f>
        <v>0</v>
      </c>
      <c r="O17" s="24" t="n">
        <f aca="false">+$O$5</f>
        <v>0</v>
      </c>
      <c r="P17" s="17" t="n">
        <f aca="false">+O17*L17*30.4</f>
        <v>0</v>
      </c>
      <c r="Q17" s="17"/>
      <c r="R17" s="14" t="n">
        <v>37104</v>
      </c>
      <c r="S17" s="15" t="n">
        <f aca="false">+S16-(S16*$C$5)</f>
        <v>15735.4292700104</v>
      </c>
      <c r="T17" s="15" t="n">
        <f aca="false">+S17*$T$7</f>
        <v>12588.3434160083</v>
      </c>
      <c r="U17" s="22" t="n">
        <f aca="false">U16</f>
        <v>0.0075</v>
      </c>
      <c r="V17" s="17" t="n">
        <f aca="false">+U17*T17*30.4</f>
        <v>2870.1422988499</v>
      </c>
      <c r="W17" s="22" t="n">
        <f aca="false">W16</f>
        <v>0.005</v>
      </c>
      <c r="X17" s="17" t="n">
        <f aca="false">+W17*T17*30.4</f>
        <v>1913.42819923326</v>
      </c>
      <c r="Y17" s="17"/>
      <c r="Z17" s="15" t="n">
        <f aca="false">+Z16-(Z16*$C$5)</f>
        <v>16650.8104567347</v>
      </c>
      <c r="AA17" s="15" t="n">
        <f aca="false">+Z17*$AA$7</f>
        <v>13320.6483653878</v>
      </c>
      <c r="AB17" s="25" t="n">
        <v>0.0075</v>
      </c>
      <c r="AC17" s="17" t="n">
        <f aca="false">+AB17*AA17*30.4</f>
        <v>3037.10782730841</v>
      </c>
      <c r="AD17" s="25" t="n">
        <f aca="false">+$O$4</f>
        <v>0</v>
      </c>
      <c r="AE17" s="17" t="n">
        <f aca="false">+AD17*AA17*30.4</f>
        <v>0</v>
      </c>
    </row>
    <row r="18" customFormat="false" ht="12.75" hidden="false" customHeight="false" outlineLevel="0" collapsed="false">
      <c r="A18" s="14" t="n">
        <v>37135</v>
      </c>
      <c r="B18" s="20" t="n">
        <v>8192.23112834472</v>
      </c>
      <c r="C18" s="15" t="n">
        <f aca="false">+B18*$B$6/1000</f>
        <v>8749.30284507216</v>
      </c>
      <c r="D18" s="26" t="n">
        <f aca="false">+C18*$D$7</f>
        <v>8749.30284507216</v>
      </c>
      <c r="E18" s="22" t="n">
        <f aca="false">+E17</f>
        <v>0</v>
      </c>
      <c r="F18" s="17" t="n">
        <f aca="false">+E18*D18*30.4</f>
        <v>0</v>
      </c>
      <c r="G18" s="22" t="n">
        <f aca="false">G17</f>
        <v>0</v>
      </c>
      <c r="H18" s="17" t="n">
        <f aca="false">+G18*D18*30.4</f>
        <v>0</v>
      </c>
      <c r="I18" s="17"/>
      <c r="J18" s="20" t="n">
        <v>8678.22752352566</v>
      </c>
      <c r="K18" s="15" t="n">
        <f aca="false">+J18*$J$6/1000</f>
        <v>9520.01559330765</v>
      </c>
      <c r="L18" s="26" t="n">
        <f aca="false">+K18*$L$7</f>
        <v>9520.01559330765</v>
      </c>
      <c r="M18" s="23" t="n">
        <f aca="false">+M17</f>
        <v>0</v>
      </c>
      <c r="N18" s="17" t="n">
        <f aca="false">+M18*L18*30.4</f>
        <v>0</v>
      </c>
      <c r="O18" s="24" t="n">
        <f aca="false">+$O$5</f>
        <v>0</v>
      </c>
      <c r="P18" s="17" t="n">
        <f aca="false">+O18*L18*30.4</f>
        <v>0</v>
      </c>
      <c r="Q18" s="17"/>
      <c r="R18" s="14" t="n">
        <v>37135</v>
      </c>
      <c r="S18" s="15" t="n">
        <f aca="false">+S17-(S17*$C$5)</f>
        <v>15473.1721155102</v>
      </c>
      <c r="T18" s="15" t="n">
        <f aca="false">+S18*$T$7</f>
        <v>12378.5376924082</v>
      </c>
      <c r="U18" s="22" t="n">
        <f aca="false">U17</f>
        <v>0.0075</v>
      </c>
      <c r="V18" s="17" t="n">
        <f aca="false">+U18*T18*30.4</f>
        <v>2822.30659386906</v>
      </c>
      <c r="W18" s="22" t="n">
        <f aca="false">W17</f>
        <v>0.005</v>
      </c>
      <c r="X18" s="17" t="n">
        <f aca="false">+W18*T18*30.4</f>
        <v>1881.53772924604</v>
      </c>
      <c r="Y18" s="17"/>
      <c r="Z18" s="15" t="n">
        <f aca="false">+Z17-(Z17*$C$5)</f>
        <v>16373.2969491225</v>
      </c>
      <c r="AA18" s="15" t="n">
        <f aca="false">+Z18*$AA$7</f>
        <v>13098.637559298</v>
      </c>
      <c r="AB18" s="25" t="n">
        <v>0.0075</v>
      </c>
      <c r="AC18" s="17" t="n">
        <f aca="false">+AB18*AA18*30.4</f>
        <v>2986.48936351994</v>
      </c>
      <c r="AD18" s="25" t="n">
        <f aca="false">+$O$4</f>
        <v>0</v>
      </c>
      <c r="AE18" s="17" t="n">
        <f aca="false">+AD18*AA18*30.4</f>
        <v>0</v>
      </c>
    </row>
    <row r="19" customFormat="false" ht="12.75" hidden="false" customHeight="false" outlineLevel="0" collapsed="false">
      <c r="A19" s="14" t="n">
        <v>37165</v>
      </c>
      <c r="B19" s="20" t="n">
        <v>8118.50104818962</v>
      </c>
      <c r="C19" s="15" t="n">
        <f aca="false">+B19*$B$6/1000</f>
        <v>8670.55911946651</v>
      </c>
      <c r="D19" s="26" t="n">
        <f aca="false">+C19*$D$7</f>
        <v>8670.55911946651</v>
      </c>
      <c r="E19" s="22" t="n">
        <f aca="false">+E18</f>
        <v>0</v>
      </c>
      <c r="F19" s="17" t="n">
        <f aca="false">+E19*D19*30.4</f>
        <v>0</v>
      </c>
      <c r="G19" s="22" t="n">
        <f aca="false">G18</f>
        <v>0</v>
      </c>
      <c r="H19" s="17" t="n">
        <f aca="false">+G19*D19*30.4</f>
        <v>0</v>
      </c>
      <c r="I19" s="17"/>
      <c r="J19" s="20" t="n">
        <v>8672.54791735592</v>
      </c>
      <c r="K19" s="15" t="n">
        <f aca="false">+J19*$J$6/1000</f>
        <v>9513.78506533945</v>
      </c>
      <c r="L19" s="26" t="n">
        <f aca="false">+K19*$L$7</f>
        <v>9513.78506533945</v>
      </c>
      <c r="M19" s="23" t="n">
        <f aca="false">+M18</f>
        <v>0</v>
      </c>
      <c r="N19" s="17" t="n">
        <f aca="false">+M19*L19*30.4</f>
        <v>0</v>
      </c>
      <c r="O19" s="24" t="n">
        <f aca="false">+$O$5</f>
        <v>0</v>
      </c>
      <c r="P19" s="17" t="n">
        <f aca="false">+O19*L19*30.4</f>
        <v>0</v>
      </c>
      <c r="Q19" s="17"/>
      <c r="R19" s="14" t="n">
        <v>37165</v>
      </c>
      <c r="S19" s="15" t="n">
        <f aca="false">+S18-(S18*$C$5)</f>
        <v>15215.2859135851</v>
      </c>
      <c r="T19" s="15" t="n">
        <f aca="false">+S19*$T$7</f>
        <v>12172.228730868</v>
      </c>
      <c r="U19" s="22" t="n">
        <f aca="false">U18</f>
        <v>0.0075</v>
      </c>
      <c r="V19" s="17" t="n">
        <f aca="false">+U19*T19*30.4</f>
        <v>2775.26815063791</v>
      </c>
      <c r="W19" s="22" t="n">
        <f aca="false">W18</f>
        <v>0.005</v>
      </c>
      <c r="X19" s="17" t="n">
        <f aca="false">+W19*T19*30.4</f>
        <v>1850.17876709194</v>
      </c>
      <c r="Y19" s="17"/>
      <c r="Z19" s="15" t="n">
        <f aca="false">+Z18-(Z18*$C$5)</f>
        <v>16100.4086666371</v>
      </c>
      <c r="AA19" s="15" t="n">
        <f aca="false">+Z19*$AA$7</f>
        <v>12880.3269333097</v>
      </c>
      <c r="AB19" s="25" t="n">
        <v>0.0075</v>
      </c>
      <c r="AC19" s="17" t="n">
        <f aca="false">+AB19*AA19*30.4</f>
        <v>2936.71454079461</v>
      </c>
      <c r="AD19" s="25" t="n">
        <f aca="false">+$O$4</f>
        <v>0</v>
      </c>
      <c r="AE19" s="17" t="n">
        <f aca="false">+AD19*AA19*30.4</f>
        <v>0</v>
      </c>
    </row>
    <row r="20" customFormat="false" ht="12.75" hidden="false" customHeight="false" outlineLevel="0" collapsed="false">
      <c r="A20" s="14" t="n">
        <v>37196</v>
      </c>
      <c r="B20" s="20" t="n">
        <v>8045.43453875591</v>
      </c>
      <c r="C20" s="15" t="n">
        <f aca="false">+B20*$B$6/1000</f>
        <v>8592.52408739131</v>
      </c>
      <c r="D20" s="26" t="n">
        <f aca="false">+C20*$D$7</f>
        <v>8592.52408739131</v>
      </c>
      <c r="E20" s="22" t="n">
        <f aca="false">+E19</f>
        <v>0</v>
      </c>
      <c r="F20" s="17" t="n">
        <f aca="false">+E20*D20*30.4</f>
        <v>0</v>
      </c>
      <c r="G20" s="22" t="n">
        <f aca="false">G19</f>
        <v>0</v>
      </c>
      <c r="H20" s="17" t="n">
        <f aca="false">+G20*D20*30.4</f>
        <v>0</v>
      </c>
      <c r="I20" s="17"/>
      <c r="J20" s="20" t="n">
        <v>8666.87245646711</v>
      </c>
      <c r="K20" s="15" t="n">
        <f aca="false">+J20*$J$6/1000</f>
        <v>9507.55908474442</v>
      </c>
      <c r="L20" s="26" t="n">
        <f aca="false">+K20*$L$7</f>
        <v>9507.55908474442</v>
      </c>
      <c r="M20" s="23" t="n">
        <f aca="false">+M19</f>
        <v>0</v>
      </c>
      <c r="N20" s="17" t="n">
        <f aca="false">+M20*L20*30.4</f>
        <v>0</v>
      </c>
      <c r="O20" s="24" t="n">
        <f aca="false">+$O$5</f>
        <v>0</v>
      </c>
      <c r="P20" s="17" t="n">
        <f aca="false">+O20*L20*30.4</f>
        <v>0</v>
      </c>
      <c r="Q20" s="17"/>
      <c r="R20" s="14" t="n">
        <v>37196</v>
      </c>
      <c r="S20" s="15" t="n">
        <f aca="false">+S19-(S19*$C$5)</f>
        <v>14961.6978150253</v>
      </c>
      <c r="T20" s="15" t="n">
        <f aca="false">+S20*$T$7</f>
        <v>11969.3582520202</v>
      </c>
      <c r="U20" s="22" t="n">
        <f aca="false">U19</f>
        <v>0.0075</v>
      </c>
      <c r="V20" s="17" t="n">
        <f aca="false">+U20*T20*30.4</f>
        <v>2729.01368146061</v>
      </c>
      <c r="W20" s="22" t="n">
        <f aca="false">W19</f>
        <v>0.005</v>
      </c>
      <c r="X20" s="17" t="n">
        <f aca="false">+W20*T20*30.4</f>
        <v>1819.34245430708</v>
      </c>
      <c r="Y20" s="17"/>
      <c r="Z20" s="15" t="n">
        <f aca="false">+Z19-(Z19*$C$5)</f>
        <v>15832.0685221932</v>
      </c>
      <c r="AA20" s="15" t="n">
        <f aca="false">+Z20*$AA$7</f>
        <v>12665.6548177545</v>
      </c>
      <c r="AB20" s="25" t="n">
        <v>0.0075</v>
      </c>
      <c r="AC20" s="17" t="n">
        <f aca="false">+AB20*AA20*30.4</f>
        <v>2887.76929844803</v>
      </c>
      <c r="AD20" s="25" t="n">
        <f aca="false">+$O$4</f>
        <v>0</v>
      </c>
      <c r="AE20" s="17" t="n">
        <f aca="false">+AD20*AA20*30.4</f>
        <v>0</v>
      </c>
    </row>
    <row r="21" customFormat="false" ht="12.75" hidden="false" customHeight="false" outlineLevel="0" collapsed="false">
      <c r="A21" s="14" t="n">
        <v>37226</v>
      </c>
      <c r="B21" s="20" t="n">
        <v>7973.02562790711</v>
      </c>
      <c r="C21" s="15" t="n">
        <f aca="false">+B21*$B$6/1000</f>
        <v>8515.19137060479</v>
      </c>
      <c r="D21" s="26" t="n">
        <f aca="false">+C21*$D$7</f>
        <v>8515.19137060479</v>
      </c>
      <c r="E21" s="22" t="n">
        <f aca="false">+E20</f>
        <v>0</v>
      </c>
      <c r="F21" s="17" t="n">
        <f aca="false">+E21*D21*30.4</f>
        <v>0</v>
      </c>
      <c r="G21" s="22" t="n">
        <f aca="false">G20</f>
        <v>0</v>
      </c>
      <c r="H21" s="17" t="n">
        <f aca="false">+G21*D21*30.4</f>
        <v>0</v>
      </c>
      <c r="I21" s="17"/>
      <c r="J21" s="20" t="n">
        <v>8661.20109849836</v>
      </c>
      <c r="K21" s="15" t="n">
        <f aca="false">+J21*$J$6/1000</f>
        <v>9501.3376050527</v>
      </c>
      <c r="L21" s="26" t="n">
        <f aca="false">+K21*$L$7</f>
        <v>9501.3376050527</v>
      </c>
      <c r="M21" s="23" t="n">
        <f aca="false">+M20</f>
        <v>0</v>
      </c>
      <c r="N21" s="17" t="n">
        <f aca="false">+M21*L21*30.4</f>
        <v>0</v>
      </c>
      <c r="O21" s="24" t="n">
        <f aca="false">+$O$5</f>
        <v>0</v>
      </c>
      <c r="P21" s="17" t="n">
        <f aca="false">+O21*L21*30.4</f>
        <v>0</v>
      </c>
      <c r="Q21" s="17"/>
      <c r="R21" s="14" t="n">
        <v>37226</v>
      </c>
      <c r="S21" s="15" t="n">
        <f aca="false">+S20-(S20*$C$5)</f>
        <v>14712.3361847749</v>
      </c>
      <c r="T21" s="15" t="n">
        <f aca="false">+S21*$T$7</f>
        <v>11769.8689478199</v>
      </c>
      <c r="U21" s="22" t="n">
        <f aca="false">U20</f>
        <v>0.0075</v>
      </c>
      <c r="V21" s="17" t="n">
        <f aca="false">+U21*T21*30.4</f>
        <v>2683.53012010294</v>
      </c>
      <c r="W21" s="22" t="n">
        <f aca="false">W20</f>
        <v>0.005</v>
      </c>
      <c r="X21" s="17" t="n">
        <f aca="false">+W21*T21*30.4</f>
        <v>1789.02008006863</v>
      </c>
      <c r="Y21" s="17"/>
      <c r="Z21" s="15" t="n">
        <f aca="false">+Z20-(Z20*$C$5)</f>
        <v>15568.2007134899</v>
      </c>
      <c r="AA21" s="15" t="n">
        <f aca="false">+Z21*$AA$7</f>
        <v>12454.5605707919</v>
      </c>
      <c r="AB21" s="25" t="n">
        <v>0.0075</v>
      </c>
      <c r="AC21" s="17" t="n">
        <f aca="false">+AB21*AA21*30.4</f>
        <v>2839.63981014056</v>
      </c>
      <c r="AD21" s="25" t="n">
        <f aca="false">+$O$4</f>
        <v>0</v>
      </c>
      <c r="AE21" s="17" t="n">
        <f aca="false">+AD21*AA21*30.4</f>
        <v>0</v>
      </c>
    </row>
    <row r="22" customFormat="false" ht="12.75" hidden="false" customHeight="false" outlineLevel="0" collapsed="false">
      <c r="A22" s="14" t="n">
        <v>37257</v>
      </c>
      <c r="B22" s="20" t="n">
        <v>7901.26839725594</v>
      </c>
      <c r="C22" s="15" t="n">
        <f aca="false">+B22*$B$6/1000</f>
        <v>8438.55464826935</v>
      </c>
      <c r="D22" s="26" t="n">
        <f aca="false">+C22*$D$7</f>
        <v>8438.55464826935</v>
      </c>
      <c r="E22" s="22" t="n">
        <f aca="false">+E21</f>
        <v>0</v>
      </c>
      <c r="F22" s="17" t="n">
        <f aca="false">+E22*D22*30.4</f>
        <v>0</v>
      </c>
      <c r="G22" s="22" t="n">
        <f aca="false">G21</f>
        <v>0</v>
      </c>
      <c r="H22" s="17" t="n">
        <f aca="false">+G22*D22*30.4</f>
        <v>0</v>
      </c>
      <c r="I22" s="17"/>
      <c r="J22" s="20" t="n">
        <v>8589.26943871711</v>
      </c>
      <c r="K22" s="15" t="n">
        <f aca="false">+J22*$J$6/1000</f>
        <v>9422.42857427267</v>
      </c>
      <c r="L22" s="26" t="n">
        <f aca="false">+K22*$L$7</f>
        <v>9422.42857427267</v>
      </c>
      <c r="M22" s="23" t="n">
        <f aca="false">+M21</f>
        <v>0</v>
      </c>
      <c r="N22" s="17" t="n">
        <f aca="false">+M22*L22*30.4</f>
        <v>0</v>
      </c>
      <c r="O22" s="24" t="n">
        <f aca="false">+$O$5</f>
        <v>0</v>
      </c>
      <c r="P22" s="17" t="n">
        <f aca="false">+O22*L22*30.4</f>
        <v>0</v>
      </c>
      <c r="Q22" s="17"/>
      <c r="R22" s="14" t="n">
        <v>37257</v>
      </c>
      <c r="S22" s="15" t="n">
        <f aca="false">+S21-(S21*$C$5)</f>
        <v>14467.1305816953</v>
      </c>
      <c r="T22" s="15" t="n">
        <f aca="false">+S22*$T$7</f>
        <v>11573.7044653562</v>
      </c>
      <c r="U22" s="22" t="n">
        <f aca="false">U21</f>
        <v>0.0075</v>
      </c>
      <c r="V22" s="17" t="n">
        <f aca="false">+U22*T22*30.4</f>
        <v>2638.80461810122</v>
      </c>
      <c r="W22" s="22" t="n">
        <f aca="false">W21</f>
        <v>0.005</v>
      </c>
      <c r="X22" s="17" t="n">
        <f aca="false">+W22*T22*30.4</f>
        <v>1759.20307873415</v>
      </c>
      <c r="Y22" s="17"/>
      <c r="Z22" s="15" t="n">
        <f aca="false">+Z21-(Z21*$C$5)</f>
        <v>15308.7307015984</v>
      </c>
      <c r="AA22" s="15" t="n">
        <f aca="false">+Z22*$AA$7</f>
        <v>12246.9845612787</v>
      </c>
      <c r="AB22" s="25" t="n">
        <v>0.0075</v>
      </c>
      <c r="AC22" s="17" t="n">
        <f aca="false">+AB22*AA22*30.4</f>
        <v>2792.31247997155</v>
      </c>
      <c r="AD22" s="25" t="n">
        <f aca="false">+$O$4</f>
        <v>0</v>
      </c>
      <c r="AE22" s="17" t="n">
        <f aca="false">+AD22*AA22*30.4</f>
        <v>0</v>
      </c>
    </row>
    <row r="23" customFormat="false" ht="12.75" hidden="false" customHeight="false" outlineLevel="0" collapsed="false">
      <c r="A23" s="14" t="n">
        <v>37288</v>
      </c>
      <c r="B23" s="20" t="n">
        <v>7830.15698168064</v>
      </c>
      <c r="C23" s="15" t="n">
        <f aca="false">+B23*$B$6/1000</f>
        <v>8362.60765643492</v>
      </c>
      <c r="D23" s="26" t="n">
        <f aca="false">+C23*$D$7</f>
        <v>8362.60765643492</v>
      </c>
      <c r="E23" s="22" t="n">
        <f aca="false">+E22</f>
        <v>0</v>
      </c>
      <c r="F23" s="17" t="n">
        <f aca="false">+E23*D23*30.4</f>
        <v>0</v>
      </c>
      <c r="G23" s="22" t="n">
        <f aca="false">G22</f>
        <v>0</v>
      </c>
      <c r="H23" s="17" t="n">
        <f aca="false">+G23*D23*30.4</f>
        <v>0</v>
      </c>
      <c r="I23" s="17"/>
      <c r="J23" s="20" t="n">
        <v>6569.96097039474</v>
      </c>
      <c r="K23" s="15" t="n">
        <f aca="false">+J23*$J$6/1000</f>
        <v>7207.24718452303</v>
      </c>
      <c r="L23" s="26" t="n">
        <f aca="false">+K23*$L$7</f>
        <v>7207.24718452303</v>
      </c>
      <c r="M23" s="23" t="n">
        <f aca="false">+M22</f>
        <v>0</v>
      </c>
      <c r="N23" s="17" t="n">
        <f aca="false">+M23*L23*30.4</f>
        <v>0</v>
      </c>
      <c r="O23" s="24" t="n">
        <f aca="false">+$O$5</f>
        <v>0</v>
      </c>
      <c r="P23" s="17" t="n">
        <f aca="false">+O23*L23*30.4</f>
        <v>0</v>
      </c>
      <c r="Q23" s="17"/>
      <c r="R23" s="14" t="n">
        <v>37288</v>
      </c>
      <c r="S23" s="15" t="n">
        <f aca="false">+S22-(S22*$C$5)</f>
        <v>14226.011738667</v>
      </c>
      <c r="T23" s="15" t="n">
        <f aca="false">+S23*$T$7</f>
        <v>11380.8093909336</v>
      </c>
      <c r="U23" s="22" t="n">
        <f aca="false">U22</f>
        <v>0.0075</v>
      </c>
      <c r="V23" s="17" t="n">
        <f aca="false">+U23*T23*30.4</f>
        <v>2594.82454113287</v>
      </c>
      <c r="W23" s="22" t="n">
        <f aca="false">W22</f>
        <v>0.005</v>
      </c>
      <c r="X23" s="17" t="n">
        <f aca="false">+W23*T23*30.4</f>
        <v>1729.88302742191</v>
      </c>
      <c r="Y23" s="17"/>
      <c r="Z23" s="15" t="n">
        <f aca="false">+Z22-(Z22*$C$5)</f>
        <v>15053.5851899051</v>
      </c>
      <c r="AA23" s="15" t="n">
        <f aca="false">+Z23*$AA$7</f>
        <v>12042.8681519241</v>
      </c>
      <c r="AB23" s="25" t="n">
        <v>0.0075</v>
      </c>
      <c r="AC23" s="17" t="n">
        <f aca="false">+AB23*AA23*30.4</f>
        <v>2745.7739386387</v>
      </c>
      <c r="AD23" s="25" t="n">
        <f aca="false">+$O$4</f>
        <v>0</v>
      </c>
      <c r="AE23" s="17" t="n">
        <f aca="false">+AD23*AA23*30.4</f>
        <v>0</v>
      </c>
    </row>
    <row r="24" customFormat="false" ht="12.75" hidden="false" customHeight="false" outlineLevel="0" collapsed="false">
      <c r="A24" s="14" t="n">
        <v>37316</v>
      </c>
      <c r="B24" s="20" t="n">
        <v>7759.68556884551</v>
      </c>
      <c r="C24" s="15" t="n">
        <f aca="false">+B24*$B$6/1000</f>
        <v>8287.34418752701</v>
      </c>
      <c r="D24" s="26" t="n">
        <f aca="false">+C24*$D$7</f>
        <v>8287.34418752701</v>
      </c>
      <c r="E24" s="22" t="n">
        <f aca="false">+E23</f>
        <v>0</v>
      </c>
      <c r="F24" s="17" t="n">
        <f aca="false">+E24*D24*30.4</f>
        <v>0</v>
      </c>
      <c r="G24" s="22" t="n">
        <f aca="false">G23</f>
        <v>0</v>
      </c>
      <c r="H24" s="17" t="n">
        <f aca="false">+G24*D24*30.4</f>
        <v>0</v>
      </c>
      <c r="I24" s="17"/>
      <c r="J24" s="20" t="n">
        <v>6566.3805187829</v>
      </c>
      <c r="K24" s="15" t="n">
        <f aca="false">+J24*$J$6/1000</f>
        <v>7203.31942910484</v>
      </c>
      <c r="L24" s="26" t="n">
        <f aca="false">+K24*$L$7</f>
        <v>7203.31942910484</v>
      </c>
      <c r="M24" s="23" t="n">
        <f aca="false">+M23</f>
        <v>0</v>
      </c>
      <c r="N24" s="17" t="n">
        <f aca="false">+M24*L24*30.4</f>
        <v>0</v>
      </c>
      <c r="O24" s="24" t="n">
        <f aca="false">+$O$5</f>
        <v>0</v>
      </c>
      <c r="P24" s="17" t="n">
        <f aca="false">+O24*L24*30.4</f>
        <v>0</v>
      </c>
      <c r="Q24" s="17"/>
      <c r="R24" s="14" t="n">
        <v>37316</v>
      </c>
      <c r="S24" s="15" t="n">
        <f aca="false">+S23-(S23*$C$5)</f>
        <v>13988.9115430226</v>
      </c>
      <c r="T24" s="15" t="n">
        <f aca="false">+S24*$T$7</f>
        <v>11191.1292344181</v>
      </c>
      <c r="U24" s="22" t="n">
        <f aca="false">U23</f>
        <v>0.0075</v>
      </c>
      <c r="V24" s="17" t="n">
        <f aca="false">+U24*T24*30.4</f>
        <v>2551.57746544732</v>
      </c>
      <c r="W24" s="22" t="n">
        <f aca="false">W23</f>
        <v>0.005</v>
      </c>
      <c r="X24" s="17" t="n">
        <f aca="false">+W24*T24*30.4</f>
        <v>1701.05164363155</v>
      </c>
      <c r="Y24" s="17"/>
      <c r="Z24" s="15" t="n">
        <f aca="false">+Z23-(Z23*$C$5)</f>
        <v>14802.6921034067</v>
      </c>
      <c r="AA24" s="15" t="n">
        <f aca="false">+Z24*$AA$7</f>
        <v>11842.1536827254</v>
      </c>
      <c r="AB24" s="25" t="n">
        <v>0.0075</v>
      </c>
      <c r="AC24" s="17" t="n">
        <f aca="false">+AB24*AA24*30.4</f>
        <v>2700.01103966138</v>
      </c>
      <c r="AD24" s="25" t="n">
        <f aca="false">+$O$4</f>
        <v>0</v>
      </c>
      <c r="AE24" s="17" t="n">
        <f aca="false">+AD24*AA24*30.4</f>
        <v>0</v>
      </c>
    </row>
    <row r="25" customFormat="false" ht="12.75" hidden="false" customHeight="false" outlineLevel="0" collapsed="false">
      <c r="A25" s="14" t="n">
        <v>37347</v>
      </c>
      <c r="B25" s="20" t="n">
        <v>7689.8483987259</v>
      </c>
      <c r="C25" s="15" t="n">
        <f aca="false">+B25*$B$6/1000</f>
        <v>8212.75808983926</v>
      </c>
      <c r="D25" s="26" t="n">
        <f aca="false">+C25*$D$7</f>
        <v>8212.75808983926</v>
      </c>
      <c r="E25" s="22" t="n">
        <f aca="false">+E24</f>
        <v>0</v>
      </c>
      <c r="F25" s="17" t="n">
        <f aca="false">+E25*D25*30.4</f>
        <v>0</v>
      </c>
      <c r="G25" s="22" t="n">
        <f aca="false">G24</f>
        <v>0</v>
      </c>
      <c r="H25" s="17" t="n">
        <f aca="false">+G25*D25*30.4</f>
        <v>0</v>
      </c>
      <c r="I25" s="17"/>
      <c r="J25" s="20" t="n">
        <v>6562.80210766447</v>
      </c>
      <c r="K25" s="15" t="n">
        <f aca="false">+J25*$J$6/1000</f>
        <v>7199.39391210793</v>
      </c>
      <c r="L25" s="26" t="n">
        <f aca="false">+K25*$L$7</f>
        <v>7199.39391210793</v>
      </c>
      <c r="M25" s="23" t="n">
        <f aca="false">+M24</f>
        <v>0</v>
      </c>
      <c r="N25" s="17" t="n">
        <f aca="false">+M25*L25*30.4</f>
        <v>0</v>
      </c>
      <c r="O25" s="24" t="n">
        <f aca="false">+$O$5</f>
        <v>0</v>
      </c>
      <c r="P25" s="17" t="n">
        <f aca="false">+O25*L25*30.4</f>
        <v>0</v>
      </c>
      <c r="Q25" s="17"/>
      <c r="R25" s="14" t="n">
        <v>37347</v>
      </c>
      <c r="S25" s="15" t="n">
        <f aca="false">+S24-(S24*$C$5)</f>
        <v>13755.7630173056</v>
      </c>
      <c r="T25" s="15" t="n">
        <f aca="false">+S25*$T$7</f>
        <v>11004.6104138444</v>
      </c>
      <c r="U25" s="22" t="n">
        <f aca="false">U24</f>
        <v>0.0075</v>
      </c>
      <c r="V25" s="17" t="n">
        <f aca="false">+U25*T25*30.4</f>
        <v>2509.05117435653</v>
      </c>
      <c r="W25" s="22" t="n">
        <f aca="false">W24</f>
        <v>0.005</v>
      </c>
      <c r="X25" s="17" t="n">
        <f aca="false">+W25*T25*30.4</f>
        <v>1672.70078290435</v>
      </c>
      <c r="Y25" s="17"/>
      <c r="Z25" s="15" t="n">
        <f aca="false">+Z24-(Z24*$C$5)</f>
        <v>14555.9805683499</v>
      </c>
      <c r="AA25" s="15" t="n">
        <f aca="false">+Z25*$AA$7</f>
        <v>11644.7844546799</v>
      </c>
      <c r="AB25" s="25" t="n">
        <v>0.0075</v>
      </c>
      <c r="AC25" s="17" t="n">
        <f aca="false">+AB25*AA25*30.4</f>
        <v>2655.01085566703</v>
      </c>
      <c r="AD25" s="25" t="n">
        <f aca="false">+$O$4</f>
        <v>0</v>
      </c>
      <c r="AE25" s="17" t="n">
        <f aca="false">+AD25*AA25*30.4</f>
        <v>0</v>
      </c>
    </row>
    <row r="26" customFormat="false" ht="13.5" hidden="false" customHeight="false" outlineLevel="0" collapsed="false">
      <c r="A26" s="27" t="n">
        <v>37377</v>
      </c>
      <c r="B26" s="28" t="n">
        <v>6600</v>
      </c>
      <c r="C26" s="29" t="n">
        <f aca="false">+B26*$B$6/1000</f>
        <v>7048.8</v>
      </c>
      <c r="D26" s="30" t="n">
        <f aca="false">+C26*$D$7</f>
        <v>7048.8</v>
      </c>
      <c r="E26" s="31" t="n">
        <f aca="false">+E25</f>
        <v>0</v>
      </c>
      <c r="F26" s="32" t="n">
        <f aca="false">+E26*D26*30.4</f>
        <v>0</v>
      </c>
      <c r="G26" s="31" t="n">
        <f aca="false">G25</f>
        <v>0</v>
      </c>
      <c r="H26" s="32" t="n">
        <f aca="false">+G26*D26*30.4</f>
        <v>0</v>
      </c>
      <c r="I26" s="17"/>
      <c r="J26" s="20" t="n">
        <v>6559.22575898026</v>
      </c>
      <c r="K26" s="15" t="n">
        <f aca="false">+J26*$J$6/1000</f>
        <v>7195.47065760135</v>
      </c>
      <c r="L26" s="26" t="n">
        <f aca="false">+K26*$L$7</f>
        <v>7195.47065760135</v>
      </c>
      <c r="M26" s="23" t="n">
        <f aca="false">+M25</f>
        <v>0</v>
      </c>
      <c r="N26" s="17" t="n">
        <f aca="false">+M26*L26*30.4</f>
        <v>0</v>
      </c>
      <c r="O26" s="24" t="n">
        <f aca="false">+$O$5</f>
        <v>0</v>
      </c>
      <c r="P26" s="17" t="n">
        <f aca="false">+O26*L26*30.4</f>
        <v>0</v>
      </c>
      <c r="Q26" s="17"/>
      <c r="R26" s="14" t="n">
        <v>37377</v>
      </c>
      <c r="S26" s="15" t="n">
        <f aca="false">+S25-(S25*$C$5)</f>
        <v>13526.5003003505</v>
      </c>
      <c r="T26" s="15" t="n">
        <f aca="false">+S26*$T$7</f>
        <v>10821.2002402804</v>
      </c>
      <c r="U26" s="22" t="n">
        <f aca="false">U25</f>
        <v>0.0075</v>
      </c>
      <c r="V26" s="17" t="n">
        <f aca="false">+U26*T26*30.4</f>
        <v>2467.23365478392</v>
      </c>
      <c r="W26" s="22" t="n">
        <f aca="false">W25</f>
        <v>0.005</v>
      </c>
      <c r="X26" s="17" t="n">
        <f aca="false">+W26*T26*30.4</f>
        <v>1644.82243652262</v>
      </c>
      <c r="Y26" s="17"/>
      <c r="Z26" s="15" t="n">
        <f aca="false">+Z25-(Z25*$C$5)</f>
        <v>14313.3808922108</v>
      </c>
      <c r="AA26" s="15" t="n">
        <f aca="false">+Z26*$AA$7</f>
        <v>11450.7047137686</v>
      </c>
      <c r="AB26" s="25" t="n">
        <v>0.0075</v>
      </c>
      <c r="AC26" s="17" t="n">
        <f aca="false">+AB26*AA26*30.4</f>
        <v>2610.76067473924</v>
      </c>
      <c r="AD26" s="25" t="n">
        <f aca="false">+$O$4</f>
        <v>0</v>
      </c>
      <c r="AE26" s="17" t="n">
        <f aca="false">+AD26*AA26*30.4</f>
        <v>0</v>
      </c>
    </row>
    <row r="27" customFormat="false" ht="13.5" hidden="false" customHeight="false" outlineLevel="0" collapsed="false">
      <c r="A27" s="14" t="n">
        <v>37408</v>
      </c>
      <c r="B27" s="14"/>
      <c r="C27" s="15" t="n">
        <f aca="false">+B27*$B$6/1000</f>
        <v>0</v>
      </c>
      <c r="D27" s="15" t="n">
        <f aca="false">+C27*$D$7</f>
        <v>0</v>
      </c>
      <c r="E27" s="22" t="n">
        <f aca="false">+E26</f>
        <v>0</v>
      </c>
      <c r="F27" s="17" t="n">
        <f aca="false">+E27*D27*30.4</f>
        <v>0</v>
      </c>
      <c r="G27" s="22" t="n">
        <f aca="false">G26</f>
        <v>0</v>
      </c>
      <c r="H27" s="17" t="n">
        <f aca="false">+G27*D27*30.4</f>
        <v>0</v>
      </c>
      <c r="I27" s="17"/>
      <c r="J27" s="20" t="n">
        <v>6555.65147273026</v>
      </c>
      <c r="K27" s="15" t="n">
        <f aca="false">+J27*$J$6/1000</f>
        <v>7191.5496655851</v>
      </c>
      <c r="L27" s="26" t="n">
        <f aca="false">+K27*$L$7</f>
        <v>7191.5496655851</v>
      </c>
      <c r="M27" s="23" t="n">
        <f aca="false">+M26</f>
        <v>0</v>
      </c>
      <c r="N27" s="17" t="n">
        <f aca="false">+M27*L27*30.4</f>
        <v>0</v>
      </c>
      <c r="O27" s="24" t="n">
        <f aca="false">+$O$5</f>
        <v>0</v>
      </c>
      <c r="P27" s="17" t="n">
        <f aca="false">+O27*L27*30.4</f>
        <v>0</v>
      </c>
      <c r="Q27" s="17"/>
      <c r="R27" s="14" t="n">
        <v>37408</v>
      </c>
      <c r="S27" s="15" t="n">
        <f aca="false">+S26-(S26*$C$5)</f>
        <v>13301.0586286779</v>
      </c>
      <c r="T27" s="15" t="n">
        <f aca="false">+S27*$T$7</f>
        <v>10640.8469029424</v>
      </c>
      <c r="U27" s="22" t="n">
        <f aca="false">U26</f>
        <v>0.0075</v>
      </c>
      <c r="V27" s="17" t="n">
        <f aca="false">+U27*T27*30.4</f>
        <v>2426.11309387086</v>
      </c>
      <c r="W27" s="22" t="n">
        <f aca="false">W26</f>
        <v>0.005</v>
      </c>
      <c r="X27" s="17" t="n">
        <f aca="false">+W27*T27*30.4</f>
        <v>1617.40872924724</v>
      </c>
      <c r="Y27" s="17"/>
      <c r="Z27" s="15" t="n">
        <f aca="false">+Z26-(Z26*$C$5)</f>
        <v>14074.8245440073</v>
      </c>
      <c r="AA27" s="15" t="n">
        <f aca="false">+Z27*$AA$7</f>
        <v>11259.8596352058</v>
      </c>
      <c r="AB27" s="25" t="n">
        <v>0.0075</v>
      </c>
      <c r="AC27" s="17" t="n">
        <f aca="false">+AB27*AA27*30.4</f>
        <v>2567.24799682692</v>
      </c>
      <c r="AD27" s="25" t="n">
        <f aca="false">+$O$4</f>
        <v>0</v>
      </c>
      <c r="AE27" s="17" t="n">
        <f aca="false">+AD27*AA27*30.4</f>
        <v>0</v>
      </c>
    </row>
    <row r="28" customFormat="false" ht="12.75" hidden="false" customHeight="false" outlineLevel="0" collapsed="false">
      <c r="A28" s="14" t="n">
        <v>37438</v>
      </c>
      <c r="B28" s="14"/>
      <c r="C28" s="15" t="n">
        <f aca="false">+B28*$B$6/1000</f>
        <v>0</v>
      </c>
      <c r="D28" s="15" t="n">
        <f aca="false">+C28*$D$7</f>
        <v>0</v>
      </c>
      <c r="E28" s="22" t="n">
        <f aca="false">+E27</f>
        <v>0</v>
      </c>
      <c r="F28" s="17" t="n">
        <f aca="false">+E28*D28*30.4</f>
        <v>0</v>
      </c>
      <c r="G28" s="22" t="n">
        <f aca="false">G27</f>
        <v>0</v>
      </c>
      <c r="H28" s="17" t="n">
        <f aca="false">+G28*D28*30.4</f>
        <v>0</v>
      </c>
      <c r="I28" s="17"/>
      <c r="J28" s="20" t="n">
        <v>6552.07854680921</v>
      </c>
      <c r="K28" s="15" t="n">
        <f aca="false">+J28*$J$6/1000</f>
        <v>7187.63016584971</v>
      </c>
      <c r="L28" s="26" t="n">
        <f aca="false">+K28*$L$7</f>
        <v>7187.63016584971</v>
      </c>
      <c r="M28" s="23" t="n">
        <f aca="false">+M27</f>
        <v>0</v>
      </c>
      <c r="N28" s="17" t="n">
        <f aca="false">+M28*L28*30.4</f>
        <v>0</v>
      </c>
      <c r="O28" s="24" t="n">
        <f aca="false">+$O$5</f>
        <v>0</v>
      </c>
      <c r="P28" s="17" t="n">
        <f aca="false">+O28*L28*30.4</f>
        <v>0</v>
      </c>
      <c r="Q28" s="17"/>
      <c r="R28" s="14" t="n">
        <v>37438</v>
      </c>
      <c r="S28" s="15" t="n">
        <f aca="false">+S27-(S27*$C$5)</f>
        <v>13079.3743182</v>
      </c>
      <c r="T28" s="15" t="n">
        <f aca="false">+S28*$T$7</f>
        <v>10463.49945456</v>
      </c>
      <c r="U28" s="22" t="n">
        <f aca="false">U27</f>
        <v>0.0075</v>
      </c>
      <c r="V28" s="17" t="n">
        <f aca="false">+U28*T28*30.4</f>
        <v>2385.67787563968</v>
      </c>
      <c r="W28" s="22" t="n">
        <f aca="false">W27</f>
        <v>0.005</v>
      </c>
      <c r="X28" s="17" t="n">
        <f aca="false">+W28*T28*30.4</f>
        <v>1590.45191709312</v>
      </c>
      <c r="Y28" s="17"/>
      <c r="Z28" s="15" t="n">
        <f aca="false">+Z27-(Z27*$C$5)</f>
        <v>13840.2441349405</v>
      </c>
      <c r="AA28" s="15" t="n">
        <f aca="false">+Z28*$AA$7</f>
        <v>11072.1953079524</v>
      </c>
      <c r="AB28" s="25" t="n">
        <v>0.0075</v>
      </c>
      <c r="AC28" s="17" t="n">
        <f aca="false">+AB28*AA28*30.4</f>
        <v>2524.46053021314</v>
      </c>
      <c r="AD28" s="25" t="n">
        <f aca="false">+$O$4</f>
        <v>0</v>
      </c>
      <c r="AE28" s="17" t="n">
        <f aca="false">+AD28*AA28*30.4</f>
        <v>0</v>
      </c>
    </row>
    <row r="29" customFormat="false" ht="12.75" hidden="false" customHeight="false" outlineLevel="0" collapsed="false">
      <c r="A29" s="14" t="n">
        <v>37469</v>
      </c>
      <c r="B29" s="14"/>
      <c r="C29" s="15" t="n">
        <f aca="false">+B29*$B$6/1000</f>
        <v>0</v>
      </c>
      <c r="D29" s="15" t="n">
        <f aca="false">+C29*$D$7</f>
        <v>0</v>
      </c>
      <c r="E29" s="22" t="n">
        <f aca="false">+E28</f>
        <v>0</v>
      </c>
      <c r="F29" s="17" t="n">
        <f aca="false">+E29*D29*30.4</f>
        <v>0</v>
      </c>
      <c r="G29" s="22" t="n">
        <f aca="false">G28</f>
        <v>0</v>
      </c>
      <c r="H29" s="17" t="n">
        <f aca="false">+G29*D29*30.4</f>
        <v>0</v>
      </c>
      <c r="I29" s="17"/>
      <c r="J29" s="20" t="n">
        <v>6548.50768332237</v>
      </c>
      <c r="K29" s="15" t="n">
        <f aca="false">+J29*$J$6/1000</f>
        <v>7183.71292860464</v>
      </c>
      <c r="L29" s="26" t="n">
        <f aca="false">+K29*$L$7</f>
        <v>7183.71292860464</v>
      </c>
      <c r="M29" s="23" t="n">
        <f aca="false">+M28</f>
        <v>0</v>
      </c>
      <c r="N29" s="17" t="n">
        <f aca="false">+M29*L29*30.4</f>
        <v>0</v>
      </c>
      <c r="O29" s="24" t="n">
        <f aca="false">+$O$5</f>
        <v>0</v>
      </c>
      <c r="P29" s="17" t="n">
        <f aca="false">+O29*L29*30.4</f>
        <v>0</v>
      </c>
      <c r="Q29" s="17"/>
      <c r="R29" s="14" t="n">
        <v>37469</v>
      </c>
      <c r="S29" s="15" t="n">
        <f aca="false">+S28-(S28*$C$5)</f>
        <v>12861.38474623</v>
      </c>
      <c r="T29" s="15" t="n">
        <f aca="false">+S29*$T$7</f>
        <v>10289.107796984</v>
      </c>
      <c r="U29" s="22" t="n">
        <f aca="false">U28</f>
        <v>0.0075</v>
      </c>
      <c r="V29" s="17" t="n">
        <f aca="false">+U29*T29*30.4</f>
        <v>2345.91657771235</v>
      </c>
      <c r="W29" s="22" t="n">
        <f aca="false">W28</f>
        <v>0.005</v>
      </c>
      <c r="X29" s="17" t="n">
        <f aca="false">+W29*T29*30.4</f>
        <v>1563.94438514157</v>
      </c>
      <c r="Y29" s="17"/>
      <c r="Z29" s="15" t="n">
        <f aca="false">+Z28-(Z28*$C$5)</f>
        <v>13609.5733993581</v>
      </c>
      <c r="AA29" s="15" t="n">
        <f aca="false">+Z29*$AA$7</f>
        <v>10887.6587194865</v>
      </c>
      <c r="AB29" s="25" t="n">
        <v>0.0075</v>
      </c>
      <c r="AC29" s="17" t="n">
        <f aca="false">+AB29*AA29*30.4</f>
        <v>2482.38618804292</v>
      </c>
      <c r="AD29" s="25" t="n">
        <f aca="false">+$O$4</f>
        <v>0</v>
      </c>
      <c r="AE29" s="17" t="n">
        <f aca="false">+AD29*AA29*30.4</f>
        <v>0</v>
      </c>
    </row>
    <row r="30" customFormat="false" ht="12.75" hidden="false" customHeight="false" outlineLevel="0" collapsed="false">
      <c r="A30" s="14" t="n">
        <v>37500</v>
      </c>
      <c r="B30" s="14"/>
      <c r="C30" s="15" t="n">
        <f aca="false">+B30*$B$6/1000</f>
        <v>0</v>
      </c>
      <c r="D30" s="15" t="n">
        <f aca="false">+C30*$D$7</f>
        <v>0</v>
      </c>
      <c r="E30" s="22" t="n">
        <f aca="false">+E29</f>
        <v>0</v>
      </c>
      <c r="F30" s="17" t="n">
        <f aca="false">+E30*D30*30.4</f>
        <v>0</v>
      </c>
      <c r="G30" s="22" t="n">
        <f aca="false">G29</f>
        <v>0</v>
      </c>
      <c r="H30" s="17" t="n">
        <f aca="false">+G30*D30*30.4</f>
        <v>0</v>
      </c>
      <c r="I30" s="17"/>
      <c r="J30" s="20" t="n">
        <v>6544.93888226974</v>
      </c>
      <c r="K30" s="15" t="n">
        <f aca="false">+J30*$J$6/1000</f>
        <v>7179.7979538499</v>
      </c>
      <c r="L30" s="26" t="n">
        <f aca="false">+K30*$L$7</f>
        <v>7179.7979538499</v>
      </c>
      <c r="M30" s="23" t="n">
        <f aca="false">+M29</f>
        <v>0</v>
      </c>
      <c r="N30" s="17" t="n">
        <f aca="false">+M30*L30*30.4</f>
        <v>0</v>
      </c>
      <c r="O30" s="24" t="n">
        <f aca="false">+$O$5</f>
        <v>0</v>
      </c>
      <c r="P30" s="17" t="n">
        <f aca="false">+O30*L30*30.4</f>
        <v>0</v>
      </c>
      <c r="Q30" s="17"/>
      <c r="R30" s="14" t="n">
        <v>37500</v>
      </c>
      <c r="S30" s="15" t="n">
        <f aca="false">+S29-(S29*$C$5)</f>
        <v>12647.0283337928</v>
      </c>
      <c r="T30" s="15" t="n">
        <f aca="false">+S30*$T$7</f>
        <v>10117.6226670343</v>
      </c>
      <c r="U30" s="22" t="n">
        <f aca="false">U29</f>
        <v>0.0075</v>
      </c>
      <c r="V30" s="17" t="n">
        <f aca="false">+U30*T30*30.4</f>
        <v>2306.81796808381</v>
      </c>
      <c r="W30" s="22" t="n">
        <f aca="false">W29</f>
        <v>0.005</v>
      </c>
      <c r="X30" s="17" t="n">
        <f aca="false">+W30*T30*30.4</f>
        <v>1537.87864538921</v>
      </c>
      <c r="Y30" s="17"/>
      <c r="Z30" s="15" t="n">
        <f aca="false">+Z29-(Z29*$C$5)</f>
        <v>13382.7471760355</v>
      </c>
      <c r="AA30" s="15" t="n">
        <f aca="false">+Z30*$AA$7</f>
        <v>10706.1977408284</v>
      </c>
      <c r="AB30" s="25" t="n">
        <v>0.0075</v>
      </c>
      <c r="AC30" s="17" t="n">
        <f aca="false">+AB30*AA30*30.4</f>
        <v>2441.01308490887</v>
      </c>
      <c r="AD30" s="25" t="n">
        <f aca="false">+$O$4</f>
        <v>0</v>
      </c>
      <c r="AE30" s="17" t="n">
        <f aca="false">+AD30*AA30*30.4</f>
        <v>0</v>
      </c>
    </row>
    <row r="31" customFormat="false" ht="12.75" hidden="false" customHeight="false" outlineLevel="0" collapsed="false">
      <c r="A31" s="14" t="n">
        <v>37530</v>
      </c>
      <c r="B31" s="14"/>
      <c r="C31" s="15" t="n">
        <f aca="false">+B31*$B$6/1000</f>
        <v>0</v>
      </c>
      <c r="D31" s="15" t="n">
        <f aca="false">+C31*$D$7</f>
        <v>0</v>
      </c>
      <c r="E31" s="22" t="n">
        <f aca="false">+E30</f>
        <v>0</v>
      </c>
      <c r="F31" s="17" t="n">
        <f aca="false">+E31*D31*30.4</f>
        <v>0</v>
      </c>
      <c r="G31" s="22" t="n">
        <f aca="false">G30</f>
        <v>0</v>
      </c>
      <c r="H31" s="17" t="n">
        <f aca="false">+G31*D31*30.4</f>
        <v>0</v>
      </c>
      <c r="I31" s="17"/>
      <c r="J31" s="20" t="n">
        <v>6541.37212171053</v>
      </c>
      <c r="K31" s="15" t="n">
        <f aca="false">+J31*$J$6/1000</f>
        <v>7175.88521751645</v>
      </c>
      <c r="L31" s="26" t="n">
        <f aca="false">+K31*$L$7</f>
        <v>7175.88521751645</v>
      </c>
      <c r="M31" s="23" t="n">
        <f aca="false">+M30</f>
        <v>0</v>
      </c>
      <c r="N31" s="17" t="n">
        <f aca="false">+M31*L31*30.4</f>
        <v>0</v>
      </c>
      <c r="O31" s="24" t="n">
        <f aca="false">+$O$5</f>
        <v>0</v>
      </c>
      <c r="P31" s="17" t="n">
        <f aca="false">+O31*L31*30.4</f>
        <v>0</v>
      </c>
      <c r="Q31" s="17"/>
      <c r="R31" s="14" t="n">
        <v>37530</v>
      </c>
      <c r="S31" s="15" t="n">
        <f aca="false">+S30-(S30*$C$5)</f>
        <v>12436.2445282296</v>
      </c>
      <c r="T31" s="15" t="n">
        <f aca="false">+S31*$T$7</f>
        <v>9948.99562258369</v>
      </c>
      <c r="U31" s="22" t="n">
        <f aca="false">U30</f>
        <v>0.0075</v>
      </c>
      <c r="V31" s="17" t="n">
        <f aca="false">+U31*T31*30.4</f>
        <v>2268.37100194908</v>
      </c>
      <c r="W31" s="22" t="n">
        <f aca="false">W30</f>
        <v>0.005</v>
      </c>
      <c r="X31" s="17" t="n">
        <f aca="false">+W31*T31*30.4</f>
        <v>1512.24733463272</v>
      </c>
      <c r="Y31" s="17"/>
      <c r="Z31" s="15" t="n">
        <f aca="false">+Z30-(Z30*$C$5)</f>
        <v>13159.7013897682</v>
      </c>
      <c r="AA31" s="15" t="n">
        <f aca="false">+Z31*$AA$7</f>
        <v>10527.7611118146</v>
      </c>
      <c r="AB31" s="25" t="n">
        <v>0.0075</v>
      </c>
      <c r="AC31" s="17" t="n">
        <f aca="false">+AB31*AA31*30.4</f>
        <v>2400.32953349373</v>
      </c>
      <c r="AD31" s="25" t="n">
        <f aca="false">+$O$4</f>
        <v>0</v>
      </c>
      <c r="AE31" s="17" t="n">
        <f aca="false">+AD31*AA31*30.4</f>
        <v>0</v>
      </c>
    </row>
    <row r="32" customFormat="false" ht="12.75" hidden="false" customHeight="false" outlineLevel="0" collapsed="false">
      <c r="A32" s="14" t="n">
        <v>37561</v>
      </c>
      <c r="B32" s="14"/>
      <c r="C32" s="15" t="n">
        <f aca="false">+B32*$B$6/1000</f>
        <v>0</v>
      </c>
      <c r="D32" s="15" t="n">
        <f aca="false">+C32*$D$7</f>
        <v>0</v>
      </c>
      <c r="E32" s="22" t="n">
        <f aca="false">+E31</f>
        <v>0</v>
      </c>
      <c r="F32" s="17" t="n">
        <f aca="false">+E32*D32*30.4</f>
        <v>0</v>
      </c>
      <c r="G32" s="22" t="n">
        <f aca="false">G31</f>
        <v>0</v>
      </c>
      <c r="H32" s="17" t="n">
        <f aca="false">+G32*D32*30.4</f>
        <v>0</v>
      </c>
      <c r="I32" s="17"/>
      <c r="J32" s="20" t="n">
        <v>6537.80742358553</v>
      </c>
      <c r="K32" s="15" t="n">
        <f aca="false">+J32*$J$6/1000</f>
        <v>7171.97474367332</v>
      </c>
      <c r="L32" s="26" t="n">
        <f aca="false">+K32*$L$7</f>
        <v>7171.97474367332</v>
      </c>
      <c r="M32" s="23" t="n">
        <f aca="false">+M31</f>
        <v>0</v>
      </c>
      <c r="N32" s="17" t="n">
        <f aca="false">+M32*L32*30.4</f>
        <v>0</v>
      </c>
      <c r="O32" s="24" t="n">
        <f aca="false">+$O$5</f>
        <v>0</v>
      </c>
      <c r="P32" s="17" t="n">
        <f aca="false">+O32*L32*30.4</f>
        <v>0</v>
      </c>
      <c r="Q32" s="17"/>
      <c r="R32" s="14" t="n">
        <v>37561</v>
      </c>
      <c r="S32" s="15" t="n">
        <f aca="false">+S31-(S31*$C$5)</f>
        <v>12228.9737860924</v>
      </c>
      <c r="T32" s="15" t="n">
        <f aca="false">+S32*$T$7</f>
        <v>9783.17902887396</v>
      </c>
      <c r="U32" s="22" t="n">
        <f aca="false">U31</f>
        <v>0.0075</v>
      </c>
      <c r="V32" s="17" t="n">
        <f aca="false">+U32*T32*30.4</f>
        <v>2230.56481858326</v>
      </c>
      <c r="W32" s="22" t="n">
        <f aca="false">W31</f>
        <v>0.005</v>
      </c>
      <c r="X32" s="17" t="n">
        <f aca="false">+W32*T32*30.4</f>
        <v>1487.04321238884</v>
      </c>
      <c r="Y32" s="17"/>
      <c r="Z32" s="15" t="n">
        <f aca="false">+Z31-(Z31*$C$5)</f>
        <v>12940.3730332721</v>
      </c>
      <c r="AA32" s="15" t="n">
        <f aca="false">+Z32*$AA$7</f>
        <v>10352.2984266177</v>
      </c>
      <c r="AB32" s="25" t="n">
        <v>0.0075</v>
      </c>
      <c r="AC32" s="17" t="n">
        <f aca="false">+AB32*AA32*30.4</f>
        <v>2360.32404126883</v>
      </c>
      <c r="AD32" s="25" t="n">
        <f aca="false">+$O$4</f>
        <v>0</v>
      </c>
      <c r="AE32" s="17" t="n">
        <f aca="false">+AD32*AA32*30.4</f>
        <v>0</v>
      </c>
    </row>
    <row r="33" customFormat="false" ht="12.75" hidden="false" customHeight="false" outlineLevel="0" collapsed="false">
      <c r="A33" s="14" t="n">
        <v>37591</v>
      </c>
      <c r="B33" s="14"/>
      <c r="C33" s="15" t="n">
        <f aca="false">+B33*$B$6/1000</f>
        <v>0</v>
      </c>
      <c r="D33" s="15" t="n">
        <f aca="false">+C33*$D$7</f>
        <v>0</v>
      </c>
      <c r="E33" s="22" t="n">
        <f aca="false">+E32</f>
        <v>0</v>
      </c>
      <c r="F33" s="17" t="n">
        <f aca="false">+E33*D33*30.4</f>
        <v>0</v>
      </c>
      <c r="G33" s="22" t="n">
        <f aca="false">G32</f>
        <v>0</v>
      </c>
      <c r="H33" s="17" t="n">
        <f aca="false">+G33*D33*30.4</f>
        <v>0</v>
      </c>
      <c r="I33" s="17"/>
      <c r="J33" s="20" t="n">
        <v>6534.24478789474</v>
      </c>
      <c r="K33" s="15" t="n">
        <f aca="false">+J33*$J$6/1000</f>
        <v>7168.06653232053</v>
      </c>
      <c r="L33" s="26" t="n">
        <f aca="false">+K33*$L$7</f>
        <v>7168.06653232053</v>
      </c>
      <c r="M33" s="23" t="n">
        <f aca="false">+M32</f>
        <v>0</v>
      </c>
      <c r="N33" s="17" t="n">
        <f aca="false">+M33*L33*30.4</f>
        <v>0</v>
      </c>
      <c r="O33" s="24" t="n">
        <f aca="false">+$O$5</f>
        <v>0</v>
      </c>
      <c r="P33" s="17" t="n">
        <f aca="false">+O33*L33*30.4</f>
        <v>0</v>
      </c>
      <c r="Q33" s="17"/>
      <c r="R33" s="14" t="n">
        <v>37591</v>
      </c>
      <c r="S33" s="15" t="n">
        <f aca="false">+S32-(S32*$C$5)</f>
        <v>12025.1575563242</v>
      </c>
      <c r="T33" s="15" t="n">
        <f aca="false">+S33*$T$7</f>
        <v>9620.12604505939</v>
      </c>
      <c r="U33" s="22" t="n">
        <f aca="false">U32</f>
        <v>0.0075</v>
      </c>
      <c r="V33" s="17" t="n">
        <f aca="false">+U33*T33*30.4</f>
        <v>2193.38873827354</v>
      </c>
      <c r="W33" s="22" t="n">
        <f aca="false">W32</f>
        <v>0.005</v>
      </c>
      <c r="X33" s="17" t="n">
        <f aca="false">+W33*T33*30.4</f>
        <v>1462.25915884903</v>
      </c>
      <c r="Y33" s="17"/>
      <c r="Z33" s="15" t="n">
        <f aca="false">+Z32-(Z32*$C$5)</f>
        <v>12724.7001493842</v>
      </c>
      <c r="AA33" s="15" t="n">
        <f aca="false">+Z33*$AA$7</f>
        <v>10179.7601195074</v>
      </c>
      <c r="AB33" s="25" t="n">
        <v>0.0075</v>
      </c>
      <c r="AC33" s="17" t="n">
        <f aca="false">+AB33*AA33*30.4</f>
        <v>2320.98530724768</v>
      </c>
      <c r="AD33" s="25" t="n">
        <f aca="false">+$O$4</f>
        <v>0</v>
      </c>
      <c r="AE33" s="17" t="n">
        <f aca="false">+AD33*AA33*30.4</f>
        <v>0</v>
      </c>
    </row>
    <row r="34" customFormat="false" ht="12.75" hidden="false" customHeight="false" outlineLevel="0" collapsed="false">
      <c r="A34" s="14" t="n">
        <v>37622</v>
      </c>
      <c r="B34" s="14"/>
      <c r="C34" s="15" t="n">
        <f aca="false">+B34*$B$6/1000</f>
        <v>0</v>
      </c>
      <c r="D34" s="15" t="n">
        <f aca="false">+C34*$D$7</f>
        <v>0</v>
      </c>
      <c r="E34" s="22" t="n">
        <f aca="false">+E33</f>
        <v>0</v>
      </c>
      <c r="F34" s="17" t="n">
        <f aca="false">+E34*D34*30.4</f>
        <v>0</v>
      </c>
      <c r="G34" s="22" t="n">
        <f aca="false">G33</f>
        <v>0</v>
      </c>
      <c r="H34" s="17" t="n">
        <f aca="false">+G34*D34*30.4</f>
        <v>0</v>
      </c>
      <c r="I34" s="17"/>
      <c r="J34" s="20" t="n">
        <v>6530.68353447369</v>
      </c>
      <c r="K34" s="15" t="n">
        <f aca="false">+J34*$J$6/1000</f>
        <v>7164.15983731763</v>
      </c>
      <c r="L34" s="26" t="n">
        <f aca="false">+K34*$L$7</f>
        <v>7164.15983731763</v>
      </c>
      <c r="M34" s="23" t="n">
        <f aca="false">+M33</f>
        <v>0</v>
      </c>
      <c r="N34" s="17" t="n">
        <f aca="false">+M34*L34*30.4</f>
        <v>0</v>
      </c>
      <c r="O34" s="24" t="n">
        <f aca="false">+$O$5</f>
        <v>0</v>
      </c>
      <c r="P34" s="17" t="n">
        <f aca="false">+O34*L34*30.4</f>
        <v>0</v>
      </c>
      <c r="Q34" s="17"/>
      <c r="R34" s="14" t="n">
        <v>37622</v>
      </c>
      <c r="S34" s="15" t="n">
        <f aca="false">+S33-(S33*$C$5)</f>
        <v>11824.7382637188</v>
      </c>
      <c r="T34" s="15" t="n">
        <f aca="false">+S34*$T$7</f>
        <v>9459.79061097507</v>
      </c>
      <c r="U34" s="22" t="n">
        <f aca="false">U33</f>
        <v>0.0075</v>
      </c>
      <c r="V34" s="17" t="n">
        <f aca="false">+U34*T34*30.4</f>
        <v>2156.83225930232</v>
      </c>
      <c r="W34" s="22" t="n">
        <f aca="false">W33</f>
        <v>0.005</v>
      </c>
      <c r="X34" s="17" t="n">
        <f aca="false">+W34*T34*30.4</f>
        <v>1437.88817286821</v>
      </c>
      <c r="Y34" s="17"/>
      <c r="Z34" s="15" t="n">
        <f aca="false">+Z33-(Z33*$C$5)</f>
        <v>12512.6218135612</v>
      </c>
      <c r="AA34" s="15" t="n">
        <f aca="false">+Z34*$AA$7</f>
        <v>10010.0974508489</v>
      </c>
      <c r="AB34" s="25" t="n">
        <v>0.0075</v>
      </c>
      <c r="AC34" s="17" t="n">
        <f aca="false">+AB34*AA34*30.4</f>
        <v>2282.30221879355</v>
      </c>
      <c r="AD34" s="25" t="n">
        <f aca="false">+$O$4</f>
        <v>0</v>
      </c>
      <c r="AE34" s="17" t="n">
        <f aca="false">+AD34*AA34*30.4</f>
        <v>0</v>
      </c>
    </row>
    <row r="35" customFormat="false" ht="12.75" hidden="false" customHeight="false" outlineLevel="0" collapsed="false">
      <c r="A35" s="14" t="n">
        <v>37653</v>
      </c>
      <c r="B35" s="14"/>
      <c r="C35" s="15" t="n">
        <f aca="false">+B35*$B$6/1000</f>
        <v>0</v>
      </c>
      <c r="D35" s="15" t="n">
        <f aca="false">+C35*$D$7</f>
        <v>0</v>
      </c>
      <c r="E35" s="22" t="n">
        <f aca="false">+E34</f>
        <v>0</v>
      </c>
      <c r="F35" s="17" t="n">
        <f aca="false">+E35*D35*30.4</f>
        <v>0</v>
      </c>
      <c r="G35" s="22" t="n">
        <f aca="false">G34</f>
        <v>0</v>
      </c>
      <c r="H35" s="17" t="n">
        <f aca="false">+G35*D35*30.4</f>
        <v>0</v>
      </c>
      <c r="I35" s="17"/>
      <c r="J35" s="20" t="n">
        <v>6527.12432154605</v>
      </c>
      <c r="K35" s="15" t="n">
        <f aca="false">+J35*$J$6/1000</f>
        <v>7160.25538073602</v>
      </c>
      <c r="L35" s="26" t="n">
        <f aca="false">+K35*$L$7</f>
        <v>7160.25538073602</v>
      </c>
      <c r="M35" s="23" t="n">
        <f aca="false">+M34</f>
        <v>0</v>
      </c>
      <c r="N35" s="17" t="n">
        <f aca="false">+M35*L35*30.4</f>
        <v>0</v>
      </c>
      <c r="O35" s="24" t="n">
        <f aca="false">+$O$5</f>
        <v>0</v>
      </c>
      <c r="P35" s="17" t="n">
        <f aca="false">+O35*L35*30.4</f>
        <v>0</v>
      </c>
      <c r="Q35" s="17"/>
      <c r="R35" s="14" t="n">
        <v>37653</v>
      </c>
      <c r="S35" s="15" t="n">
        <f aca="false">+S34-(S34*$C$5)</f>
        <v>11627.6592926569</v>
      </c>
      <c r="T35" s="15" t="n">
        <f aca="false">+S35*$T$7</f>
        <v>9302.12743412548</v>
      </c>
      <c r="U35" s="22" t="n">
        <f aca="false">U34</f>
        <v>0.0075</v>
      </c>
      <c r="V35" s="17" t="n">
        <f aca="false">+U35*T35*30.4</f>
        <v>2120.88505498061</v>
      </c>
      <c r="W35" s="22" t="n">
        <f aca="false">W34</f>
        <v>0.005</v>
      </c>
      <c r="X35" s="17" t="n">
        <f aca="false">+W35*T35*30.4</f>
        <v>1413.92336998707</v>
      </c>
      <c r="Y35" s="17"/>
      <c r="Z35" s="15" t="n">
        <f aca="false">+Z34-(Z34*$C$5)</f>
        <v>12304.0781166685</v>
      </c>
      <c r="AA35" s="15" t="n">
        <f aca="false">+Z35*$AA$7</f>
        <v>9843.26249333478</v>
      </c>
      <c r="AB35" s="25" t="n">
        <v>0.0075</v>
      </c>
      <c r="AC35" s="17" t="n">
        <f aca="false">+AB35*AA35*30.4</f>
        <v>2244.26384848033</v>
      </c>
      <c r="AD35" s="25" t="n">
        <f aca="false">+$O$4</f>
        <v>0</v>
      </c>
      <c r="AE35" s="17" t="n">
        <f aca="false">+AD35*AA35*30.4</f>
        <v>0</v>
      </c>
    </row>
    <row r="36" customFormat="false" ht="12.75" hidden="false" customHeight="false" outlineLevel="0" collapsed="false">
      <c r="A36" s="14" t="n">
        <v>37681</v>
      </c>
      <c r="B36" s="14"/>
      <c r="C36" s="15" t="n">
        <f aca="false">+B36*$B$6/1000</f>
        <v>0</v>
      </c>
      <c r="D36" s="15" t="n">
        <f aca="false">+C36*$D$7</f>
        <v>0</v>
      </c>
      <c r="E36" s="22" t="n">
        <f aca="false">+E35</f>
        <v>0</v>
      </c>
      <c r="F36" s="17" t="n">
        <f aca="false">+E36*D36*30.4</f>
        <v>0</v>
      </c>
      <c r="G36" s="22" t="n">
        <f aca="false">G35</f>
        <v>0</v>
      </c>
      <c r="H36" s="17" t="n">
        <f aca="false">+G36*D36*30.4</f>
        <v>0</v>
      </c>
      <c r="I36" s="17"/>
      <c r="J36" s="20" t="n">
        <v>6523.56717105263</v>
      </c>
      <c r="K36" s="15" t="n">
        <f aca="false">+J36*$J$6/1000</f>
        <v>7156.35318664474</v>
      </c>
      <c r="L36" s="26" t="n">
        <f aca="false">+K36*$L$7</f>
        <v>7156.35318664474</v>
      </c>
      <c r="M36" s="23" t="n">
        <f aca="false">+M35</f>
        <v>0</v>
      </c>
      <c r="N36" s="17" t="n">
        <f aca="false">+M36*L36*30.4</f>
        <v>0</v>
      </c>
      <c r="O36" s="24" t="n">
        <f aca="false">+$O$5</f>
        <v>0</v>
      </c>
      <c r="P36" s="17" t="n">
        <f aca="false">+O36*L36*30.4</f>
        <v>0</v>
      </c>
      <c r="Q36" s="17"/>
      <c r="R36" s="14" t="n">
        <v>37681</v>
      </c>
      <c r="S36" s="15" t="n">
        <f aca="false">+S35-(S35*$C$5)</f>
        <v>11433.8649711126</v>
      </c>
      <c r="T36" s="15" t="n">
        <f aca="false">+S36*$T$7</f>
        <v>9147.09197689006</v>
      </c>
      <c r="U36" s="22" t="n">
        <f aca="false">U35</f>
        <v>0.0075</v>
      </c>
      <c r="V36" s="17" t="n">
        <f aca="false">+U36*T36*30.4</f>
        <v>2085.53697073093</v>
      </c>
      <c r="W36" s="22" t="n">
        <f aca="false">W35</f>
        <v>0.005</v>
      </c>
      <c r="X36" s="17" t="n">
        <f aca="false">+W36*T36*30.4</f>
        <v>1390.35798048729</v>
      </c>
      <c r="Y36" s="17"/>
      <c r="Z36" s="15" t="n">
        <f aca="false">+Z35-(Z35*$C$5)</f>
        <v>12099.0101480573</v>
      </c>
      <c r="AA36" s="15" t="n">
        <f aca="false">+Z36*$AA$7</f>
        <v>9679.20811844586</v>
      </c>
      <c r="AB36" s="25" t="n">
        <v>0.0075</v>
      </c>
      <c r="AC36" s="17" t="n">
        <f aca="false">+AB36*AA36*30.4</f>
        <v>2206.85945100566</v>
      </c>
      <c r="AD36" s="25" t="n">
        <f aca="false">+$O$4</f>
        <v>0</v>
      </c>
      <c r="AE36" s="17" t="n">
        <f aca="false">+AD36*AA36*30.4</f>
        <v>0</v>
      </c>
    </row>
    <row r="37" customFormat="false" ht="12.75" hidden="false" customHeight="false" outlineLevel="0" collapsed="false">
      <c r="A37" s="14" t="n">
        <v>37712</v>
      </c>
      <c r="B37" s="14"/>
      <c r="C37" s="15" t="n">
        <f aca="false">+B37*$B$6/1000</f>
        <v>0</v>
      </c>
      <c r="D37" s="15" t="n">
        <f aca="false">+C37*$D$7</f>
        <v>0</v>
      </c>
      <c r="E37" s="22" t="n">
        <f aca="false">+E36</f>
        <v>0</v>
      </c>
      <c r="F37" s="17" t="n">
        <f aca="false">+E37*D37*30.4</f>
        <v>0</v>
      </c>
      <c r="G37" s="22" t="n">
        <f aca="false">G36</f>
        <v>0</v>
      </c>
      <c r="H37" s="17" t="n">
        <f aca="false">+G37*D37*30.4</f>
        <v>0</v>
      </c>
      <c r="I37" s="17"/>
      <c r="J37" s="20" t="n">
        <v>6520.01208299342</v>
      </c>
      <c r="K37" s="15" t="n">
        <f aca="false">+J37*$J$6/1000</f>
        <v>7152.45325504378</v>
      </c>
      <c r="L37" s="26" t="n">
        <f aca="false">+K37*$L$7</f>
        <v>7152.45325504378</v>
      </c>
      <c r="M37" s="23" t="n">
        <f aca="false">+M36</f>
        <v>0</v>
      </c>
      <c r="N37" s="17" t="n">
        <f aca="false">+M37*L37*30.4</f>
        <v>0</v>
      </c>
      <c r="O37" s="24" t="n">
        <f aca="false">+$O$5</f>
        <v>0</v>
      </c>
      <c r="P37" s="17" t="n">
        <f aca="false">+O37*L37*30.4</f>
        <v>0</v>
      </c>
      <c r="Q37" s="17"/>
      <c r="R37" s="14" t="n">
        <v>37712</v>
      </c>
      <c r="S37" s="15" t="n">
        <f aca="false">+S36-(S36*$C$5)</f>
        <v>11243.3005549274</v>
      </c>
      <c r="T37" s="15" t="n">
        <f aca="false">+S37*$T$7</f>
        <v>8994.64044394189</v>
      </c>
      <c r="U37" s="22" t="n">
        <f aca="false">U36</f>
        <v>0.0075</v>
      </c>
      <c r="V37" s="17" t="n">
        <f aca="false">+U37*T37*30.4</f>
        <v>2050.77802121875</v>
      </c>
      <c r="W37" s="22" t="n">
        <f aca="false">W36</f>
        <v>0.005</v>
      </c>
      <c r="X37" s="17" t="n">
        <f aca="false">+W37*T37*30.4</f>
        <v>1367.18534747917</v>
      </c>
      <c r="Y37" s="17"/>
      <c r="Z37" s="15" t="n">
        <f aca="false">+Z36-(Z36*$C$5)</f>
        <v>11897.359978923</v>
      </c>
      <c r="AA37" s="15" t="n">
        <f aca="false">+Z37*$AA$7</f>
        <v>9517.88798313843</v>
      </c>
      <c r="AB37" s="25" t="n">
        <v>0.0075</v>
      </c>
      <c r="AC37" s="17" t="n">
        <f aca="false">+AB37*AA37*30.4</f>
        <v>2170.07846015556</v>
      </c>
      <c r="AD37" s="25" t="n">
        <f aca="false">+$O$4</f>
        <v>0</v>
      </c>
      <c r="AE37" s="17" t="n">
        <f aca="false">+AD37*AA37*30.4</f>
        <v>0</v>
      </c>
    </row>
    <row r="38" customFormat="false" ht="12.75" hidden="false" customHeight="false" outlineLevel="0" collapsed="false">
      <c r="A38" s="14" t="n">
        <v>37742</v>
      </c>
      <c r="B38" s="14"/>
      <c r="C38" s="15" t="n">
        <f aca="false">+B38*$B$6/1000</f>
        <v>0</v>
      </c>
      <c r="D38" s="15" t="n">
        <f aca="false">+C38*$D$7</f>
        <v>0</v>
      </c>
      <c r="E38" s="22" t="n">
        <f aca="false">+E37</f>
        <v>0</v>
      </c>
      <c r="F38" s="17" t="n">
        <f aca="false">+E38*D38*30.4</f>
        <v>0</v>
      </c>
      <c r="G38" s="22" t="n">
        <f aca="false">G37</f>
        <v>0</v>
      </c>
      <c r="H38" s="17" t="n">
        <f aca="false">+G38*D38*30.4</f>
        <v>0</v>
      </c>
      <c r="I38" s="17"/>
      <c r="J38" s="20" t="n">
        <v>6516.45903542763</v>
      </c>
      <c r="K38" s="15" t="n">
        <f aca="false">+J38*$J$6/1000</f>
        <v>7148.55556186411</v>
      </c>
      <c r="L38" s="26" t="n">
        <f aca="false">+K38*$L$7</f>
        <v>7148.55556186411</v>
      </c>
      <c r="M38" s="23" t="n">
        <f aca="false">+M37</f>
        <v>0</v>
      </c>
      <c r="N38" s="17" t="n">
        <f aca="false">+M38*L38*30.4</f>
        <v>0</v>
      </c>
      <c r="O38" s="24" t="n">
        <f aca="false">+$O$5</f>
        <v>0</v>
      </c>
      <c r="P38" s="17" t="n">
        <f aca="false">+O38*L38*30.4</f>
        <v>0</v>
      </c>
      <c r="Q38" s="17"/>
      <c r="R38" s="14" t="n">
        <v>37742</v>
      </c>
      <c r="S38" s="15" t="n">
        <f aca="false">+S37-(S37*$C$5)</f>
        <v>11055.9122123452</v>
      </c>
      <c r="T38" s="15" t="n">
        <f aca="false">+S38*$T$7</f>
        <v>8844.72976987619</v>
      </c>
      <c r="U38" s="22" t="n">
        <f aca="false">U37</f>
        <v>0.0075</v>
      </c>
      <c r="V38" s="17" t="n">
        <f aca="false">+U38*T38*30.4</f>
        <v>2016.59838753177</v>
      </c>
      <c r="W38" s="22" t="n">
        <f aca="false">W37</f>
        <v>0.005</v>
      </c>
      <c r="X38" s="17" t="n">
        <f aca="false">+W38*T38*30.4</f>
        <v>1344.39892502118</v>
      </c>
      <c r="Y38" s="17"/>
      <c r="Z38" s="15" t="n">
        <f aca="false">+Z37-(Z37*$C$5)</f>
        <v>11699.070645941</v>
      </c>
      <c r="AA38" s="15" t="n">
        <f aca="false">+Z38*$AA$7</f>
        <v>9359.25651675279</v>
      </c>
      <c r="AB38" s="25" t="n">
        <v>0.0075</v>
      </c>
      <c r="AC38" s="17" t="n">
        <f aca="false">+AB38*AA38*30.4</f>
        <v>2133.91048581964</v>
      </c>
      <c r="AD38" s="25" t="n">
        <f aca="false">+$O$4</f>
        <v>0</v>
      </c>
      <c r="AE38" s="17" t="n">
        <f aca="false">+AD38*AA38*30.4</f>
        <v>0</v>
      </c>
    </row>
    <row r="39" customFormat="false" ht="12.75" hidden="false" customHeight="false" outlineLevel="0" collapsed="false">
      <c r="A39" s="14" t="n">
        <v>37773</v>
      </c>
      <c r="B39" s="14"/>
      <c r="C39" s="15" t="n">
        <f aca="false">+B39*$B$6/1000</f>
        <v>0</v>
      </c>
      <c r="D39" s="15" t="n">
        <f aca="false">+C39*$D$7</f>
        <v>0</v>
      </c>
      <c r="E39" s="22" t="n">
        <f aca="false">+E38</f>
        <v>0</v>
      </c>
      <c r="F39" s="17" t="n">
        <f aca="false">+E39*D39*30.4</f>
        <v>0</v>
      </c>
      <c r="G39" s="22" t="n">
        <f aca="false">G38</f>
        <v>0</v>
      </c>
      <c r="H39" s="17" t="n">
        <f aca="false">+G39*D39*30.4</f>
        <v>0</v>
      </c>
      <c r="I39" s="17"/>
      <c r="J39" s="20" t="n">
        <v>6512.90807223684</v>
      </c>
      <c r="K39" s="15" t="n">
        <f aca="false">+J39*$J$6/1000</f>
        <v>7144.66015524382</v>
      </c>
      <c r="L39" s="26" t="n">
        <f aca="false">+K39*$L$7</f>
        <v>7144.66015524382</v>
      </c>
      <c r="M39" s="23" t="n">
        <f aca="false">+M38</f>
        <v>0</v>
      </c>
      <c r="N39" s="17" t="n">
        <f aca="false">+M39*L39*30.4</f>
        <v>0</v>
      </c>
      <c r="O39" s="24" t="n">
        <f aca="false">+$O$5</f>
        <v>0</v>
      </c>
      <c r="P39" s="17" t="n">
        <f aca="false">+O39*L39*30.4</f>
        <v>0</v>
      </c>
      <c r="Q39" s="17"/>
      <c r="R39" s="14" t="n">
        <v>37773</v>
      </c>
      <c r="S39" s="15" t="n">
        <f aca="false">+S38-(S38*$C$5)</f>
        <v>10871.6470088062</v>
      </c>
      <c r="T39" s="15" t="n">
        <f aca="false">+S39*$T$7</f>
        <v>8697.31760704492</v>
      </c>
      <c r="U39" s="22" t="n">
        <f aca="false">U38</f>
        <v>0.0075</v>
      </c>
      <c r="V39" s="17" t="n">
        <f aca="false">+U39*T39*30.4</f>
        <v>1982.98841440624</v>
      </c>
      <c r="W39" s="22" t="n">
        <f aca="false">W38</f>
        <v>0.005</v>
      </c>
      <c r="X39" s="17" t="n">
        <f aca="false">+W39*T39*30.4</f>
        <v>1321.99227627083</v>
      </c>
      <c r="Y39" s="17"/>
      <c r="Z39" s="15" t="n">
        <f aca="false">+Z38-(Z38*$C$5)</f>
        <v>11504.0861351753</v>
      </c>
      <c r="AA39" s="15" t="n">
        <f aca="false">+Z39*$AA$7</f>
        <v>9203.26890814024</v>
      </c>
      <c r="AB39" s="25" t="n">
        <v>0.0075</v>
      </c>
      <c r="AC39" s="17" t="n">
        <f aca="false">+AB39*AA39*30.4</f>
        <v>2098.34531105598</v>
      </c>
      <c r="AD39" s="25" t="n">
        <f aca="false">+$O$4</f>
        <v>0</v>
      </c>
      <c r="AE39" s="17" t="n">
        <f aca="false">+AD39*AA39*30.4</f>
        <v>0</v>
      </c>
    </row>
    <row r="40" customFormat="false" ht="12.75" hidden="false" customHeight="false" outlineLevel="0" collapsed="false">
      <c r="A40" s="14" t="n">
        <v>37803</v>
      </c>
      <c r="B40" s="14"/>
      <c r="C40" s="15" t="n">
        <f aca="false">+B40*$B$6/1000</f>
        <v>0</v>
      </c>
      <c r="D40" s="15" t="n">
        <f aca="false">+C40*$D$7</f>
        <v>0</v>
      </c>
      <c r="E40" s="22" t="n">
        <f aca="false">+E39</f>
        <v>0</v>
      </c>
      <c r="F40" s="17" t="n">
        <f aca="false">+E40*D40*30.4</f>
        <v>0</v>
      </c>
      <c r="G40" s="22" t="n">
        <f aca="false">G39</f>
        <v>0</v>
      </c>
      <c r="H40" s="17" t="n">
        <f aca="false">+G40*D40*30.4</f>
        <v>0</v>
      </c>
      <c r="I40" s="17"/>
      <c r="J40" s="20" t="n">
        <v>6509.35844743421</v>
      </c>
      <c r="K40" s="15" t="n">
        <f aca="false">+J40*$J$6/1000</f>
        <v>7140.76621683533</v>
      </c>
      <c r="L40" s="26" t="n">
        <f aca="false">+K40*$L$7</f>
        <v>7140.76621683533</v>
      </c>
      <c r="M40" s="23" t="n">
        <f aca="false">+M39</f>
        <v>0</v>
      </c>
      <c r="N40" s="17" t="n">
        <f aca="false">+M40*L40*30.4</f>
        <v>0</v>
      </c>
      <c r="O40" s="24" t="n">
        <f aca="false">+$O$5</f>
        <v>0</v>
      </c>
      <c r="P40" s="17" t="n">
        <f aca="false">+O40*L40*30.4</f>
        <v>0</v>
      </c>
      <c r="Q40" s="17"/>
      <c r="R40" s="14" t="n">
        <v>37803</v>
      </c>
      <c r="S40" s="15" t="n">
        <f aca="false">+S39-(S39*$C$5)</f>
        <v>10690.4528919927</v>
      </c>
      <c r="T40" s="15" t="n">
        <f aca="false">+S40*$T$7</f>
        <v>8552.36231359417</v>
      </c>
      <c r="U40" s="22" t="n">
        <f aca="false">U39</f>
        <v>0.0075</v>
      </c>
      <c r="V40" s="17" t="n">
        <f aca="false">+U40*T40*30.4</f>
        <v>1949.93860749947</v>
      </c>
      <c r="W40" s="22" t="n">
        <f aca="false">W39</f>
        <v>0.005</v>
      </c>
      <c r="X40" s="17" t="n">
        <f aca="false">+W40*T40*30.4</f>
        <v>1299.95907166631</v>
      </c>
      <c r="Y40" s="17"/>
      <c r="Z40" s="15" t="n">
        <f aca="false">+Z39-(Z39*$C$5)</f>
        <v>11312.3513662557</v>
      </c>
      <c r="AA40" s="15" t="n">
        <f aca="false">+Z40*$AA$7</f>
        <v>9049.88109300457</v>
      </c>
      <c r="AB40" s="25" t="n">
        <v>0.0075</v>
      </c>
      <c r="AC40" s="17" t="n">
        <f aca="false">+AB40*AA40*30.4</f>
        <v>2063.37288920504</v>
      </c>
      <c r="AD40" s="25" t="n">
        <f aca="false">+$O$4</f>
        <v>0</v>
      </c>
      <c r="AE40" s="17" t="n">
        <f aca="false">+AD40*AA40*30.4</f>
        <v>0</v>
      </c>
    </row>
    <row r="41" customFormat="false" ht="12.75" hidden="false" customHeight="false" outlineLevel="0" collapsed="false">
      <c r="A41" s="14" t="n">
        <v>37834</v>
      </c>
      <c r="B41" s="14"/>
      <c r="C41" s="15" t="n">
        <f aca="false">+B41*$B$6/1000</f>
        <v>0</v>
      </c>
      <c r="D41" s="15" t="n">
        <f aca="false">+C41*$D$7</f>
        <v>0</v>
      </c>
      <c r="E41" s="22" t="n">
        <f aca="false">+E40</f>
        <v>0</v>
      </c>
      <c r="F41" s="17" t="n">
        <f aca="false">+E41*D41*30.4</f>
        <v>0</v>
      </c>
      <c r="G41" s="22" t="n">
        <f aca="false">G40</f>
        <v>0</v>
      </c>
      <c r="H41" s="17" t="n">
        <f aca="false">+G41*D41*30.4</f>
        <v>0</v>
      </c>
      <c r="I41" s="17"/>
      <c r="J41" s="20" t="n">
        <v>6505.81090700658</v>
      </c>
      <c r="K41" s="15" t="n">
        <f aca="false">+J41*$J$6/1000</f>
        <v>7136.87456498622</v>
      </c>
      <c r="L41" s="26" t="n">
        <f aca="false">+K41*$L$7</f>
        <v>7136.87456498622</v>
      </c>
      <c r="M41" s="23" t="n">
        <f aca="false">+M40</f>
        <v>0</v>
      </c>
      <c r="N41" s="17" t="n">
        <f aca="false">+M41*L41*30.4</f>
        <v>0</v>
      </c>
      <c r="O41" s="24" t="n">
        <f aca="false">+$O$5</f>
        <v>0</v>
      </c>
      <c r="P41" s="17" t="n">
        <f aca="false">+O41*L41*30.4</f>
        <v>0</v>
      </c>
      <c r="Q41" s="17"/>
      <c r="R41" s="14" t="n">
        <v>37834</v>
      </c>
      <c r="S41" s="15" t="n">
        <f aca="false">+S40-(S40*$C$5)</f>
        <v>10512.2786771262</v>
      </c>
      <c r="T41" s="15" t="n">
        <f aca="false">+S41*$T$7</f>
        <v>8409.82294170094</v>
      </c>
      <c r="U41" s="22" t="n">
        <f aca="false">U40</f>
        <v>0.0075</v>
      </c>
      <c r="V41" s="17" t="n">
        <f aca="false">+U41*T41*30.4</f>
        <v>1917.43963070781</v>
      </c>
      <c r="W41" s="22" t="n">
        <f aca="false">W40</f>
        <v>0.005</v>
      </c>
      <c r="X41" s="17" t="n">
        <f aca="false">+W41*T41*30.4</f>
        <v>1278.29308713854</v>
      </c>
      <c r="Y41" s="17"/>
      <c r="Z41" s="15" t="n">
        <f aca="false">+Z40-(Z40*$C$5)</f>
        <v>11123.8121768181</v>
      </c>
      <c r="AA41" s="15" t="n">
        <f aca="false">+Z41*$AA$7</f>
        <v>8899.0497414545</v>
      </c>
      <c r="AB41" s="25" t="n">
        <v>0.0075</v>
      </c>
      <c r="AC41" s="17" t="n">
        <f aca="false">+AB41*AA41*30.4</f>
        <v>2028.98334105162</v>
      </c>
      <c r="AD41" s="25" t="n">
        <f aca="false">+$O$4</f>
        <v>0</v>
      </c>
      <c r="AE41" s="17" t="n">
        <f aca="false">+AD41*AA41*30.4</f>
        <v>0</v>
      </c>
    </row>
    <row r="42" customFormat="false" ht="12.75" hidden="false" customHeight="false" outlineLevel="0" collapsed="false">
      <c r="A42" s="14" t="n">
        <v>37865</v>
      </c>
      <c r="B42" s="14"/>
      <c r="C42" s="15" t="n">
        <f aca="false">+B42*$B$6/1000</f>
        <v>0</v>
      </c>
      <c r="D42" s="15" t="n">
        <f aca="false">+C42*$D$7</f>
        <v>0</v>
      </c>
      <c r="E42" s="22" t="n">
        <f aca="false">+E41</f>
        <v>0</v>
      </c>
      <c r="F42" s="17" t="n">
        <f aca="false">+E42*D42*30.4</f>
        <v>0</v>
      </c>
      <c r="G42" s="22" t="n">
        <f aca="false">G41</f>
        <v>0</v>
      </c>
      <c r="H42" s="17" t="n">
        <f aca="false">+G42*D42*30.4</f>
        <v>0</v>
      </c>
      <c r="I42" s="17"/>
      <c r="J42" s="20" t="n">
        <v>6502.26540707237</v>
      </c>
      <c r="K42" s="15" t="n">
        <f aca="false">+J42*$J$6/1000</f>
        <v>7132.98515155839</v>
      </c>
      <c r="L42" s="26" t="n">
        <f aca="false">+K42*$L$7</f>
        <v>7132.98515155839</v>
      </c>
      <c r="M42" s="23" t="n">
        <f aca="false">+M41</f>
        <v>0</v>
      </c>
      <c r="N42" s="17" t="n">
        <f aca="false">+M42*L42*30.4</f>
        <v>0</v>
      </c>
      <c r="O42" s="24" t="n">
        <f aca="false">+$O$5</f>
        <v>0</v>
      </c>
      <c r="P42" s="17" t="n">
        <f aca="false">+O42*L42*30.4</f>
        <v>0</v>
      </c>
      <c r="Q42" s="17"/>
      <c r="R42" s="14" t="n">
        <v>37865</v>
      </c>
      <c r="S42" s="15" t="n">
        <f aca="false">+S41-(S41*$C$5)</f>
        <v>10337.0740325074</v>
      </c>
      <c r="T42" s="15" t="n">
        <f aca="false">+S42*$T$7</f>
        <v>8269.65922600592</v>
      </c>
      <c r="U42" s="22" t="n">
        <f aca="false">U41</f>
        <v>0.0075</v>
      </c>
      <c r="V42" s="17" t="n">
        <f aca="false">+U42*T42*30.4</f>
        <v>1885.48230352935</v>
      </c>
      <c r="W42" s="22" t="n">
        <f aca="false">W41</f>
        <v>0.005</v>
      </c>
      <c r="X42" s="17" t="n">
        <f aca="false">+W42*T42*30.4</f>
        <v>1256.9882023529</v>
      </c>
      <c r="Y42" s="17"/>
      <c r="Z42" s="15" t="n">
        <f aca="false">+Z41-(Z41*$C$5)</f>
        <v>10938.4153072045</v>
      </c>
      <c r="AA42" s="15" t="n">
        <f aca="false">+Z42*$AA$7</f>
        <v>8750.73224576359</v>
      </c>
      <c r="AB42" s="25" t="n">
        <v>0.0075</v>
      </c>
      <c r="AC42" s="17" t="n">
        <f aca="false">+AB42*AA42*30.4</f>
        <v>1995.1669520341</v>
      </c>
      <c r="AD42" s="25" t="n">
        <f aca="false">+$O$4</f>
        <v>0</v>
      </c>
      <c r="AE42" s="17" t="n">
        <f aca="false">+AD42*AA42*30.4</f>
        <v>0</v>
      </c>
    </row>
    <row r="43" customFormat="false" ht="12.75" hidden="false" customHeight="false" outlineLevel="0" collapsed="false">
      <c r="A43" s="14" t="n">
        <v>37895</v>
      </c>
      <c r="B43" s="14"/>
      <c r="C43" s="15" t="n">
        <f aca="false">+B43*$B$6/1000</f>
        <v>0</v>
      </c>
      <c r="D43" s="15" t="n">
        <f aca="false">+C43*$D$7</f>
        <v>0</v>
      </c>
      <c r="E43" s="22" t="n">
        <f aca="false">+E42</f>
        <v>0</v>
      </c>
      <c r="F43" s="17" t="n">
        <f aca="false">+E43*D43*30.4</f>
        <v>0</v>
      </c>
      <c r="G43" s="22" t="n">
        <f aca="false">G42</f>
        <v>0</v>
      </c>
      <c r="H43" s="17" t="n">
        <f aca="false">+G43*D43*30.4</f>
        <v>0</v>
      </c>
      <c r="I43" s="17"/>
      <c r="J43" s="20" t="n">
        <v>6498.72196957237</v>
      </c>
      <c r="K43" s="15" t="n">
        <f aca="false">+J43*$J$6/1000</f>
        <v>7129.09800062089</v>
      </c>
      <c r="L43" s="26" t="n">
        <f aca="false">+K43*$L$7</f>
        <v>7129.09800062089</v>
      </c>
      <c r="M43" s="23" t="n">
        <f aca="false">+M42</f>
        <v>0</v>
      </c>
      <c r="N43" s="17" t="n">
        <f aca="false">+M43*L43*30.4</f>
        <v>0</v>
      </c>
      <c r="O43" s="24" t="n">
        <f aca="false">+$O$5</f>
        <v>0</v>
      </c>
      <c r="P43" s="17" t="n">
        <f aca="false">+O43*L43*30.4</f>
        <v>0</v>
      </c>
      <c r="Q43" s="17"/>
      <c r="R43" s="14" t="n">
        <v>37895</v>
      </c>
      <c r="S43" s="15" t="n">
        <f aca="false">+S42-(S42*$C$5)</f>
        <v>10164.7894652989</v>
      </c>
      <c r="T43" s="15" t="n">
        <f aca="false">+S43*$T$7</f>
        <v>8131.83157223916</v>
      </c>
      <c r="U43" s="22" t="n">
        <f aca="false">U42</f>
        <v>0.0075</v>
      </c>
      <c r="V43" s="17" t="n">
        <f aca="false">+U43*T43*30.4</f>
        <v>1854.05759847053</v>
      </c>
      <c r="W43" s="22" t="n">
        <f aca="false">W42</f>
        <v>0.005</v>
      </c>
      <c r="X43" s="17" t="n">
        <f aca="false">+W43*T43*30.4</f>
        <v>1236.03839898035</v>
      </c>
      <c r="Y43" s="17"/>
      <c r="Z43" s="15" t="n">
        <f aca="false">+Z42-(Z42*$C$5)</f>
        <v>10756.1083854177</v>
      </c>
      <c r="AA43" s="15" t="n">
        <f aca="false">+Z43*$AA$7</f>
        <v>8604.88670833419</v>
      </c>
      <c r="AB43" s="25" t="n">
        <v>0.0075</v>
      </c>
      <c r="AC43" s="17" t="n">
        <f aca="false">+AB43*AA43*30.4</f>
        <v>1961.9141695002</v>
      </c>
      <c r="AD43" s="25" t="n">
        <f aca="false">+$O$4</f>
        <v>0</v>
      </c>
      <c r="AE43" s="17" t="n">
        <f aca="false">+AD43*AA43*30.4</f>
        <v>0</v>
      </c>
    </row>
    <row r="44" customFormat="false" ht="12.75" hidden="false" customHeight="false" outlineLevel="0" collapsed="false">
      <c r="A44" s="14" t="n">
        <v>37926</v>
      </c>
      <c r="B44" s="14"/>
      <c r="C44" s="15" t="n">
        <f aca="false">+B44*$B$6/1000</f>
        <v>0</v>
      </c>
      <c r="D44" s="15" t="n">
        <f aca="false">+C44*$D$7</f>
        <v>0</v>
      </c>
      <c r="E44" s="22" t="n">
        <f aca="false">+E43</f>
        <v>0</v>
      </c>
      <c r="F44" s="17" t="n">
        <f aca="false">+E44*D44*30.4</f>
        <v>0</v>
      </c>
      <c r="G44" s="22" t="n">
        <f aca="false">G43</f>
        <v>0</v>
      </c>
      <c r="H44" s="17" t="n">
        <f aca="false">+G44*D44*30.4</f>
        <v>0</v>
      </c>
      <c r="I44" s="17"/>
      <c r="J44" s="20" t="n">
        <v>6495.18059450658</v>
      </c>
      <c r="K44" s="15" t="n">
        <f aca="false">+J44*$J$6/1000</f>
        <v>7125.21311217372</v>
      </c>
      <c r="L44" s="26" t="n">
        <f aca="false">+K44*$L$7</f>
        <v>7125.21311217372</v>
      </c>
      <c r="M44" s="23" t="n">
        <f aca="false">+M43</f>
        <v>0</v>
      </c>
      <c r="N44" s="17" t="n">
        <f aca="false">+M44*L44*30.4</f>
        <v>0</v>
      </c>
      <c r="O44" s="24" t="n">
        <f aca="false">+$O$5</f>
        <v>0</v>
      </c>
      <c r="P44" s="17" t="n">
        <f aca="false">+O44*L44*30.4</f>
        <v>0</v>
      </c>
      <c r="Q44" s="17"/>
      <c r="R44" s="14" t="n">
        <v>37926</v>
      </c>
      <c r="S44" s="15" t="n">
        <f aca="false">+S43-(S43*$C$5)</f>
        <v>9995.37630754396</v>
      </c>
      <c r="T44" s="15" t="n">
        <f aca="false">+S44*$T$7</f>
        <v>7996.30104603517</v>
      </c>
      <c r="U44" s="22" t="n">
        <f aca="false">U43</f>
        <v>0.0075</v>
      </c>
      <c r="V44" s="17" t="n">
        <f aca="false">+U44*T44*30.4</f>
        <v>1823.15663849602</v>
      </c>
      <c r="W44" s="22" t="n">
        <f aca="false">W43</f>
        <v>0.005</v>
      </c>
      <c r="X44" s="17" t="n">
        <f aca="false">+W44*T44*30.4</f>
        <v>1215.43775899735</v>
      </c>
      <c r="Y44" s="17"/>
      <c r="Z44" s="15" t="n">
        <f aca="false">+Z43-(Z43*$C$5)</f>
        <v>10576.8399123274</v>
      </c>
      <c r="AA44" s="15" t="n">
        <f aca="false">+Z44*$AA$7</f>
        <v>8461.47192986196</v>
      </c>
      <c r="AB44" s="25" t="n">
        <v>0.0075</v>
      </c>
      <c r="AC44" s="17" t="n">
        <f aca="false">+AB44*AA44*30.4</f>
        <v>1929.21560000853</v>
      </c>
      <c r="AD44" s="25" t="n">
        <f aca="false">+$O$4</f>
        <v>0</v>
      </c>
      <c r="AE44" s="17" t="n">
        <f aca="false">+AD44*AA44*30.4</f>
        <v>0</v>
      </c>
    </row>
    <row r="45" customFormat="false" ht="13.5" hidden="false" customHeight="false" outlineLevel="0" collapsed="false">
      <c r="A45" s="14" t="n">
        <v>37956</v>
      </c>
      <c r="B45" s="14"/>
      <c r="C45" s="15" t="n">
        <f aca="false">+B45*$B$6/1000</f>
        <v>0</v>
      </c>
      <c r="D45" s="15" t="n">
        <f aca="false">+C45*$D$7</f>
        <v>0</v>
      </c>
      <c r="E45" s="22" t="n">
        <f aca="false">+E44</f>
        <v>0</v>
      </c>
      <c r="F45" s="17" t="n">
        <f aca="false">+E45*D45*30.4</f>
        <v>0</v>
      </c>
      <c r="G45" s="22" t="n">
        <f aca="false">G44</f>
        <v>0</v>
      </c>
      <c r="H45" s="17" t="n">
        <f aca="false">+G45*D45*30.4</f>
        <v>0</v>
      </c>
      <c r="I45" s="17"/>
      <c r="J45" s="20" t="n">
        <v>6491.64125993421</v>
      </c>
      <c r="K45" s="29" t="n">
        <f aca="false">+J45*$J$6/1000</f>
        <v>7121.33046214783</v>
      </c>
      <c r="L45" s="30" t="n">
        <f aca="false">+K45*$L$7</f>
        <v>7121.33046214783</v>
      </c>
      <c r="M45" s="33" t="n">
        <f aca="false">+M44</f>
        <v>0</v>
      </c>
      <c r="N45" s="32" t="n">
        <f aca="false">+M45*L45*30.4</f>
        <v>0</v>
      </c>
      <c r="O45" s="34" t="n">
        <f aca="false">+$O$5</f>
        <v>0</v>
      </c>
      <c r="P45" s="17" t="n">
        <f aca="false">+O45*L45*30.4</f>
        <v>0</v>
      </c>
      <c r="Q45" s="17"/>
      <c r="R45" s="14" t="n">
        <v>37956</v>
      </c>
      <c r="S45" s="15" t="n">
        <f aca="false">+S44-(S44*$C$5)</f>
        <v>9828.78670241823</v>
      </c>
      <c r="T45" s="15" t="n">
        <f aca="false">+S45*$T$7</f>
        <v>7863.02936193459</v>
      </c>
      <c r="U45" s="22" t="n">
        <f aca="false">U44</f>
        <v>0.0075</v>
      </c>
      <c r="V45" s="17" t="n">
        <f aca="false">+U45*T45*30.4</f>
        <v>1792.77069452109</v>
      </c>
      <c r="W45" s="22" t="n">
        <f aca="false">W44</f>
        <v>0.005</v>
      </c>
      <c r="X45" s="17" t="n">
        <f aca="false">+W45*T45*30.4</f>
        <v>1195.18046301406</v>
      </c>
      <c r="Y45" s="17"/>
      <c r="Z45" s="15" t="n">
        <f aca="false">+Z44-(Z44*$C$5)</f>
        <v>10400.559247122</v>
      </c>
      <c r="AA45" s="15" t="n">
        <f aca="false">+Z45*$AA$7</f>
        <v>8320.44739769759</v>
      </c>
      <c r="AB45" s="25" t="n">
        <v>0.0075</v>
      </c>
      <c r="AC45" s="17" t="n">
        <f aca="false">+AB45*AA45*30.4</f>
        <v>1897.06200667505</v>
      </c>
      <c r="AD45" s="25" t="n">
        <f aca="false">+$O$4</f>
        <v>0</v>
      </c>
      <c r="AE45" s="17" t="n">
        <f aca="false">+AD45*AA45*30.4</f>
        <v>0</v>
      </c>
    </row>
    <row r="46" customFormat="false" ht="13.5" hidden="false" customHeight="false" outlineLevel="0" collapsed="false">
      <c r="A46" s="14" t="n">
        <v>37987</v>
      </c>
      <c r="B46" s="14"/>
      <c r="C46" s="15" t="n">
        <f aca="false">+B46*$B$6/1000</f>
        <v>0</v>
      </c>
      <c r="D46" s="15" t="n">
        <f aca="false">+C46*$D$7</f>
        <v>0</v>
      </c>
      <c r="E46" s="22" t="n">
        <f aca="false">+E45</f>
        <v>0</v>
      </c>
      <c r="F46" s="17" t="n">
        <f aca="false">+E46*D46*30.4</f>
        <v>0</v>
      </c>
      <c r="G46" s="22" t="n">
        <f aca="false">G45</f>
        <v>0</v>
      </c>
      <c r="H46" s="17" t="n">
        <f aca="false">+G46*D46*30.4</f>
        <v>0</v>
      </c>
      <c r="I46" s="17"/>
      <c r="J46" s="20" t="n">
        <v>6488.10330763158</v>
      </c>
      <c r="K46" s="15" t="n">
        <f aca="false">+J46*$J$6/1000</f>
        <v>7117.44932847184</v>
      </c>
      <c r="L46" s="15" t="n">
        <f aca="false">+K46*$L$7</f>
        <v>7117.44932847184</v>
      </c>
      <c r="M46" s="23" t="n">
        <f aca="false">+M45</f>
        <v>0</v>
      </c>
      <c r="N46" s="17" t="n">
        <f aca="false">+M46*L46*30.4</f>
        <v>0</v>
      </c>
      <c r="O46" s="24" t="n">
        <f aca="false">+$O$5</f>
        <v>0</v>
      </c>
      <c r="P46" s="17" t="n">
        <f aca="false">+O46*L46*30.4</f>
        <v>0</v>
      </c>
      <c r="Q46" s="17"/>
      <c r="R46" s="14" t="n">
        <v>37987</v>
      </c>
      <c r="S46" s="15" t="n">
        <f aca="false">+S45-(S45*$C$5)</f>
        <v>9664.97359071126</v>
      </c>
      <c r="T46" s="15" t="n">
        <f aca="false">+S46*$T$7</f>
        <v>7731.97887256901</v>
      </c>
      <c r="U46" s="22" t="n">
        <f aca="false">U45</f>
        <v>0.0075</v>
      </c>
      <c r="V46" s="17" t="n">
        <f aca="false">+U46*T46*30.4</f>
        <v>1762.89118294573</v>
      </c>
      <c r="W46" s="22" t="n">
        <f aca="false">W45</f>
        <v>0.005</v>
      </c>
      <c r="X46" s="17" t="n">
        <f aca="false">+W46*T46*30.4</f>
        <v>1175.26078863049</v>
      </c>
      <c r="Y46" s="17"/>
      <c r="Z46" s="15" t="n">
        <f aca="false">+Z45-(Z45*$C$5)</f>
        <v>10227.2165930033</v>
      </c>
      <c r="AA46" s="15" t="n">
        <f aca="false">+Z46*$AA$7</f>
        <v>8181.77327440263</v>
      </c>
      <c r="AB46" s="25" t="n">
        <v>0.0075</v>
      </c>
      <c r="AC46" s="17" t="n">
        <f aca="false">+AB46*AA46*30.4</f>
        <v>1865.4443065638</v>
      </c>
      <c r="AD46" s="25" t="n">
        <f aca="false">+$O$4</f>
        <v>0</v>
      </c>
      <c r="AE46" s="17" t="n">
        <f aca="false">+AD46*AA46*30.4</f>
        <v>0</v>
      </c>
    </row>
    <row r="47" customFormat="false" ht="12.75" hidden="false" customHeight="false" outlineLevel="0" collapsed="false">
      <c r="A47" s="14" t="n">
        <v>38018</v>
      </c>
      <c r="B47" s="14"/>
      <c r="C47" s="15" t="n">
        <f aca="false">+B47*$B$6/1000</f>
        <v>0</v>
      </c>
      <c r="D47" s="15" t="n">
        <f aca="false">+C47*$D$7</f>
        <v>0</v>
      </c>
      <c r="E47" s="22" t="n">
        <f aca="false">+E46</f>
        <v>0</v>
      </c>
      <c r="F47" s="17" t="n">
        <f aca="false">+E47*D47*30.4</f>
        <v>0</v>
      </c>
      <c r="G47" s="22" t="n">
        <f aca="false">G46</f>
        <v>0</v>
      </c>
      <c r="H47" s="17" t="n">
        <f aca="false">+G47*D47*30.4</f>
        <v>0</v>
      </c>
      <c r="I47" s="17"/>
      <c r="J47" s="20" t="n">
        <v>6484.56741776316</v>
      </c>
      <c r="K47" s="15" t="n">
        <f aca="false">+J47*$J$6/1000</f>
        <v>7113.57045728619</v>
      </c>
      <c r="L47" s="15" t="n">
        <f aca="false">+K47*$L$7</f>
        <v>7113.57045728619</v>
      </c>
      <c r="M47" s="23" t="n">
        <f aca="false">+M46</f>
        <v>0</v>
      </c>
      <c r="N47" s="17" t="n">
        <f aca="false">+M47*L47*30.4</f>
        <v>0</v>
      </c>
      <c r="O47" s="24" t="n">
        <f aca="false">+$O$5</f>
        <v>0</v>
      </c>
      <c r="P47" s="17" t="n">
        <f aca="false">+O47*L47*30.4</f>
        <v>0</v>
      </c>
      <c r="Q47" s="17"/>
      <c r="R47" s="14" t="n">
        <v>38018</v>
      </c>
      <c r="S47" s="15" t="n">
        <f aca="false">+S46-(S46*$C$5)</f>
        <v>9503.89069753274</v>
      </c>
      <c r="T47" s="15" t="n">
        <f aca="false">+S47*$T$7</f>
        <v>7603.11255802619</v>
      </c>
      <c r="U47" s="22" t="n">
        <f aca="false">U46</f>
        <v>0.0075</v>
      </c>
      <c r="V47" s="17" t="n">
        <f aca="false">+U47*T47*30.4</f>
        <v>1733.50966322997</v>
      </c>
      <c r="W47" s="22" t="n">
        <f aca="false">W46</f>
        <v>0.005</v>
      </c>
      <c r="X47" s="17" t="n">
        <f aca="false">+W47*T47*30.4</f>
        <v>1155.67310881998</v>
      </c>
      <c r="Y47" s="17"/>
      <c r="Z47" s="15" t="n">
        <f aca="false">+Z46-(Z46*$C$5)</f>
        <v>10056.7629831199</v>
      </c>
      <c r="AA47" s="15" t="n">
        <f aca="false">+Z47*$AA$7</f>
        <v>8045.41038649592</v>
      </c>
      <c r="AB47" s="25" t="n">
        <v>0.0075</v>
      </c>
      <c r="AC47" s="17" t="n">
        <f aca="false">+AB47*AA47*30.4</f>
        <v>1834.35356812107</v>
      </c>
      <c r="AD47" s="25" t="n">
        <f aca="false">+$O$4</f>
        <v>0</v>
      </c>
      <c r="AE47" s="17" t="n">
        <f aca="false">+AD47*AA47*30.4</f>
        <v>0</v>
      </c>
    </row>
    <row r="48" customFormat="false" ht="12.75" hidden="false" customHeight="false" outlineLevel="0" collapsed="false">
      <c r="A48" s="14" t="n">
        <v>38047</v>
      </c>
      <c r="B48" s="14"/>
      <c r="C48" s="15" t="n">
        <f aca="false">+B48*$B$6/1000</f>
        <v>0</v>
      </c>
      <c r="D48" s="15" t="n">
        <f aca="false">+C48*$D$7</f>
        <v>0</v>
      </c>
      <c r="E48" s="22" t="n">
        <f aca="false">+E47</f>
        <v>0</v>
      </c>
      <c r="F48" s="17" t="n">
        <f aca="false">+E48*D48*30.4</f>
        <v>0</v>
      </c>
      <c r="G48" s="22" t="n">
        <f aca="false">G47</f>
        <v>0</v>
      </c>
      <c r="H48" s="17" t="n">
        <f aca="false">+G48*D48*30.4</f>
        <v>0</v>
      </c>
      <c r="I48" s="17"/>
      <c r="J48" s="20" t="n">
        <v>6481.03359032895</v>
      </c>
      <c r="K48" s="15" t="n">
        <f aca="false">+J48*$J$6/1000</f>
        <v>7109.69384859086</v>
      </c>
      <c r="L48" s="15" t="n">
        <f aca="false">+K48*$L$7</f>
        <v>7109.69384859086</v>
      </c>
      <c r="M48" s="23" t="n">
        <f aca="false">+M47</f>
        <v>0</v>
      </c>
      <c r="N48" s="17" t="n">
        <f aca="false">+M48*L48*30.4</f>
        <v>0</v>
      </c>
      <c r="O48" s="24" t="n">
        <f aca="false">+$O$5</f>
        <v>0</v>
      </c>
      <c r="P48" s="17" t="n">
        <f aca="false">+O48*L48*30.4</f>
        <v>0</v>
      </c>
      <c r="Q48" s="17"/>
      <c r="R48" s="14" t="n">
        <v>38047</v>
      </c>
      <c r="S48" s="15" t="n">
        <f aca="false">+S47-(S47*$C$5)</f>
        <v>9345.49251924053</v>
      </c>
      <c r="T48" s="15" t="n">
        <f aca="false">+S48*$T$7</f>
        <v>7476.39401539242</v>
      </c>
      <c r="U48" s="22" t="n">
        <f aca="false">U47</f>
        <v>0.0075</v>
      </c>
      <c r="V48" s="17" t="n">
        <f aca="false">+U48*T48*30.4</f>
        <v>1704.61783550947</v>
      </c>
      <c r="W48" s="22" t="n">
        <f aca="false">W47</f>
        <v>0.005</v>
      </c>
      <c r="X48" s="17" t="n">
        <f aca="false">+W48*T48*30.4</f>
        <v>1136.41189033965</v>
      </c>
      <c r="Y48" s="17"/>
      <c r="Z48" s="15" t="n">
        <f aca="false">+Z47-(Z47*$C$5)</f>
        <v>9889.15026673457</v>
      </c>
      <c r="AA48" s="15" t="n">
        <f aca="false">+Z48*$AA$7</f>
        <v>7911.32021338765</v>
      </c>
      <c r="AB48" s="25" t="n">
        <v>0.0075</v>
      </c>
      <c r="AC48" s="17" t="n">
        <f aca="false">+AB48*AA48*30.4</f>
        <v>1803.78100865238</v>
      </c>
      <c r="AD48" s="25" t="n">
        <f aca="false">+$O$4</f>
        <v>0</v>
      </c>
      <c r="AE48" s="17" t="n">
        <f aca="false">+AD48*AA48*30.4</f>
        <v>0</v>
      </c>
    </row>
    <row r="49" customFormat="false" ht="12.75" hidden="false" customHeight="false" outlineLevel="0" collapsed="false">
      <c r="A49" s="14" t="n">
        <v>38078</v>
      </c>
      <c r="B49" s="14"/>
      <c r="C49" s="15" t="n">
        <f aca="false">+B49*$B$6/1000</f>
        <v>0</v>
      </c>
      <c r="D49" s="15" t="n">
        <f aca="false">+C49*$D$7</f>
        <v>0</v>
      </c>
      <c r="E49" s="22" t="n">
        <f aca="false">+E48</f>
        <v>0</v>
      </c>
      <c r="F49" s="17" t="n">
        <f aca="false">+E49*D49*30.4</f>
        <v>0</v>
      </c>
      <c r="G49" s="22" t="n">
        <f aca="false">G48</f>
        <v>0</v>
      </c>
      <c r="H49" s="17" t="n">
        <f aca="false">+G49*D49*30.4</f>
        <v>0</v>
      </c>
      <c r="I49" s="17"/>
      <c r="J49" s="20" t="n">
        <v>6477.50180338816</v>
      </c>
      <c r="K49" s="15" t="n">
        <f aca="false">+J49*$J$6/1000</f>
        <v>7105.81947831681</v>
      </c>
      <c r="L49" s="15" t="n">
        <f aca="false">+K49*$L$7</f>
        <v>7105.81947831681</v>
      </c>
      <c r="M49" s="23" t="n">
        <f aca="false">+M48</f>
        <v>0</v>
      </c>
      <c r="N49" s="17" t="n">
        <f aca="false">+M49*L49*30.4</f>
        <v>0</v>
      </c>
      <c r="O49" s="24" t="n">
        <f aca="false">+$O$5</f>
        <v>0</v>
      </c>
      <c r="P49" s="17" t="n">
        <f aca="false">+O49*L49*30.4</f>
        <v>0</v>
      </c>
      <c r="Q49" s="17"/>
      <c r="R49" s="14" t="n">
        <v>38078</v>
      </c>
      <c r="S49" s="15" t="n">
        <f aca="false">+S48-(S48*$C$5)</f>
        <v>9189.73431058652</v>
      </c>
      <c r="T49" s="15" t="n">
        <f aca="false">+S49*$T$7</f>
        <v>7351.78744846921</v>
      </c>
      <c r="U49" s="22" t="n">
        <f aca="false">U48</f>
        <v>0.0075</v>
      </c>
      <c r="V49" s="17" t="n">
        <f aca="false">+U49*T49*30.4</f>
        <v>1676.20753825098</v>
      </c>
      <c r="W49" s="22" t="n">
        <f aca="false">W48</f>
        <v>0.005</v>
      </c>
      <c r="X49" s="17" t="n">
        <f aca="false">+W49*T49*30.4</f>
        <v>1117.47169216732</v>
      </c>
      <c r="Y49" s="17"/>
      <c r="Z49" s="15" t="n">
        <f aca="false">+Z48-(Z48*$C$5)</f>
        <v>9724.33109562232</v>
      </c>
      <c r="AA49" s="15" t="n">
        <f aca="false">+Z49*$AA$7</f>
        <v>7779.46487649786</v>
      </c>
      <c r="AB49" s="25" t="n">
        <v>0.0075</v>
      </c>
      <c r="AC49" s="17" t="n">
        <f aca="false">+AB49*AA49*30.4</f>
        <v>1773.71799184151</v>
      </c>
      <c r="AD49" s="25" t="n">
        <f aca="false">+$O$4</f>
        <v>0</v>
      </c>
      <c r="AE49" s="17" t="n">
        <f aca="false">+AD49*AA49*30.4</f>
        <v>0</v>
      </c>
    </row>
    <row r="50" customFormat="false" ht="12.75" hidden="false" customHeight="false" outlineLevel="0" collapsed="false">
      <c r="A50" s="14" t="n">
        <v>38108</v>
      </c>
      <c r="B50" s="14"/>
      <c r="C50" s="15" t="n">
        <f aca="false">+B50*$B$6/1000</f>
        <v>0</v>
      </c>
      <c r="D50" s="15" t="n">
        <f aca="false">+C50*$D$7</f>
        <v>0</v>
      </c>
      <c r="E50" s="22" t="n">
        <f aca="false">+E49</f>
        <v>0</v>
      </c>
      <c r="F50" s="17" t="n">
        <f aca="false">+E50*D50*30.4</f>
        <v>0</v>
      </c>
      <c r="G50" s="22" t="n">
        <f aca="false">G49</f>
        <v>0</v>
      </c>
      <c r="H50" s="17" t="n">
        <f aca="false">+G50*D50*30.4</f>
        <v>0</v>
      </c>
      <c r="I50" s="17"/>
      <c r="J50" s="20" t="n">
        <v>6473.97207888158</v>
      </c>
      <c r="K50" s="15" t="n">
        <f aca="false">+J50*$J$6/1000</f>
        <v>7101.94737053309</v>
      </c>
      <c r="L50" s="15" t="n">
        <f aca="false">+K50*$L$7</f>
        <v>7101.94737053309</v>
      </c>
      <c r="M50" s="23" t="n">
        <f aca="false">+M49</f>
        <v>0</v>
      </c>
      <c r="N50" s="17" t="n">
        <f aca="false">+M50*L50*30.4</f>
        <v>0</v>
      </c>
      <c r="O50" s="24" t="n">
        <f aca="false">+$O$5</f>
        <v>0</v>
      </c>
      <c r="P50" s="17" t="n">
        <f aca="false">+O50*L50*30.4</f>
        <v>0</v>
      </c>
      <c r="Q50" s="17"/>
      <c r="R50" s="14" t="n">
        <v>38108</v>
      </c>
      <c r="S50" s="15" t="n">
        <f aca="false">+S49-(S49*$C$5)</f>
        <v>9036.57207207674</v>
      </c>
      <c r="T50" s="15" t="n">
        <f aca="false">+S50*$T$7</f>
        <v>7229.25765766139</v>
      </c>
      <c r="U50" s="22" t="n">
        <f aca="false">U49</f>
        <v>0.0075</v>
      </c>
      <c r="V50" s="17" t="n">
        <f aca="false">+U50*T50*30.4</f>
        <v>1648.2707459468</v>
      </c>
      <c r="W50" s="22" t="n">
        <f aca="false">W49</f>
        <v>0.005</v>
      </c>
      <c r="X50" s="17" t="n">
        <f aca="false">+W50*T50*30.4</f>
        <v>1098.84716396453</v>
      </c>
      <c r="Y50" s="17"/>
      <c r="Z50" s="15" t="n">
        <f aca="false">+Z49-(Z49*$C$5)</f>
        <v>9562.25891069528</v>
      </c>
      <c r="AA50" s="15" t="n">
        <f aca="false">+Z50*$AA$7</f>
        <v>7649.80712855623</v>
      </c>
      <c r="AB50" s="25" t="n">
        <v>0.0075</v>
      </c>
      <c r="AC50" s="17" t="n">
        <f aca="false">+AB50*AA50*30.4</f>
        <v>1744.15602531082</v>
      </c>
      <c r="AD50" s="25" t="n">
        <f aca="false">+$O$4</f>
        <v>0</v>
      </c>
      <c r="AE50" s="17" t="n">
        <f aca="false">+AD50*AA50*30.4</f>
        <v>0</v>
      </c>
    </row>
    <row r="51" customFormat="false" ht="12.75" hidden="false" customHeight="false" outlineLevel="0" collapsed="false">
      <c r="A51" s="14" t="n">
        <v>38139</v>
      </c>
      <c r="B51" s="14"/>
      <c r="C51" s="15" t="n">
        <f aca="false">+B51*$B$6/1000</f>
        <v>0</v>
      </c>
      <c r="D51" s="15" t="n">
        <f aca="false">+C51*$D$7</f>
        <v>0</v>
      </c>
      <c r="E51" s="22" t="n">
        <f aca="false">+E50</f>
        <v>0</v>
      </c>
      <c r="F51" s="17" t="n">
        <f aca="false">+E51*D51*30.4</f>
        <v>0</v>
      </c>
      <c r="G51" s="22" t="n">
        <f aca="false">G50</f>
        <v>0</v>
      </c>
      <c r="H51" s="17" t="n">
        <f aca="false">+G51*D51*30.4</f>
        <v>0</v>
      </c>
      <c r="I51" s="17"/>
      <c r="J51" s="20" t="n">
        <v>5194.54773026316</v>
      </c>
      <c r="K51" s="35" t="n">
        <f aca="false">+J51*$J$6/1000</f>
        <v>5698.41886009868</v>
      </c>
      <c r="L51" s="35" t="n">
        <f aca="false">+K51*$L$7</f>
        <v>5698.41886009868</v>
      </c>
      <c r="M51" s="23" t="n">
        <f aca="false">+M50</f>
        <v>0</v>
      </c>
      <c r="N51" s="17" t="n">
        <f aca="false">+M51*L51*30.4</f>
        <v>0</v>
      </c>
      <c r="O51" s="24" t="n">
        <f aca="false">+$O$5</f>
        <v>0</v>
      </c>
      <c r="P51" s="17" t="n">
        <f aca="false">+O51*L51*30.4</f>
        <v>0</v>
      </c>
      <c r="Q51" s="17"/>
      <c r="R51" s="14" t="n">
        <v>38139</v>
      </c>
      <c r="S51" s="15" t="n">
        <f aca="false">+S50-(S50*$C$5)</f>
        <v>8885.96253754213</v>
      </c>
      <c r="T51" s="15" t="n">
        <f aca="false">+S51*$T$7</f>
        <v>7108.7700300337</v>
      </c>
      <c r="U51" s="22" t="n">
        <f aca="false">U50</f>
        <v>0.0075</v>
      </c>
      <c r="V51" s="17" t="n">
        <f aca="false">+U51*T51*30.4</f>
        <v>1620.79956684768</v>
      </c>
      <c r="W51" s="22" t="n">
        <f aca="false">W50</f>
        <v>0.005</v>
      </c>
      <c r="X51" s="17" t="n">
        <f aca="false">+W51*T51*30.4</f>
        <v>1080.53304456512</v>
      </c>
      <c r="Y51" s="17"/>
      <c r="Z51" s="15" t="n">
        <f aca="false">+Z50-(Z50*$C$5)</f>
        <v>9402.88792885036</v>
      </c>
      <c r="AA51" s="15" t="n">
        <f aca="false">+Z51*$AA$7</f>
        <v>7522.31034308029</v>
      </c>
      <c r="AB51" s="25" t="n">
        <v>0.0075</v>
      </c>
      <c r="AC51" s="17" t="n">
        <f aca="false">+AB51*AA51*30.4</f>
        <v>1715.08675822231</v>
      </c>
      <c r="AD51" s="25" t="n">
        <f aca="false">+$O$4</f>
        <v>0</v>
      </c>
      <c r="AE51" s="17" t="n">
        <f aca="false">+AD51*AA51*30.4</f>
        <v>0</v>
      </c>
    </row>
    <row r="52" customFormat="false" ht="12.75" hidden="false" customHeight="false" outlineLevel="0" collapsed="false">
      <c r="A52" s="14" t="n">
        <v>38169</v>
      </c>
      <c r="B52" s="14"/>
      <c r="C52" s="15" t="n">
        <f aca="false">+B52*$B$6/1000</f>
        <v>0</v>
      </c>
      <c r="D52" s="15" t="n">
        <f aca="false">+C52*$D$7</f>
        <v>0</v>
      </c>
      <c r="E52" s="22" t="n">
        <f aca="false">+E51</f>
        <v>0</v>
      </c>
      <c r="F52" s="17" t="n">
        <f aca="false">+E52*D52*30.4</f>
        <v>0</v>
      </c>
      <c r="G52" s="22" t="n">
        <f aca="false">G51</f>
        <v>0</v>
      </c>
      <c r="H52" s="17" t="n">
        <f aca="false">+G52*D52*30.4</f>
        <v>0</v>
      </c>
      <c r="I52" s="17"/>
      <c r="J52" s="20"/>
      <c r="K52" s="15" t="n">
        <f aca="false">+J52*$J$6/1000</f>
        <v>0</v>
      </c>
      <c r="L52" s="15" t="n">
        <f aca="false">+K52*$L$7</f>
        <v>0</v>
      </c>
      <c r="M52" s="23" t="n">
        <f aca="false">+M51</f>
        <v>0</v>
      </c>
      <c r="N52" s="17" t="n">
        <f aca="false">+M52*L52*30.4</f>
        <v>0</v>
      </c>
      <c r="O52" s="24" t="n">
        <f aca="false">+$O$5</f>
        <v>0</v>
      </c>
      <c r="P52" s="17" t="n">
        <f aca="false">+O52*L52*30.4</f>
        <v>0</v>
      </c>
      <c r="Q52" s="17"/>
      <c r="R52" s="14" t="n">
        <v>38169</v>
      </c>
      <c r="S52" s="15" t="n">
        <f aca="false">+S51-(S51*$C$5)</f>
        <v>8737.86316191643</v>
      </c>
      <c r="T52" s="15" t="n">
        <f aca="false">+S52*$T$7</f>
        <v>6990.29052953314</v>
      </c>
      <c r="U52" s="22" t="n">
        <f aca="false">U51</f>
        <v>0.0075</v>
      </c>
      <c r="V52" s="17" t="n">
        <f aca="false">+U52*T52*30.4</f>
        <v>1593.78624073356</v>
      </c>
      <c r="W52" s="22" t="n">
        <f aca="false">W51</f>
        <v>0.005</v>
      </c>
      <c r="X52" s="17" t="n">
        <f aca="false">+W52*T52*30.4</f>
        <v>1062.52416048904</v>
      </c>
      <c r="Y52" s="17"/>
      <c r="Z52" s="15" t="n">
        <f aca="false">+Z51-(Z51*$C$5)</f>
        <v>9246.17313003619</v>
      </c>
      <c r="AA52" s="15" t="n">
        <f aca="false">+Z52*$AA$7</f>
        <v>7396.93850402895</v>
      </c>
      <c r="AB52" s="25" t="n">
        <v>0.0075</v>
      </c>
      <c r="AC52" s="17" t="n">
        <f aca="false">+AB52*AA52*30.4</f>
        <v>1686.5019789186</v>
      </c>
      <c r="AD52" s="25" t="n">
        <f aca="false">+$O$4</f>
        <v>0</v>
      </c>
      <c r="AE52" s="17" t="n">
        <f aca="false">+AD52*AA52*30.4</f>
        <v>0</v>
      </c>
    </row>
    <row r="53" customFormat="false" ht="12.75" hidden="false" customHeight="false" outlineLevel="0" collapsed="false">
      <c r="A53" s="14" t="n">
        <v>38200</v>
      </c>
      <c r="B53" s="14"/>
      <c r="C53" s="15" t="n">
        <f aca="false">+B53*$B$6/1000</f>
        <v>0</v>
      </c>
      <c r="D53" s="15" t="n">
        <f aca="false">+C53*$D$7</f>
        <v>0</v>
      </c>
      <c r="E53" s="22" t="n">
        <f aca="false">+E52</f>
        <v>0</v>
      </c>
      <c r="F53" s="17" t="n">
        <f aca="false">+E53*D53*30.4</f>
        <v>0</v>
      </c>
      <c r="G53" s="22" t="n">
        <f aca="false">G52</f>
        <v>0</v>
      </c>
      <c r="H53" s="17" t="n">
        <f aca="false">+G53*D53*30.4</f>
        <v>0</v>
      </c>
      <c r="I53" s="17"/>
      <c r="J53" s="17"/>
      <c r="K53" s="15" t="n">
        <f aca="false">+J53*$J$6/1000</f>
        <v>0</v>
      </c>
      <c r="L53" s="15" t="n">
        <f aca="false">+K53*$L$7</f>
        <v>0</v>
      </c>
      <c r="M53" s="23" t="n">
        <f aca="false">+M52</f>
        <v>0</v>
      </c>
      <c r="N53" s="17" t="n">
        <f aca="false">+M53*L53*30.4</f>
        <v>0</v>
      </c>
      <c r="O53" s="24" t="n">
        <f aca="false">+$O$5</f>
        <v>0</v>
      </c>
      <c r="P53" s="17" t="n">
        <f aca="false">+O53*L53*30.4</f>
        <v>0</v>
      </c>
      <c r="Q53" s="17"/>
      <c r="R53" s="14" t="n">
        <v>38200</v>
      </c>
      <c r="S53" s="15" t="n">
        <f aca="false">+S52-(S52*$C$5)</f>
        <v>8592.23210921782</v>
      </c>
      <c r="T53" s="15" t="n">
        <f aca="false">+S53*$T$7</f>
        <v>6873.78568737426</v>
      </c>
      <c r="U53" s="22" t="n">
        <f aca="false">U52</f>
        <v>0.0075</v>
      </c>
      <c r="V53" s="17" t="n">
        <f aca="false">+U53*T53*30.4</f>
        <v>1567.22313672133</v>
      </c>
      <c r="W53" s="22" t="n">
        <f aca="false">W52</f>
        <v>0.005</v>
      </c>
      <c r="X53" s="17" t="n">
        <f aca="false">+W53*T53*30.4</f>
        <v>1044.81542448089</v>
      </c>
      <c r="Y53" s="17"/>
      <c r="Z53" s="15" t="n">
        <f aca="false">+Z52-(Z52*$C$5)</f>
        <v>9092.07024453559</v>
      </c>
      <c r="AA53" s="15" t="n">
        <f aca="false">+Z53*$AA$7</f>
        <v>7273.65619562847</v>
      </c>
      <c r="AB53" s="25" t="n">
        <v>0.0075</v>
      </c>
      <c r="AC53" s="17" t="n">
        <f aca="false">+AB53*AA53*30.4</f>
        <v>1658.39361260329</v>
      </c>
      <c r="AD53" s="25" t="n">
        <f aca="false">+$O$4</f>
        <v>0</v>
      </c>
      <c r="AE53" s="17" t="n">
        <f aca="false">+AD53*AA53*30.4</f>
        <v>0</v>
      </c>
    </row>
    <row r="54" customFormat="false" ht="12.75" hidden="false" customHeight="false" outlineLevel="0" collapsed="false">
      <c r="A54" s="14" t="n">
        <v>38231</v>
      </c>
      <c r="B54" s="14"/>
      <c r="C54" s="15" t="n">
        <f aca="false">+B54*$B$6/1000</f>
        <v>0</v>
      </c>
      <c r="D54" s="15" t="n">
        <f aca="false">+C54*$D$7</f>
        <v>0</v>
      </c>
      <c r="E54" s="22" t="n">
        <f aca="false">+E53</f>
        <v>0</v>
      </c>
      <c r="F54" s="17" t="n">
        <f aca="false">+E54*D54*30.4</f>
        <v>0</v>
      </c>
      <c r="G54" s="22" t="n">
        <f aca="false">G53</f>
        <v>0</v>
      </c>
      <c r="H54" s="17" t="n">
        <f aca="false">+G54*D54*30.4</f>
        <v>0</v>
      </c>
      <c r="I54" s="17"/>
      <c r="J54" s="17"/>
      <c r="K54" s="15" t="n">
        <f aca="false">+J54*$J$6/1000</f>
        <v>0</v>
      </c>
      <c r="L54" s="15" t="n">
        <f aca="false">+K54*$L$7</f>
        <v>0</v>
      </c>
      <c r="M54" s="23" t="n">
        <f aca="false">+M53</f>
        <v>0</v>
      </c>
      <c r="N54" s="17" t="n">
        <f aca="false">+M54*L54*30.4</f>
        <v>0</v>
      </c>
      <c r="O54" s="24" t="n">
        <f aca="false">+$O$5</f>
        <v>0</v>
      </c>
      <c r="P54" s="17" t="n">
        <f aca="false">+O54*L54*30.4</f>
        <v>0</v>
      </c>
      <c r="Q54" s="17"/>
      <c r="R54" s="14" t="n">
        <v>38231</v>
      </c>
      <c r="S54" s="15" t="n">
        <f aca="false">+S53-(S53*$C$5)</f>
        <v>8449.02824073086</v>
      </c>
      <c r="T54" s="15" t="n">
        <f aca="false">+S54*$T$7</f>
        <v>6759.22259258468</v>
      </c>
      <c r="U54" s="22" t="n">
        <f aca="false">U53</f>
        <v>0.0075</v>
      </c>
      <c r="V54" s="17" t="n">
        <f aca="false">+U54*T54*30.4</f>
        <v>1541.10275110931</v>
      </c>
      <c r="W54" s="22" t="n">
        <f aca="false">W53</f>
        <v>0.005</v>
      </c>
      <c r="X54" s="17" t="n">
        <f aca="false">+W54*T54*30.4</f>
        <v>1027.40183407287</v>
      </c>
      <c r="Y54" s="17"/>
      <c r="Z54" s="15" t="n">
        <f aca="false">+Z53-(Z53*$C$5)</f>
        <v>8940.53574045999</v>
      </c>
      <c r="AA54" s="15" t="n">
        <f aca="false">+Z54*$AA$7</f>
        <v>7152.428592368</v>
      </c>
      <c r="AB54" s="25" t="n">
        <v>0.0075</v>
      </c>
      <c r="AC54" s="17" t="n">
        <f aca="false">+AB54*AA54*30.4</f>
        <v>1630.7537190599</v>
      </c>
      <c r="AD54" s="25" t="n">
        <f aca="false">+$O$4</f>
        <v>0</v>
      </c>
      <c r="AE54" s="17" t="n">
        <f aca="false">+AD54*AA54*30.4</f>
        <v>0</v>
      </c>
    </row>
    <row r="55" customFormat="false" ht="12.75" hidden="false" customHeight="false" outlineLevel="0" collapsed="false">
      <c r="A55" s="14" t="n">
        <v>38261</v>
      </c>
      <c r="B55" s="14"/>
      <c r="C55" s="15" t="n">
        <f aca="false">+B55*$B$6/1000</f>
        <v>0</v>
      </c>
      <c r="D55" s="15" t="n">
        <f aca="false">+C55*$D$7</f>
        <v>0</v>
      </c>
      <c r="E55" s="22" t="n">
        <f aca="false">+E54</f>
        <v>0</v>
      </c>
      <c r="F55" s="17" t="n">
        <f aca="false">+E55*D55*30.4</f>
        <v>0</v>
      </c>
      <c r="G55" s="22" t="n">
        <f aca="false">G54</f>
        <v>0</v>
      </c>
      <c r="H55" s="17" t="n">
        <f aca="false">+G55*D55*30.4</f>
        <v>0</v>
      </c>
      <c r="I55" s="17"/>
      <c r="J55" s="17"/>
      <c r="K55" s="15" t="n">
        <f aca="false">+J55*$J$6/1000</f>
        <v>0</v>
      </c>
      <c r="L55" s="15" t="n">
        <f aca="false">+K55*$L$7</f>
        <v>0</v>
      </c>
      <c r="M55" s="23" t="n">
        <f aca="false">+M54</f>
        <v>0</v>
      </c>
      <c r="N55" s="17" t="n">
        <f aca="false">+M55*L55*30.4</f>
        <v>0</v>
      </c>
      <c r="O55" s="24" t="n">
        <f aca="false">+$O$5</f>
        <v>0</v>
      </c>
      <c r="P55" s="17" t="n">
        <f aca="false">+O55*L55*30.4</f>
        <v>0</v>
      </c>
      <c r="Q55" s="17"/>
      <c r="R55" s="14" t="n">
        <v>38261</v>
      </c>
      <c r="S55" s="15" t="n">
        <f aca="false">+S54-(S54*$C$5)</f>
        <v>8308.21110338534</v>
      </c>
      <c r="T55" s="15" t="n">
        <f aca="false">+S55*$T$7</f>
        <v>6646.56888270827</v>
      </c>
      <c r="U55" s="22" t="n">
        <f aca="false">U54</f>
        <v>0.0075</v>
      </c>
      <c r="V55" s="17" t="n">
        <f aca="false">+U55*T55*30.4</f>
        <v>1515.41770525749</v>
      </c>
      <c r="W55" s="22" t="n">
        <f aca="false">W54</f>
        <v>0.005</v>
      </c>
      <c r="X55" s="17" t="n">
        <f aca="false">+W55*T55*30.4</f>
        <v>1010.27847017166</v>
      </c>
      <c r="Y55" s="17"/>
      <c r="Z55" s="15" t="n">
        <f aca="false">+Z54-(Z54*$C$5)</f>
        <v>8791.52681145233</v>
      </c>
      <c r="AA55" s="15" t="n">
        <f aca="false">+Z55*$AA$7</f>
        <v>7033.22144916186</v>
      </c>
      <c r="AB55" s="25" t="n">
        <v>0.0075</v>
      </c>
      <c r="AC55" s="17" t="n">
        <f aca="false">+AB55*AA55*30.4</f>
        <v>1603.5744904089</v>
      </c>
      <c r="AD55" s="25" t="n">
        <f aca="false">+$O$4</f>
        <v>0</v>
      </c>
      <c r="AE55" s="17" t="n">
        <f aca="false">+AD55*AA55*30.4</f>
        <v>0</v>
      </c>
    </row>
    <row r="56" customFormat="false" ht="12.75" hidden="false" customHeight="false" outlineLevel="0" collapsed="false">
      <c r="A56" s="14" t="n">
        <v>38292</v>
      </c>
      <c r="B56" s="14"/>
      <c r="C56" s="15" t="n">
        <f aca="false">+B56*$B$6/1000</f>
        <v>0</v>
      </c>
      <c r="D56" s="15" t="n">
        <f aca="false">+C56*$D$7</f>
        <v>0</v>
      </c>
      <c r="E56" s="22" t="n">
        <f aca="false">+E55</f>
        <v>0</v>
      </c>
      <c r="F56" s="17" t="n">
        <f aca="false">+E56*D56*30.4</f>
        <v>0</v>
      </c>
      <c r="G56" s="22" t="n">
        <f aca="false">G55</f>
        <v>0</v>
      </c>
      <c r="H56" s="17" t="n">
        <f aca="false">+G56*D56*30.4</f>
        <v>0</v>
      </c>
      <c r="I56" s="17"/>
      <c r="J56" s="17"/>
      <c r="K56" s="15" t="n">
        <f aca="false">+J56*$J$6/1000</f>
        <v>0</v>
      </c>
      <c r="L56" s="15" t="n">
        <f aca="false">+K56*$L$7</f>
        <v>0</v>
      </c>
      <c r="M56" s="23" t="n">
        <f aca="false">+M55</f>
        <v>0</v>
      </c>
      <c r="N56" s="17" t="n">
        <f aca="false">+M56*L56*30.4</f>
        <v>0</v>
      </c>
      <c r="O56" s="24" t="n">
        <f aca="false">+$O$5</f>
        <v>0</v>
      </c>
      <c r="P56" s="17" t="n">
        <f aca="false">+O56*L56*30.4</f>
        <v>0</v>
      </c>
      <c r="Q56" s="17"/>
      <c r="R56" s="14" t="n">
        <v>38292</v>
      </c>
      <c r="S56" s="15" t="n">
        <f aca="false">+S55-(S55*$C$5)</f>
        <v>8169.74091832892</v>
      </c>
      <c r="T56" s="15" t="n">
        <f aca="false">+S56*$T$7</f>
        <v>6535.79273466314</v>
      </c>
      <c r="U56" s="22" t="n">
        <f aca="false">U55</f>
        <v>0.0075</v>
      </c>
      <c r="V56" s="17" t="n">
        <f aca="false">+U56*T56*30.4</f>
        <v>1490.1607435032</v>
      </c>
      <c r="W56" s="22" t="n">
        <f aca="false">W55</f>
        <v>0.005</v>
      </c>
      <c r="X56" s="17" t="n">
        <f aca="false">+W56*T56*30.4</f>
        <v>993.440495668797</v>
      </c>
      <c r="Y56" s="17"/>
      <c r="Z56" s="15" t="n">
        <f aca="false">+Z55-(Z55*$C$5)</f>
        <v>8645.00136459479</v>
      </c>
      <c r="AA56" s="15" t="n">
        <f aca="false">+Z56*$AA$7</f>
        <v>6916.00109167583</v>
      </c>
      <c r="AB56" s="25" t="n">
        <v>0.0075</v>
      </c>
      <c r="AC56" s="17" t="n">
        <f aca="false">+AB56*AA56*30.4</f>
        <v>1576.84824890209</v>
      </c>
      <c r="AD56" s="25" t="n">
        <f aca="false">+$O$4</f>
        <v>0</v>
      </c>
      <c r="AE56" s="17" t="n">
        <f aca="false">+AD56*AA56*30.4</f>
        <v>0</v>
      </c>
    </row>
    <row r="57" customFormat="false" ht="12.75" hidden="false" customHeight="false" outlineLevel="0" collapsed="false">
      <c r="A57" s="14" t="n">
        <v>38322</v>
      </c>
      <c r="B57" s="14"/>
      <c r="C57" s="15" t="n">
        <f aca="false">+B57*$B$6/1000</f>
        <v>0</v>
      </c>
      <c r="D57" s="15" t="n">
        <f aca="false">+C57*$D$7</f>
        <v>0</v>
      </c>
      <c r="E57" s="22" t="n">
        <f aca="false">+E56</f>
        <v>0</v>
      </c>
      <c r="F57" s="17" t="n">
        <f aca="false">+E57*D57*30.4</f>
        <v>0</v>
      </c>
      <c r="G57" s="22" t="n">
        <f aca="false">G56</f>
        <v>0</v>
      </c>
      <c r="H57" s="17" t="n">
        <f aca="false">+G57*D57*30.4</f>
        <v>0</v>
      </c>
      <c r="I57" s="17"/>
      <c r="J57" s="17"/>
      <c r="K57" s="15" t="n">
        <f aca="false">+J57*$J$6/1000</f>
        <v>0</v>
      </c>
      <c r="L57" s="15" t="n">
        <f aca="false">+K57*$L$7</f>
        <v>0</v>
      </c>
      <c r="M57" s="23" t="n">
        <f aca="false">+M56</f>
        <v>0</v>
      </c>
      <c r="N57" s="17" t="n">
        <f aca="false">+M57*L57*30.4</f>
        <v>0</v>
      </c>
      <c r="O57" s="24" t="n">
        <f aca="false">+$O$5</f>
        <v>0</v>
      </c>
      <c r="P57" s="17" t="n">
        <f aca="false">+O57*L57*30.4</f>
        <v>0</v>
      </c>
      <c r="Q57" s="17"/>
      <c r="R57" s="14" t="n">
        <v>38322</v>
      </c>
      <c r="S57" s="15" t="n">
        <f aca="false">+S56-(S56*$C$5)</f>
        <v>8033.5785696901</v>
      </c>
      <c r="T57" s="15" t="n">
        <f aca="false">+S57*$T$7</f>
        <v>6426.86285575208</v>
      </c>
      <c r="U57" s="22" t="n">
        <f aca="false">U56</f>
        <v>0.0075</v>
      </c>
      <c r="V57" s="17" t="n">
        <f aca="false">+U57*T57*30.4</f>
        <v>1465.32473111147</v>
      </c>
      <c r="W57" s="22" t="n">
        <f aca="false">W56</f>
        <v>0.005</v>
      </c>
      <c r="X57" s="17" t="n">
        <f aca="false">+W57*T57*30.4</f>
        <v>976.883154074317</v>
      </c>
      <c r="Y57" s="17"/>
      <c r="Z57" s="15" t="n">
        <f aca="false">+Z56-(Z56*$C$5)</f>
        <v>8500.91800851821</v>
      </c>
      <c r="AA57" s="15" t="n">
        <f aca="false">+Z57*$AA$7</f>
        <v>6800.73440681457</v>
      </c>
      <c r="AB57" s="25" t="n">
        <v>0.0075</v>
      </c>
      <c r="AC57" s="17" t="n">
        <f aca="false">+AB57*AA57*30.4</f>
        <v>1550.56744475372</v>
      </c>
      <c r="AD57" s="25" t="n">
        <f aca="false">+$O$4</f>
        <v>0</v>
      </c>
      <c r="AE57" s="17" t="n">
        <f aca="false">+AD57*AA57*30.4</f>
        <v>0</v>
      </c>
    </row>
    <row r="58" customFormat="false" ht="12.75" hidden="false" customHeight="false" outlineLevel="0" collapsed="false">
      <c r="A58" s="14" t="n">
        <v>38353</v>
      </c>
      <c r="B58" s="14"/>
      <c r="C58" s="15" t="n">
        <f aca="false">+B58*$B$6/1000</f>
        <v>0</v>
      </c>
      <c r="D58" s="15" t="n">
        <f aca="false">+C58*$D$7</f>
        <v>0</v>
      </c>
      <c r="E58" s="22" t="n">
        <f aca="false">+E57</f>
        <v>0</v>
      </c>
      <c r="F58" s="17" t="n">
        <f aca="false">+E58*D58*30.4</f>
        <v>0</v>
      </c>
      <c r="G58" s="22" t="n">
        <f aca="false">G57</f>
        <v>0</v>
      </c>
      <c r="H58" s="17" t="n">
        <f aca="false">+G58*D58*30.4</f>
        <v>0</v>
      </c>
      <c r="I58" s="17"/>
      <c r="J58" s="17"/>
      <c r="K58" s="15" t="n">
        <f aca="false">+J58*$J$6/1000</f>
        <v>0</v>
      </c>
      <c r="L58" s="15" t="n">
        <f aca="false">+K58*$L$7</f>
        <v>0</v>
      </c>
      <c r="M58" s="23" t="n">
        <f aca="false">+M57</f>
        <v>0</v>
      </c>
      <c r="N58" s="17" t="n">
        <f aca="false">+M58*L58*30.4</f>
        <v>0</v>
      </c>
      <c r="O58" s="24" t="n">
        <f aca="false">+$O$5</f>
        <v>0</v>
      </c>
      <c r="P58" s="17" t="n">
        <f aca="false">+O58*L58*30.4</f>
        <v>0</v>
      </c>
      <c r="Q58" s="17"/>
      <c r="R58" s="14" t="n">
        <v>38353</v>
      </c>
      <c r="S58" s="15" t="n">
        <f aca="false">+S57-(S57*$C$5)</f>
        <v>7899.6855935286</v>
      </c>
      <c r="T58" s="15" t="n">
        <f aca="false">+S58*$T$7</f>
        <v>6319.74847482288</v>
      </c>
      <c r="U58" s="22" t="n">
        <f aca="false">U57</f>
        <v>0.0075</v>
      </c>
      <c r="V58" s="17" t="n">
        <f aca="false">+U58*T58*30.4</f>
        <v>1440.90265225962</v>
      </c>
      <c r="W58" s="22" t="n">
        <f aca="false">W57</f>
        <v>0.005</v>
      </c>
      <c r="X58" s="17" t="n">
        <f aca="false">+W58*T58*30.4</f>
        <v>960.601768173078</v>
      </c>
      <c r="Y58" s="17"/>
      <c r="Z58" s="15" t="n">
        <f aca="false">+Z57-(Z57*$C$5)</f>
        <v>8359.23604170957</v>
      </c>
      <c r="AA58" s="15" t="n">
        <f aca="false">+Z58*$AA$7</f>
        <v>6687.38883336766</v>
      </c>
      <c r="AB58" s="25" t="n">
        <v>0.0075</v>
      </c>
      <c r="AC58" s="17" t="n">
        <f aca="false">+AB58*AA58*30.4</f>
        <v>1524.72465400783</v>
      </c>
      <c r="AD58" s="25" t="n">
        <f aca="false">+$O$4</f>
        <v>0</v>
      </c>
      <c r="AE58" s="17" t="n">
        <f aca="false">+AD58*AA58*30.4</f>
        <v>0</v>
      </c>
    </row>
    <row r="59" customFormat="false" ht="12.75" hidden="false" customHeight="false" outlineLevel="0" collapsed="false">
      <c r="A59" s="14" t="n">
        <v>38384</v>
      </c>
      <c r="B59" s="14"/>
      <c r="C59" s="15" t="n">
        <f aca="false">+B59*$B$6/1000</f>
        <v>0</v>
      </c>
      <c r="D59" s="15" t="n">
        <f aca="false">+C59*$D$7</f>
        <v>0</v>
      </c>
      <c r="E59" s="22" t="n">
        <f aca="false">+E58</f>
        <v>0</v>
      </c>
      <c r="F59" s="17" t="n">
        <f aca="false">+E59*D59*30.4</f>
        <v>0</v>
      </c>
      <c r="G59" s="22" t="n">
        <f aca="false">G58</f>
        <v>0</v>
      </c>
      <c r="H59" s="17" t="n">
        <f aca="false">+G59*D59*30.4</f>
        <v>0</v>
      </c>
      <c r="I59" s="17"/>
      <c r="J59" s="17"/>
      <c r="K59" s="15" t="n">
        <f aca="false">+J59*$J$6/1000</f>
        <v>0</v>
      </c>
      <c r="L59" s="15" t="n">
        <f aca="false">+K59*$L$7</f>
        <v>0</v>
      </c>
      <c r="M59" s="23" t="n">
        <f aca="false">+M58</f>
        <v>0</v>
      </c>
      <c r="N59" s="17" t="n">
        <f aca="false">+M59*L59*30.4</f>
        <v>0</v>
      </c>
      <c r="O59" s="24" t="n">
        <f aca="false">+$O$5</f>
        <v>0</v>
      </c>
      <c r="P59" s="17" t="n">
        <f aca="false">+O59*L59*30.4</f>
        <v>0</v>
      </c>
      <c r="Q59" s="17"/>
      <c r="R59" s="14" t="n">
        <v>38384</v>
      </c>
      <c r="S59" s="15" t="n">
        <f aca="false">+S58-(S58*$C$5)</f>
        <v>7768.02416696979</v>
      </c>
      <c r="T59" s="15" t="n">
        <f aca="false">+S59*$T$7</f>
        <v>6214.41933357583</v>
      </c>
      <c r="U59" s="22" t="n">
        <f aca="false">U58</f>
        <v>0.0075</v>
      </c>
      <c r="V59" s="17" t="n">
        <f aca="false">+U59*T59*30.4</f>
        <v>1416.88760805529</v>
      </c>
      <c r="W59" s="22" t="n">
        <f aca="false">W58</f>
        <v>0.005</v>
      </c>
      <c r="X59" s="17" t="n">
        <f aca="false">+W59*T59*30.4</f>
        <v>944.591738703527</v>
      </c>
      <c r="Y59" s="17"/>
      <c r="Z59" s="15" t="n">
        <f aca="false">+Z58-(Z58*$C$5)</f>
        <v>8219.91544101441</v>
      </c>
      <c r="AA59" s="15" t="n">
        <f aca="false">+Z59*$AA$7</f>
        <v>6575.93235281153</v>
      </c>
      <c r="AB59" s="25" t="n">
        <v>0.0075</v>
      </c>
      <c r="AC59" s="17" t="n">
        <f aca="false">+AB59*AA59*30.4</f>
        <v>1499.31257644103</v>
      </c>
      <c r="AD59" s="25" t="n">
        <f aca="false">+$O$4</f>
        <v>0</v>
      </c>
      <c r="AE59" s="17" t="n">
        <f aca="false">+AD59*AA59*30.4</f>
        <v>0</v>
      </c>
    </row>
    <row r="60" customFormat="false" ht="12.75" hidden="false" customHeight="false" outlineLevel="0" collapsed="false">
      <c r="A60" s="14" t="n">
        <v>38412</v>
      </c>
      <c r="B60" s="14"/>
      <c r="C60" s="15" t="n">
        <f aca="false">+B60*$B$6/1000</f>
        <v>0</v>
      </c>
      <c r="D60" s="15" t="n">
        <f aca="false">+C60*$D$7</f>
        <v>0</v>
      </c>
      <c r="E60" s="22" t="n">
        <f aca="false">+E59</f>
        <v>0</v>
      </c>
      <c r="F60" s="17" t="n">
        <f aca="false">+E60*D60*30.4</f>
        <v>0</v>
      </c>
      <c r="G60" s="22" t="n">
        <f aca="false">G59</f>
        <v>0</v>
      </c>
      <c r="H60" s="17" t="n">
        <f aca="false">+G60*D60*30.4</f>
        <v>0</v>
      </c>
      <c r="I60" s="17"/>
      <c r="J60" s="17"/>
      <c r="K60" s="15" t="n">
        <f aca="false">+J60*$J$6/1000</f>
        <v>0</v>
      </c>
      <c r="L60" s="15" t="n">
        <f aca="false">+K60*$L$7</f>
        <v>0</v>
      </c>
      <c r="M60" s="23" t="n">
        <f aca="false">+M59</f>
        <v>0</v>
      </c>
      <c r="N60" s="17" t="n">
        <f aca="false">+M60*L60*30.4</f>
        <v>0</v>
      </c>
      <c r="O60" s="24" t="n">
        <f aca="false">+$O$5</f>
        <v>0</v>
      </c>
      <c r="P60" s="17" t="n">
        <f aca="false">+O60*L60*30.4</f>
        <v>0</v>
      </c>
      <c r="Q60" s="17"/>
      <c r="R60" s="14" t="n">
        <v>38412</v>
      </c>
      <c r="S60" s="15" t="n">
        <f aca="false">+S59-(S59*$C$5)</f>
        <v>7638.5570975203</v>
      </c>
      <c r="T60" s="15" t="n">
        <f aca="false">+S60*$T$7</f>
        <v>6110.84567801624</v>
      </c>
      <c r="U60" s="22" t="n">
        <f aca="false">U59</f>
        <v>0.0075</v>
      </c>
      <c r="V60" s="17" t="n">
        <f aca="false">+U60*T60*30.4</f>
        <v>1393.2728145877</v>
      </c>
      <c r="W60" s="22" t="n">
        <f aca="false">W59</f>
        <v>0.005</v>
      </c>
      <c r="X60" s="17" t="n">
        <f aca="false">+W60*T60*30.4</f>
        <v>928.848543058468</v>
      </c>
      <c r="Y60" s="17"/>
      <c r="Z60" s="15" t="n">
        <f aca="false">+Z59-(Z59*$C$5)</f>
        <v>8082.91685033084</v>
      </c>
      <c r="AA60" s="15" t="n">
        <f aca="false">+Z60*$AA$7</f>
        <v>6466.33348026467</v>
      </c>
      <c r="AB60" s="25" t="n">
        <v>0.0075</v>
      </c>
      <c r="AC60" s="17" t="n">
        <f aca="false">+AB60*AA60*30.4</f>
        <v>1474.32403350035</v>
      </c>
      <c r="AD60" s="25" t="n">
        <f aca="false">+$O$4</f>
        <v>0</v>
      </c>
      <c r="AE60" s="17" t="n">
        <f aca="false">+AD60*AA60*30.4</f>
        <v>0</v>
      </c>
    </row>
    <row r="61" customFormat="false" ht="12.75" hidden="false" customHeight="false" outlineLevel="0" collapsed="false">
      <c r="A61" s="14" t="n">
        <v>38443</v>
      </c>
      <c r="B61" s="14"/>
      <c r="C61" s="15" t="n">
        <f aca="false">+B61*$B$6/1000</f>
        <v>0</v>
      </c>
      <c r="D61" s="15" t="n">
        <f aca="false">+C61*$D$7</f>
        <v>0</v>
      </c>
      <c r="E61" s="22" t="n">
        <f aca="false">+E60</f>
        <v>0</v>
      </c>
      <c r="F61" s="17" t="n">
        <f aca="false">+E61*D61*30.4</f>
        <v>0</v>
      </c>
      <c r="G61" s="22" t="n">
        <f aca="false">G60</f>
        <v>0</v>
      </c>
      <c r="H61" s="17" t="n">
        <f aca="false">+G61*D61*30.4</f>
        <v>0</v>
      </c>
      <c r="I61" s="17"/>
      <c r="J61" s="17"/>
      <c r="K61" s="15" t="n">
        <f aca="false">+J61*$J$6/1000</f>
        <v>0</v>
      </c>
      <c r="L61" s="15" t="n">
        <f aca="false">+K61*$L$7</f>
        <v>0</v>
      </c>
      <c r="M61" s="23" t="n">
        <f aca="false">+M60</f>
        <v>0</v>
      </c>
      <c r="N61" s="17" t="n">
        <f aca="false">+M61*L61*30.4</f>
        <v>0</v>
      </c>
      <c r="O61" s="24" t="n">
        <f aca="false">+$O$5</f>
        <v>0</v>
      </c>
      <c r="P61" s="17" t="n">
        <f aca="false">+O61*L61*30.4</f>
        <v>0</v>
      </c>
      <c r="Q61" s="17"/>
      <c r="R61" s="14" t="n">
        <v>38443</v>
      </c>
      <c r="S61" s="15" t="n">
        <f aca="false">+S60-(S60*$C$5)</f>
        <v>7511.24781256162</v>
      </c>
      <c r="T61" s="15" t="n">
        <f aca="false">+S61*$T$7</f>
        <v>6008.9982500493</v>
      </c>
      <c r="U61" s="22" t="n">
        <f aca="false">U60</f>
        <v>0.0075</v>
      </c>
      <c r="V61" s="17" t="n">
        <f aca="false">+U61*T61*30.4</f>
        <v>1370.05160101124</v>
      </c>
      <c r="W61" s="22" t="n">
        <f aca="false">W60</f>
        <v>0.005</v>
      </c>
      <c r="X61" s="17" t="n">
        <f aca="false">+W61*T61*30.4</f>
        <v>913.367734007493</v>
      </c>
      <c r="Y61" s="17"/>
      <c r="Z61" s="15" t="n">
        <f aca="false">+Z60-(Z60*$C$5)</f>
        <v>7948.20156949199</v>
      </c>
      <c r="AA61" s="15" t="n">
        <f aca="false">+Z61*$AA$7</f>
        <v>6358.56125559359</v>
      </c>
      <c r="AB61" s="25" t="n">
        <v>0.0075</v>
      </c>
      <c r="AC61" s="17" t="n">
        <f aca="false">+AB61*AA61*30.4</f>
        <v>1449.75196627534</v>
      </c>
      <c r="AD61" s="25" t="n">
        <f aca="false">+$O$4</f>
        <v>0</v>
      </c>
      <c r="AE61" s="17" t="n">
        <f aca="false">+AD61*AA61*30.4</f>
        <v>0</v>
      </c>
    </row>
    <row r="62" customFormat="false" ht="12.75" hidden="false" customHeight="false" outlineLevel="0" collapsed="false">
      <c r="A62" s="14" t="n">
        <v>38473</v>
      </c>
      <c r="B62" s="14"/>
      <c r="C62" s="15" t="n">
        <f aca="false">+B62*$B$6/1000</f>
        <v>0</v>
      </c>
      <c r="D62" s="15" t="n">
        <f aca="false">+C62*$D$7</f>
        <v>0</v>
      </c>
      <c r="E62" s="22" t="n">
        <f aca="false">+E61</f>
        <v>0</v>
      </c>
      <c r="F62" s="17" t="n">
        <f aca="false">+E62*D62*30.4</f>
        <v>0</v>
      </c>
      <c r="G62" s="22" t="n">
        <f aca="false">G61</f>
        <v>0</v>
      </c>
      <c r="H62" s="17" t="n">
        <f aca="false">+G62*D62*30.4</f>
        <v>0</v>
      </c>
      <c r="I62" s="17"/>
      <c r="J62" s="17"/>
      <c r="K62" s="15" t="n">
        <f aca="false">+J62*$J$6/1000</f>
        <v>0</v>
      </c>
      <c r="L62" s="15" t="n">
        <f aca="false">+K62*$L$7</f>
        <v>0</v>
      </c>
      <c r="M62" s="23" t="n">
        <f aca="false">+M61</f>
        <v>0</v>
      </c>
      <c r="N62" s="17" t="n">
        <f aca="false">+M62*L62*30.4</f>
        <v>0</v>
      </c>
      <c r="O62" s="24" t="n">
        <f aca="false">+$O$5</f>
        <v>0</v>
      </c>
      <c r="P62" s="17" t="n">
        <f aca="false">+O62*L62*30.4</f>
        <v>0</v>
      </c>
      <c r="Q62" s="17"/>
      <c r="R62" s="14" t="n">
        <v>38473</v>
      </c>
      <c r="S62" s="15" t="n">
        <f aca="false">+S61-(S61*$C$5)</f>
        <v>7386.06034901893</v>
      </c>
      <c r="T62" s="15" t="n">
        <f aca="false">+S62*$T$7</f>
        <v>5908.84827921514</v>
      </c>
      <c r="U62" s="22" t="n">
        <f aca="false">U61</f>
        <v>0.0075</v>
      </c>
      <c r="V62" s="17" t="n">
        <f aca="false">+U62*T62*30.4</f>
        <v>1347.21740766105</v>
      </c>
      <c r="W62" s="22" t="n">
        <f aca="false">W61</f>
        <v>0.005</v>
      </c>
      <c r="X62" s="17" t="n">
        <f aca="false">+W62*T62*30.4</f>
        <v>898.144938440702</v>
      </c>
      <c r="Y62" s="17"/>
      <c r="Z62" s="15" t="n">
        <f aca="false">+Z61-(Z61*$C$5)</f>
        <v>7815.73154333379</v>
      </c>
      <c r="AA62" s="15" t="n">
        <f aca="false">+Z62*$AA$7</f>
        <v>6252.58523466703</v>
      </c>
      <c r="AB62" s="25" t="n">
        <v>0.0075</v>
      </c>
      <c r="AC62" s="17" t="n">
        <f aca="false">+AB62*AA62*30.4</f>
        <v>1425.58943350408</v>
      </c>
      <c r="AD62" s="25" t="n">
        <f aca="false">+$O$4</f>
        <v>0</v>
      </c>
      <c r="AE62" s="17" t="n">
        <f aca="false">+AD62*AA62*30.4</f>
        <v>0</v>
      </c>
    </row>
    <row r="63" customFormat="false" ht="12.75" hidden="false" customHeight="false" outlineLevel="0" collapsed="false">
      <c r="A63" s="14" t="n">
        <v>38504</v>
      </c>
      <c r="B63" s="14"/>
      <c r="C63" s="15" t="n">
        <f aca="false">+B63*$B$6/1000</f>
        <v>0</v>
      </c>
      <c r="D63" s="15" t="n">
        <f aca="false">+C63*$D$7</f>
        <v>0</v>
      </c>
      <c r="E63" s="22" t="n">
        <f aca="false">+E62</f>
        <v>0</v>
      </c>
      <c r="F63" s="17" t="n">
        <f aca="false">+E63*D63*30.4</f>
        <v>0</v>
      </c>
      <c r="G63" s="22" t="n">
        <f aca="false">G62</f>
        <v>0</v>
      </c>
      <c r="H63" s="17" t="n">
        <f aca="false">+G63*D63*30.4</f>
        <v>0</v>
      </c>
      <c r="I63" s="17"/>
      <c r="J63" s="17"/>
      <c r="K63" s="15" t="n">
        <f aca="false">+J63*$J$6/1000</f>
        <v>0</v>
      </c>
      <c r="L63" s="15" t="n">
        <f aca="false">+K63*$L$7</f>
        <v>0</v>
      </c>
      <c r="M63" s="23" t="n">
        <f aca="false">+M62</f>
        <v>0</v>
      </c>
      <c r="N63" s="17" t="n">
        <f aca="false">+M63*L63*30.4</f>
        <v>0</v>
      </c>
      <c r="O63" s="24" t="n">
        <f aca="false">+$O$5</f>
        <v>0</v>
      </c>
      <c r="P63" s="17" t="n">
        <f aca="false">+O63*L63*30.4</f>
        <v>0</v>
      </c>
      <c r="Q63" s="17"/>
      <c r="R63" s="14" t="n">
        <v>38504</v>
      </c>
      <c r="S63" s="15" t="n">
        <f aca="false">+S62-(S62*$C$5)</f>
        <v>7262.95934320195</v>
      </c>
      <c r="T63" s="15" t="n">
        <f aca="false">+S63*$T$7</f>
        <v>5810.36747456156</v>
      </c>
      <c r="U63" s="22" t="n">
        <f aca="false">U62</f>
        <v>0.0075</v>
      </c>
      <c r="V63" s="17" t="n">
        <f aca="false">+U63*T63*30.4</f>
        <v>1324.76378420004</v>
      </c>
      <c r="W63" s="22" t="n">
        <f aca="false">W62</f>
        <v>0.005</v>
      </c>
      <c r="X63" s="17" t="n">
        <f aca="false">+W63*T63*30.4</f>
        <v>883.175856133357</v>
      </c>
      <c r="Y63" s="17"/>
      <c r="Z63" s="15" t="n">
        <f aca="false">+Z62-(Z62*$C$5)</f>
        <v>7685.4693509449</v>
      </c>
      <c r="AA63" s="15" t="n">
        <f aca="false">+Z63*$AA$7</f>
        <v>6148.37548075592</v>
      </c>
      <c r="AB63" s="25" t="n">
        <v>0.0075</v>
      </c>
      <c r="AC63" s="17" t="n">
        <f aca="false">+AB63*AA63*30.4</f>
        <v>1401.82960961235</v>
      </c>
      <c r="AD63" s="25" t="n">
        <f aca="false">+$O$4</f>
        <v>0</v>
      </c>
      <c r="AE63" s="17" t="n">
        <f aca="false">+AD63*AA63*30.4</f>
        <v>0</v>
      </c>
    </row>
    <row r="64" customFormat="false" ht="12.75" hidden="false" customHeight="false" outlineLevel="0" collapsed="false">
      <c r="A64" s="14" t="n">
        <v>38534</v>
      </c>
      <c r="B64" s="14"/>
      <c r="C64" s="15" t="n">
        <f aca="false">+B64*$B$6/1000</f>
        <v>0</v>
      </c>
      <c r="D64" s="15" t="n">
        <f aca="false">+C64*$D$7</f>
        <v>0</v>
      </c>
      <c r="E64" s="22" t="n">
        <f aca="false">+E63</f>
        <v>0</v>
      </c>
      <c r="F64" s="17" t="n">
        <f aca="false">+E64*D64*30.4</f>
        <v>0</v>
      </c>
      <c r="G64" s="22" t="n">
        <f aca="false">G63</f>
        <v>0</v>
      </c>
      <c r="H64" s="17" t="n">
        <f aca="false">+G64*D64*30.4</f>
        <v>0</v>
      </c>
      <c r="I64" s="17"/>
      <c r="J64" s="17"/>
      <c r="K64" s="15" t="n">
        <f aca="false">+J64*$J$6/1000</f>
        <v>0</v>
      </c>
      <c r="L64" s="15" t="n">
        <f aca="false">+K64*$L$7</f>
        <v>0</v>
      </c>
      <c r="M64" s="23" t="n">
        <f aca="false">+M63</f>
        <v>0</v>
      </c>
      <c r="N64" s="17" t="n">
        <f aca="false">+M64*L64*30.4</f>
        <v>0</v>
      </c>
      <c r="O64" s="24" t="n">
        <f aca="false">+$O$5</f>
        <v>0</v>
      </c>
      <c r="P64" s="17" t="n">
        <f aca="false">+O64*L64*30.4</f>
        <v>0</v>
      </c>
      <c r="Q64" s="17"/>
      <c r="R64" s="14" t="n">
        <v>38534</v>
      </c>
      <c r="S64" s="15" t="n">
        <f aca="false">+S63-(S63*$C$5)</f>
        <v>7141.91002081525</v>
      </c>
      <c r="T64" s="15" t="n">
        <f aca="false">+S64*$T$7</f>
        <v>5713.5280166522</v>
      </c>
      <c r="U64" s="22" t="n">
        <f aca="false">U63</f>
        <v>0.0075</v>
      </c>
      <c r="V64" s="17" t="n">
        <f aca="false">+U64*T64*30.4</f>
        <v>1302.6843877967</v>
      </c>
      <c r="W64" s="22" t="n">
        <f aca="false">W63</f>
        <v>0.005</v>
      </c>
      <c r="X64" s="17" t="n">
        <f aca="false">+W64*T64*30.4</f>
        <v>868.456258531134</v>
      </c>
      <c r="Y64" s="17"/>
      <c r="Z64" s="15" t="n">
        <f aca="false">+Z63-(Z63*$C$5)</f>
        <v>7557.37819509581</v>
      </c>
      <c r="AA64" s="15" t="n">
        <f aca="false">+Z64*$AA$7</f>
        <v>6045.90255607665</v>
      </c>
      <c r="AB64" s="25" t="n">
        <v>0.0075</v>
      </c>
      <c r="AC64" s="17" t="n">
        <f aca="false">+AB64*AA64*30.4</f>
        <v>1378.46578278548</v>
      </c>
      <c r="AD64" s="25" t="n">
        <f aca="false">+$O$4</f>
        <v>0</v>
      </c>
      <c r="AE64" s="17" t="n">
        <f aca="false">+AD64*AA64*30.4</f>
        <v>0</v>
      </c>
    </row>
    <row r="65" customFormat="false" ht="12.75" hidden="false" customHeight="false" outlineLevel="0" collapsed="false">
      <c r="A65" s="14" t="n">
        <v>38565</v>
      </c>
      <c r="B65" s="14"/>
      <c r="C65" s="15" t="n">
        <f aca="false">+B65*$B$6/1000</f>
        <v>0</v>
      </c>
      <c r="D65" s="15" t="n">
        <f aca="false">+C65*$D$7</f>
        <v>0</v>
      </c>
      <c r="E65" s="22" t="n">
        <f aca="false">+E64</f>
        <v>0</v>
      </c>
      <c r="F65" s="17" t="n">
        <f aca="false">+E65*D65*30.4</f>
        <v>0</v>
      </c>
      <c r="G65" s="22" t="n">
        <f aca="false">G64</f>
        <v>0</v>
      </c>
      <c r="H65" s="17" t="n">
        <f aca="false">+G65*D65*30.4</f>
        <v>0</v>
      </c>
      <c r="I65" s="17"/>
      <c r="J65" s="17"/>
      <c r="K65" s="15" t="n">
        <f aca="false">+J65*$J$6/1000</f>
        <v>0</v>
      </c>
      <c r="L65" s="15" t="n">
        <f aca="false">+K65*$L$7</f>
        <v>0</v>
      </c>
      <c r="M65" s="23" t="n">
        <f aca="false">+M64</f>
        <v>0</v>
      </c>
      <c r="N65" s="17" t="n">
        <f aca="false">+M65*L65*30.4</f>
        <v>0</v>
      </c>
      <c r="O65" s="24" t="n">
        <f aca="false">+$O$5</f>
        <v>0</v>
      </c>
      <c r="P65" s="17" t="n">
        <f aca="false">+O65*L65*30.4</f>
        <v>0</v>
      </c>
      <c r="Q65" s="17"/>
      <c r="R65" s="14" t="n">
        <v>38565</v>
      </c>
      <c r="S65" s="15" t="n">
        <f aca="false">+S64-(S64*$C$5)</f>
        <v>7022.878187135</v>
      </c>
      <c r="T65" s="15" t="n">
        <f aca="false">+S65*$T$7</f>
        <v>5618.302549708</v>
      </c>
      <c r="U65" s="22" t="n">
        <f aca="false">U64</f>
        <v>0.0075</v>
      </c>
      <c r="V65" s="17" t="n">
        <f aca="false">+U65*T65*30.4</f>
        <v>1280.97298133342</v>
      </c>
      <c r="W65" s="22" t="n">
        <f aca="false">W64</f>
        <v>0.005</v>
      </c>
      <c r="X65" s="17" t="n">
        <f aca="false">+W65*T65*30.4</f>
        <v>853.981987555615</v>
      </c>
      <c r="Y65" s="17"/>
      <c r="Z65" s="15" t="n">
        <f aca="false">+Z64-(Z64*$C$5)</f>
        <v>7431.42189184422</v>
      </c>
      <c r="AA65" s="15" t="n">
        <f aca="false">+Z65*$AA$7</f>
        <v>5945.13751347537</v>
      </c>
      <c r="AB65" s="25" t="n">
        <v>0.0075</v>
      </c>
      <c r="AC65" s="17" t="n">
        <f aca="false">+AB65*AA65*30.4</f>
        <v>1355.49135307239</v>
      </c>
      <c r="AD65" s="25" t="n">
        <f aca="false">+$O$4</f>
        <v>0</v>
      </c>
      <c r="AE65" s="17" t="n">
        <f aca="false">+AD65*AA65*30.4</f>
        <v>0</v>
      </c>
    </row>
    <row r="66" customFormat="false" ht="12.75" hidden="false" customHeight="false" outlineLevel="0" collapsed="false">
      <c r="A66" s="14" t="n">
        <v>38596</v>
      </c>
      <c r="B66" s="14"/>
      <c r="C66" s="15" t="n">
        <f aca="false">+B66*$B$6/1000</f>
        <v>0</v>
      </c>
      <c r="D66" s="15" t="n">
        <f aca="false">+C66*$D$7</f>
        <v>0</v>
      </c>
      <c r="E66" s="22" t="n">
        <f aca="false">+E65</f>
        <v>0</v>
      </c>
      <c r="F66" s="17" t="n">
        <f aca="false">+E66*D66*30.4</f>
        <v>0</v>
      </c>
      <c r="G66" s="22" t="n">
        <f aca="false">G65</f>
        <v>0</v>
      </c>
      <c r="H66" s="17" t="n">
        <f aca="false">+G66*D66*30.4</f>
        <v>0</v>
      </c>
      <c r="I66" s="17"/>
      <c r="J66" s="17"/>
      <c r="K66" s="15" t="n">
        <f aca="false">+J66*$J$6/1000</f>
        <v>0</v>
      </c>
      <c r="L66" s="15" t="n">
        <f aca="false">+K66*$L$7</f>
        <v>0</v>
      </c>
      <c r="M66" s="23" t="n">
        <f aca="false">+M65</f>
        <v>0</v>
      </c>
      <c r="N66" s="17" t="n">
        <f aca="false">+M66*L66*30.4</f>
        <v>0</v>
      </c>
      <c r="O66" s="24" t="n">
        <f aca="false">+$O$5</f>
        <v>0</v>
      </c>
      <c r="P66" s="17" t="n">
        <f aca="false">+O66*L66*30.4</f>
        <v>0</v>
      </c>
      <c r="Q66" s="17"/>
      <c r="R66" s="14" t="n">
        <v>38596</v>
      </c>
      <c r="S66" s="15" t="n">
        <f aca="false">+S65-(S65*$C$5)</f>
        <v>6905.83021734941</v>
      </c>
      <c r="T66" s="15" t="n">
        <f aca="false">+S66*$T$7</f>
        <v>5524.66417387953</v>
      </c>
      <c r="U66" s="22" t="n">
        <f aca="false">U65</f>
        <v>0.0075</v>
      </c>
      <c r="V66" s="17" t="n">
        <f aca="false">+U66*T66*30.4</f>
        <v>1259.62343164453</v>
      </c>
      <c r="W66" s="22" t="n">
        <f aca="false">W65</f>
        <v>0.005</v>
      </c>
      <c r="X66" s="17" t="n">
        <f aca="false">+W66*T66*30.4</f>
        <v>839.748954429689</v>
      </c>
      <c r="Y66" s="17"/>
      <c r="Z66" s="15" t="n">
        <f aca="false">+Z65-(Z65*$C$5)</f>
        <v>7307.56486031348</v>
      </c>
      <c r="AA66" s="15" t="n">
        <f aca="false">+Z66*$AA$7</f>
        <v>5846.05188825078</v>
      </c>
      <c r="AB66" s="25" t="n">
        <v>0.0075</v>
      </c>
      <c r="AC66" s="17" t="n">
        <f aca="false">+AB66*AA66*30.4</f>
        <v>1332.89983052118</v>
      </c>
      <c r="AD66" s="25" t="n">
        <f aca="false">+$O$4</f>
        <v>0</v>
      </c>
      <c r="AE66" s="17" t="n">
        <f aca="false">+AD66*AA66*30.4</f>
        <v>0</v>
      </c>
    </row>
    <row r="67" customFormat="false" ht="12.75" hidden="false" customHeight="false" outlineLevel="0" collapsed="false">
      <c r="A67" s="14" t="n">
        <v>38626</v>
      </c>
      <c r="B67" s="14"/>
      <c r="C67" s="15" t="n">
        <f aca="false">+B67*$B$6/1000</f>
        <v>0</v>
      </c>
      <c r="D67" s="15" t="n">
        <f aca="false">+C67*$D$7</f>
        <v>0</v>
      </c>
      <c r="E67" s="22" t="n">
        <f aca="false">+E66</f>
        <v>0</v>
      </c>
      <c r="F67" s="17" t="n">
        <f aca="false">+E67*D67*30.4</f>
        <v>0</v>
      </c>
      <c r="G67" s="22" t="n">
        <f aca="false">G66</f>
        <v>0</v>
      </c>
      <c r="H67" s="17" t="n">
        <f aca="false">+G67*D67*30.4</f>
        <v>0</v>
      </c>
      <c r="I67" s="17"/>
      <c r="J67" s="17"/>
      <c r="K67" s="15" t="n">
        <f aca="false">+J67*$J$6/1000</f>
        <v>0</v>
      </c>
      <c r="L67" s="15" t="n">
        <f aca="false">+K67*$L$7</f>
        <v>0</v>
      </c>
      <c r="M67" s="23" t="n">
        <f aca="false">+M66</f>
        <v>0</v>
      </c>
      <c r="N67" s="17" t="n">
        <f aca="false">+M67*L67*30.4</f>
        <v>0</v>
      </c>
      <c r="O67" s="24" t="n">
        <f aca="false">+$O$5</f>
        <v>0</v>
      </c>
      <c r="P67" s="17" t="n">
        <f aca="false">+O67*L67*30.4</f>
        <v>0</v>
      </c>
      <c r="Q67" s="17"/>
      <c r="R67" s="14" t="n">
        <v>38626</v>
      </c>
      <c r="S67" s="15" t="n">
        <f aca="false">+S66-(S66*$C$5)</f>
        <v>6790.73304706026</v>
      </c>
      <c r="T67" s="15" t="n">
        <f aca="false">+S67*$T$7</f>
        <v>5432.5864376482</v>
      </c>
      <c r="U67" s="22" t="n">
        <f aca="false">U66</f>
        <v>0.0075</v>
      </c>
      <c r="V67" s="17" t="n">
        <f aca="false">+U67*T67*30.4</f>
        <v>1238.62970778379</v>
      </c>
      <c r="W67" s="22" t="n">
        <f aca="false">W66</f>
        <v>0.005</v>
      </c>
      <c r="X67" s="17" t="n">
        <f aca="false">+W67*T67*30.4</f>
        <v>825.753138522527</v>
      </c>
      <c r="Y67" s="17"/>
      <c r="Z67" s="15" t="n">
        <f aca="false">+Z66-(Z66*$C$5)</f>
        <v>7185.77211264159</v>
      </c>
      <c r="AA67" s="15" t="n">
        <f aca="false">+Z67*$AA$7</f>
        <v>5748.61769011327</v>
      </c>
      <c r="AB67" s="25" t="n">
        <v>0.0075</v>
      </c>
      <c r="AC67" s="17" t="n">
        <f aca="false">+AB67*AA67*30.4</f>
        <v>1310.68483334583</v>
      </c>
      <c r="AD67" s="25" t="n">
        <f aca="false">+$O$4</f>
        <v>0</v>
      </c>
      <c r="AE67" s="17" t="n">
        <f aca="false">+AD67*AA67*30.4</f>
        <v>0</v>
      </c>
    </row>
    <row r="68" customFormat="false" ht="12.75" hidden="false" customHeight="false" outlineLevel="0" collapsed="false">
      <c r="A68" s="14" t="n">
        <v>38657</v>
      </c>
      <c r="B68" s="14"/>
      <c r="C68" s="15" t="n">
        <f aca="false">+B68*$B$6/1000</f>
        <v>0</v>
      </c>
      <c r="D68" s="15" t="n">
        <f aca="false">+C68*$D$7</f>
        <v>0</v>
      </c>
      <c r="E68" s="22" t="n">
        <f aca="false">+E67</f>
        <v>0</v>
      </c>
      <c r="F68" s="17" t="n">
        <f aca="false">+E68*D68*30.4</f>
        <v>0</v>
      </c>
      <c r="G68" s="22" t="n">
        <f aca="false">G67</f>
        <v>0</v>
      </c>
      <c r="H68" s="17" t="n">
        <f aca="false">+G68*D68*30.4</f>
        <v>0</v>
      </c>
      <c r="I68" s="17"/>
      <c r="J68" s="17"/>
      <c r="K68" s="15" t="n">
        <f aca="false">+J68*$J$6/1000</f>
        <v>0</v>
      </c>
      <c r="L68" s="15" t="n">
        <f aca="false">+K68*$L$7</f>
        <v>0</v>
      </c>
      <c r="M68" s="23" t="n">
        <f aca="false">+M67</f>
        <v>0</v>
      </c>
      <c r="N68" s="17" t="n">
        <f aca="false">+M68*L68*30.4</f>
        <v>0</v>
      </c>
      <c r="O68" s="24" t="n">
        <f aca="false">+$O$5</f>
        <v>0</v>
      </c>
      <c r="P68" s="17" t="n">
        <f aca="false">+O68*L68*30.4</f>
        <v>0</v>
      </c>
      <c r="Q68" s="17"/>
      <c r="R68" s="14" t="n">
        <v>38657</v>
      </c>
      <c r="S68" s="15" t="n">
        <f aca="false">+S67-(S67*$C$5)</f>
        <v>6677.55416294258</v>
      </c>
      <c r="T68" s="15" t="n">
        <f aca="false">+S68*$T$7</f>
        <v>5342.04333035407</v>
      </c>
      <c r="U68" s="22" t="n">
        <f aca="false">U67</f>
        <v>0.0075</v>
      </c>
      <c r="V68" s="17" t="n">
        <f aca="false">+U68*T68*30.4</f>
        <v>1217.98587932073</v>
      </c>
      <c r="W68" s="22" t="n">
        <f aca="false">W67</f>
        <v>0.005</v>
      </c>
      <c r="X68" s="17" t="n">
        <f aca="false">+W68*T68*30.4</f>
        <v>811.990586213818</v>
      </c>
      <c r="Y68" s="17"/>
      <c r="Z68" s="15" t="n">
        <f aca="false">+Z67-(Z67*$C$5)</f>
        <v>7066.00924409756</v>
      </c>
      <c r="AA68" s="15" t="n">
        <f aca="false">+Z68*$AA$7</f>
        <v>5652.80739527805</v>
      </c>
      <c r="AB68" s="25" t="n">
        <v>0.0075</v>
      </c>
      <c r="AC68" s="17" t="n">
        <f aca="false">+AB68*AA68*30.4</f>
        <v>1288.8400861234</v>
      </c>
      <c r="AD68" s="25" t="n">
        <f aca="false">+$O$4</f>
        <v>0</v>
      </c>
      <c r="AE68" s="17" t="n">
        <f aca="false">+AD68*AA68*30.4</f>
        <v>0</v>
      </c>
    </row>
    <row r="69" customFormat="false" ht="12.75" hidden="false" customHeight="false" outlineLevel="0" collapsed="false">
      <c r="F69" s="36" t="n">
        <f aca="false">NPV(0.1/12,F9:F68)</f>
        <v>0</v>
      </c>
      <c r="H69" s="36" t="n">
        <f aca="false">NPV(0.1/12,H9:H68)</f>
        <v>0</v>
      </c>
      <c r="I69" s="36"/>
      <c r="J69" s="36"/>
      <c r="N69" s="36" t="n">
        <f aca="false">NPV(0.1/12,N9:N68)</f>
        <v>0</v>
      </c>
      <c r="P69" s="36" t="n">
        <f aca="false">NPV(0.1/12,P9:P68)</f>
        <v>0</v>
      </c>
      <c r="Q69" s="36"/>
      <c r="V69" s="36" t="n">
        <f aca="false">NPV(0.1/12,V9:V68)</f>
        <v>102210.401733835</v>
      </c>
      <c r="X69" s="36" t="n">
        <f aca="false">NPV(0.1/12,X9:X68)</f>
        <v>59775.0361298234</v>
      </c>
      <c r="Y69" s="36"/>
      <c r="AC69" s="36" t="n">
        <f aca="false">NPV(0.1/12,AC9:AC68)</f>
        <v>106776.624772488</v>
      </c>
      <c r="AE69" s="36" t="n">
        <f aca="false">NPV(0.1/12,AE9:AE68)</f>
        <v>0</v>
      </c>
    </row>
    <row r="70" customFormat="false" ht="12.75" hidden="true" customHeight="false" outlineLevel="0" collapsed="false"/>
    <row r="71" customFormat="false" ht="12.75" hidden="true" customHeight="false" outlineLevel="0" collapsed="false"/>
    <row r="72" customFormat="false" ht="12.75" hidden="true" customHeight="false" outlineLevel="0" collapsed="false">
      <c r="D72" s="0" t="s">
        <v>24</v>
      </c>
      <c r="T72" s="0" t="s">
        <v>24</v>
      </c>
    </row>
    <row r="73" customFormat="false" ht="12.75" hidden="true" customHeight="false" outlineLevel="0" collapsed="false">
      <c r="D73" s="37" t="s">
        <v>25</v>
      </c>
      <c r="K73" s="38" t="n">
        <v>106393.017580201</v>
      </c>
      <c r="L73" s="38" t="n">
        <v>106776.624772488</v>
      </c>
      <c r="M73" s="38" t="e">
        <f aca="false">+#REF!+I73</f>
        <v>#REF!</v>
      </c>
      <c r="O73" s="38" t="n">
        <f aca="false">+L73+K73</f>
        <v>213169.642352689</v>
      </c>
      <c r="T73" s="37" t="s">
        <v>25</v>
      </c>
      <c r="Z73" s="38" t="n">
        <v>106393.017580201</v>
      </c>
      <c r="AA73" s="38" t="n">
        <v>106776.624772488</v>
      </c>
      <c r="AB73" s="38" t="e">
        <f aca="false">+#REF!+Y73</f>
        <v>#REF!</v>
      </c>
      <c r="AD73" s="38" t="n">
        <f aca="false">+AA73+Z73</f>
        <v>213169.642352689</v>
      </c>
    </row>
    <row r="74" customFormat="false" ht="12.75" hidden="true" customHeight="false" outlineLevel="0" collapsed="false">
      <c r="D74" s="37" t="s">
        <v>26</v>
      </c>
      <c r="K74" s="38" t="n">
        <v>79250.0503238315</v>
      </c>
      <c r="L74" s="38" t="n">
        <v>78356.6551564506</v>
      </c>
      <c r="M74" s="38" t="n">
        <v>157606.705480282</v>
      </c>
      <c r="O74" s="38" t="n">
        <v>157606.705480282</v>
      </c>
      <c r="T74" s="37" t="s">
        <v>26</v>
      </c>
      <c r="Z74" s="38" t="n">
        <v>79250.0503238315</v>
      </c>
      <c r="AA74" s="38" t="n">
        <v>78356.6551564506</v>
      </c>
      <c r="AB74" s="38" t="n">
        <v>157606.705480282</v>
      </c>
      <c r="AD74" s="38" t="n">
        <v>157606.705480282</v>
      </c>
    </row>
    <row r="75" customFormat="false" ht="12.75" hidden="true" customHeight="false" outlineLevel="0" collapsed="false">
      <c r="D75" s="0" t="s">
        <v>27</v>
      </c>
      <c r="K75" s="36" t="n">
        <v>81363.2441275385</v>
      </c>
      <c r="L75" s="36" t="n">
        <v>80082.4685793663</v>
      </c>
      <c r="M75" s="36" t="n">
        <v>161445.712706905</v>
      </c>
      <c r="O75" s="36" t="n">
        <v>161445.712706905</v>
      </c>
      <c r="T75" s="0" t="s">
        <v>27</v>
      </c>
      <c r="Z75" s="36" t="n">
        <v>81363.2441275385</v>
      </c>
      <c r="AA75" s="36" t="n">
        <v>80082.4685793663</v>
      </c>
      <c r="AB75" s="36" t="n">
        <v>161445.712706905</v>
      </c>
      <c r="AD75" s="36" t="n">
        <v>161445.712706905</v>
      </c>
    </row>
    <row r="76" customFormat="false" ht="12.75" hidden="true" customHeight="false" outlineLevel="0" collapsed="false"/>
  </sheetData>
  <printOptions headings="false" gridLines="false" gridLinesSet="true" horizontalCentered="false" verticalCentered="false"/>
  <pageMargins left="0.25" right="0.25" top="0.75" bottom="0.7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&amp;CCabot Terrebonne Parish Deals</oddHeader>
    <oddFooter>&amp;Lgmw/h:/parties/cabot.xls&amp;R&amp;D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2000-12-20T11:21:01Z</dcterms:created>
  <dc:creator>gweissm</dc:creator>
  <dc:description/>
  <dc:language>en-US</dc:language>
  <cp:lastModifiedBy>gweissm</cp:lastModifiedBy>
  <cp:revision>0</cp:revision>
  <dc:subject/>
  <dc:title/>
</cp:coreProperties>
</file>