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min Curtailment Periods" sheetId="1" state="visible" r:id="rId3"/>
    <sheet name="15-min Curtailment Periods" sheetId="2" state="visible" r:id="rId4"/>
    <sheet name="Curtailment Period Totals" sheetId="3" state="visible" r:id="rId5"/>
    <sheet name="Problems-Limitations" sheetId="4" state="visible" r:id="rId6"/>
    <sheet name="Curtailment Periods - Hourly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<sst xmlns="http://schemas.openxmlformats.org/spreadsheetml/2006/main" count="188" uniqueCount="121">
  <si>
    <t xml:space="preserve">Clear Sky Curtailment Worksheet</t>
  </si>
  <si>
    <t xml:space="preserve">Notes:</t>
  </si>
  <si>
    <t xml:space="preserve">signifies &gt;1500 kW production per turbine</t>
  </si>
  <si>
    <t xml:space="preserve">NOTE: SEE LAST TAB (Problems-Limitations) FOR EXPLANATIONS</t>
  </si>
  <si>
    <t xml:space="preserve">Year</t>
  </si>
  <si>
    <t xml:space="preserve">Mo</t>
  </si>
  <si>
    <t xml:space="preserve">Day</t>
  </si>
  <si>
    <t xml:space="preserve">Hour</t>
  </si>
  <si>
    <t xml:space="preserve">Min</t>
  </si>
  <si>
    <t xml:space="preserve">Hours of curtailment</t>
  </si>
  <si>
    <t xml:space="preserve">No of turbines curtailed</t>
  </si>
  <si>
    <t xml:space="preserve">No of turbines not curtailed</t>
  </si>
  <si>
    <t xml:space="preserve">Wind speed at Site 653 (mph)</t>
  </si>
  <si>
    <t xml:space="preserve">Wind speed adjusted to hub-height (mps)</t>
  </si>
  <si>
    <t xml:space="preserve">Est production per turbine, (kWh)</t>
  </si>
  <si>
    <t xml:space="preserve">Actual Total Production(kWh)</t>
  </si>
  <si>
    <t xml:space="preserve">Pro-Rated Total Production(kWh)</t>
  </si>
  <si>
    <t xml:space="preserve">Est total curtailed production (kWh)</t>
  </si>
  <si>
    <t xml:space="preserve">Wind Speed, mps</t>
  </si>
  <si>
    <t xml:space="preserve">EWC 1.5 MW Turbine Power Curve, kW</t>
  </si>
  <si>
    <t xml:space="preserve">Note: since all turbines were curtailed during the final curtailment perioe, the wind speed method was used.  Also note that CPS promised to pay as if all turbines at full power.</t>
  </si>
  <si>
    <t xml:space="preserve">No of turbines operating</t>
  </si>
  <si>
    <t xml:space="preserve">Actual Total Production(MW)</t>
  </si>
  <si>
    <t xml:space="preserve">Pro-Rated Total Production(MW)</t>
  </si>
  <si>
    <t xml:space="preserve">Est total curtailed production (MW)</t>
  </si>
  <si>
    <t xml:space="preserve">      Not used for this analysis</t>
  </si>
  <si>
    <t xml:space="preserve">(6.5)</t>
  </si>
  <si>
    <t xml:space="preserve">Clear Sky Curtailments February 2001</t>
  </si>
  <si>
    <t xml:space="preserve">Date curtailment started</t>
  </si>
  <si>
    <t xml:space="preserve">Time started</t>
  </si>
  <si>
    <t xml:space="preserve">Date curtailment lifted</t>
  </si>
  <si>
    <t xml:space="preserve">Time lifted</t>
  </si>
  <si>
    <t xml:space="preserve">Total hours</t>
  </si>
  <si>
    <t xml:space="preserve">Turbines curtailed</t>
  </si>
  <si>
    <t xml:space="preserve"># of turbines curtailed</t>
  </si>
  <si>
    <t xml:space="preserve">Target turbine readings-start (kWH since commissioning)</t>
  </si>
  <si>
    <t xml:space="preserve">Target turbine readings-finish (kWH since commissioning)</t>
  </si>
  <si>
    <t xml:space="preserve">Target turbine yield (kWH)</t>
  </si>
  <si>
    <t xml:space="preserve">Projected total loss (kWH)</t>
  </si>
  <si>
    <t xml:space="preserve">Comments</t>
  </si>
  <si>
    <t xml:space="preserve">Est total curtailed production (kWh) using 10-minute data</t>
  </si>
  <si>
    <t xml:space="preserve">Est total curtailed production (kWh) using 15-minute data</t>
  </si>
  <si>
    <t xml:space="preserve">?</t>
  </si>
  <si>
    <t xml:space="preserve">CPS wanted 10 MW on 138 kV side, 5 MW on 69 kV side.  70 turbines were down due to sitewide cable splice retrofit.</t>
  </si>
  <si>
    <t xml:space="preserve">1,2,3,4,8,13,14,15,114.</t>
  </si>
  <si>
    <t xml:space="preserve">CPS wanted 15 MW on 69 kV side.  20 turbines were down due to sitewide cable splice retrofit.</t>
  </si>
  <si>
    <t xml:space="preserve">65,71,78,81,100,103,105,115,116,106,107,121,122,72-77,69,70.</t>
  </si>
  <si>
    <t xml:space="preserve">CPS wanted 15 MW on 69 kV side.  </t>
  </si>
  <si>
    <t xml:space="preserve">1-5,7-9,13,14,17,18,20-23,25-30,56,59.</t>
  </si>
  <si>
    <t xml:space="preserve">CPS wanted 20 MW on 138 kV side.</t>
  </si>
  <si>
    <t xml:space="preserve">CPS wanted 20 MW each side</t>
  </si>
  <si>
    <t xml:space="preserve">1.75</t>
  </si>
  <si>
    <t xml:space="preserve">2,3,4,6,9,14,15,114</t>
  </si>
  <si>
    <t xml:space="preserve">CPS wanted 45 MW on 138 kV side.</t>
  </si>
  <si>
    <t xml:space="preserve">1-5, 7-9, 13-15, 17-27, 29-40, 60-70, 78-93.</t>
  </si>
  <si>
    <t xml:space="preserve">CPS wanted 30 MW per line.</t>
  </si>
  <si>
    <t xml:space="preserve">81-93</t>
  </si>
  <si>
    <t xml:space="preserve">CPS wanted 40 MW per line.</t>
  </si>
  <si>
    <t xml:space="preserve">1-5, 7-9, 13-15, 17-31, 49-93, 108, 114, 115, 117, 118</t>
  </si>
  <si>
    <t xml:space="preserve">CPS wanted 10 MW per line</t>
  </si>
  <si>
    <t xml:space="preserve">60,61,63-93,96</t>
  </si>
  <si>
    <t xml:space="preserve">CPS wanted 25 MW on 69kV side</t>
  </si>
  <si>
    <t xml:space="preserve">84-93,96</t>
  </si>
  <si>
    <t xml:space="preserve">26,27,28-32,34,36,38,40,42,45-47,51-58,80,81,83-87,89-93,96,106-108,115,117-122</t>
  </si>
  <si>
    <t xml:space="preserve">CPS wanted 30MW per line</t>
  </si>
  <si>
    <t xml:space="preserve">26,27,28-32,34,36,38,40,42,45-47,51-58,80,81,83-87,89-93,96,106-108,115,117-122, 74-79</t>
  </si>
  <si>
    <t xml:space="preserve">Maintain 30MW per line</t>
  </si>
  <si>
    <t xml:space="preserve">26,27,28-32,34,36,38,40,42,45-47,51-58,80,81,83-87,89-93,96,106-108,115,117-122, 74-80, 2-4, 5, 7-9, 14, 21, 23, 25,26,60</t>
  </si>
  <si>
    <t xml:space="preserve">26,27,28-32,34,36,38,40,42,45-47,51-58,80,81,83-87,89-93,96,106-108,115,117-122, 74-80, 2-4, 5, 7-9, 14, 21, 23, 25,26,61,108,114,115</t>
  </si>
  <si>
    <t xml:space="preserve">26,27,28-32,34,36,38,40,42,45-47,51-58,80,81,83-87,89-93,96,106-108,115,117-122, 2-4, 5, 7-9, 14, 21, 23, 25,26,61,108,114,116</t>
  </si>
  <si>
    <t xml:space="preserve">26,27,28-32,34,36,38,40,42,45-47,51-58,80,81,83-87,89-93,96,106-108,115,117-122, 2-4, 5, 7-9, 14, 21, 23, 25,26,61,108,114,117,41,43, 44,62,63,65,66,68,69</t>
  </si>
  <si>
    <t xml:space="preserve">2/20/02</t>
  </si>
  <si>
    <t xml:space="preserve">2/21/02</t>
  </si>
  <si>
    <t xml:space="preserve">108,109,113,114,115,118,119,121,122</t>
  </si>
  <si>
    <t xml:space="preserve">108,109,113,114,115,118,119,121,102,122,107,100,96,93,88-91,1-5,7-9</t>
  </si>
  <si>
    <t xml:space="preserve">108,109,113,114,115,118,119,121,102,122,107,100,96,93, 88-91,1-5,   7-9,13,14,15,17,18,21,23,25  27-31</t>
  </si>
  <si>
    <t xml:space="preserve">108,109,113,114,115,118,119,121,102,122,107,100,96,93,   1-5,   7-9,13,14,15,17,18,21,23,25,24  </t>
  </si>
  <si>
    <t xml:space="preserve">1,2,3,5,7,8,9,13,14,15,18</t>
  </si>
  <si>
    <t xml:space="preserve">CPS wanted 30MW on 138kV side.</t>
  </si>
  <si>
    <t xml:space="preserve">1,2,3,5,7,8,9,13,14,15,18,20-24,28,29,31-41,60-63,65,66,6869-70</t>
  </si>
  <si>
    <t xml:space="preserve">1,2,3,5,7,8,9,13,14,15,18,20-24,28,29,31-41,60-63,65,66,6869-70, 71-90,25,27,42,89,92,93</t>
  </si>
  <si>
    <t xml:space="preserve">2/2/102</t>
  </si>
  <si>
    <t xml:space="preserve">31-41,81-90,25,27,42,89,92,93</t>
  </si>
  <si>
    <t xml:space="preserve">Curtailment lifted at 1800</t>
  </si>
  <si>
    <t xml:space="preserve">1-5,7,8,13-15,17,19,20-22,24-27,29-42,61-66,69-71,73-76,79-86,89-93</t>
  </si>
  <si>
    <t xml:space="preserve">Curtailment lifted at 1830</t>
  </si>
  <si>
    <t xml:space="preserve">49-59,39-47,105,107,88-93,96,100</t>
  </si>
  <si>
    <t xml:space="preserve">CPS wanted 20MW per line</t>
  </si>
  <si>
    <t xml:space="preserve">9,13-15,17-47,49-59,69-75,77-90,93,96,100,102-109,133-122</t>
  </si>
  <si>
    <t xml:space="preserve">CPS wanted 10MW per line</t>
  </si>
  <si>
    <t xml:space="preserve">19-47,49-59,79-90,93,96,100,102-109,113-122</t>
  </si>
  <si>
    <t xml:space="preserve">39-47,49-59,96,100,102-109,113-122</t>
  </si>
  <si>
    <t xml:space="preserve">Maintain 20MW per line</t>
  </si>
  <si>
    <t xml:space="preserve">2/26/02</t>
  </si>
  <si>
    <t xml:space="preserve">39-47,49-59</t>
  </si>
  <si>
    <t xml:space="preserve">39-47,49-59,4,5,7,8,113-119,121,122,9,13,14,15,17</t>
  </si>
  <si>
    <t xml:space="preserve">12.25</t>
  </si>
  <si>
    <t xml:space="preserve">ENTIRE SITE  </t>
  </si>
  <si>
    <t xml:space="preserve">N/A</t>
  </si>
  <si>
    <t xml:space="preserve">CPS needed the entire site down, they agreed to pay us as if each turbine was at full power the entire time</t>
  </si>
  <si>
    <t xml:space="preserve">Total of curtailment periods:</t>
  </si>
  <si>
    <t xml:space="preserve">Notes on database production provided by vendor:</t>
  </si>
  <si>
    <t xml:space="preserve">Time stamps for each 10-minute period didn't match across all turbines.</t>
  </si>
  <si>
    <t xml:space="preserve">Time stamps for each 10-minute period varied as to interval.  Usually they were 10-min, often 9-min, and sometimes less.</t>
  </si>
  <si>
    <t xml:space="preserve">No turbines have a record for every 10-minute period during the month.</t>
  </si>
  <si>
    <t xml:space="preserve">---The minimum number of turbines reporting for any 10-minute period in the month was 3, the maximum was 103</t>
  </si>
  <si>
    <t xml:space="preserve">Database provided with: Turbine #, Date/Time stamp, kW, Nacelle Wind Speed.  No indication of turbine status.</t>
  </si>
  <si>
    <t xml:space="preserve">Example of problem period:  The entire wind farm was listed as curtailed (see previous worksheet, Row 38), but you can see there was production for several hours after curtailment was scheduled to begin.</t>
  </si>
  <si>
    <t xml:space="preserve">Note the production when all turbines were reported curtailed</t>
  </si>
  <si>
    <t xml:space="preserve">Checking individual records, approximately 49 turbines were operating from 0900-1450</t>
  </si>
  <si>
    <t xml:space="preserve">At this point all turbines were off, though there are only production records for 100</t>
  </si>
  <si>
    <t xml:space="preserve">Monthly Totals from columns below:</t>
  </si>
  <si>
    <t xml:space="preserve">The overall result for the whole month</t>
  </si>
  <si>
    <t xml:space="preserve">Note that while individual time period differences can range from a few to over 100,000,</t>
  </si>
  <si>
    <t xml:space="preserve">Based on Wind Speed</t>
  </si>
  <si>
    <t xml:space="preserve">    Based on Turb Data|</t>
  </si>
  <si>
    <t xml:space="preserve">the month as a whole is very close.  There may be problems with the time stamp or turbine figures.</t>
  </si>
  <si>
    <t xml:space="preserve">Actual Total Production (kWh)</t>
  </si>
  <si>
    <t xml:space="preserve">Pro-Rated Total Production (kWh)</t>
  </si>
  <si>
    <t xml:space="preserve">Difference between techniques, kWh</t>
  </si>
  <si>
    <t xml:space="preserve">Note: "Enron" said following period started at midnight, ended at 1830, but only had 6.5 hrs, rather than 18.5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</si>
</sst>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[$-409]mmm\-yy"/>
    <numFmt numFmtId="167" formatCode="0"/>
    <numFmt numFmtId="168" formatCode="0.0"/>
    <numFmt numFmtId="169" formatCode="0.0____"/>
    <numFmt numFmtId="170" formatCode="0.00"/>
    <numFmt numFmtId="171" formatCode="[$-409]m/d/yyyy"/>
    <numFmt numFmtId="172" formatCode="@"/>
    <numFmt numFmtId="173" formatCode="0.00%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9933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name val="Letter Gothic"/>
      <family val="0"/>
    </font>
    <font>
      <sz val="14"/>
      <name val="Arial"/>
      <family val="2"/>
    </font>
    <font>
      <b val="true"/>
      <sz val="18"/>
      <color rgb="FF000000"/>
      <name val="Arial"/>
      <family val="2"/>
    </font>
    <font>
      <sz val="14.25"/>
      <color rgb="FF000000"/>
      <name val="Arial"/>
      <family val="2"/>
    </font>
    <font>
      <b val="true"/>
      <sz val="14.25"/>
      <color rgb="FF000000"/>
      <name val="Arial"/>
      <family val="2"/>
    </font>
    <font>
      <b val="true"/>
      <sz val="17.25"/>
      <color rgb="FF000000"/>
      <name val="Arial"/>
      <family val="2"/>
    </font>
    <font>
      <sz val="26.25"/>
      <color rgb="FF000000"/>
      <name val="Arial"/>
      <family val="2"/>
    </font>
    <font>
      <b val="true"/>
      <sz val="15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2" fontId="0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71" fontId="0" fillId="0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February Curtailment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"Wind Speed Method"</c:f>
              <c:strCache>
                <c:ptCount val="1"/>
                <c:pt idx="0">
                  <c:v>Wind Speed Method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'Curtailment Periods - Hourly'!$C$6:$C$197</c:f>
              <c:numCache>
                <c:formatCode>General</c:formatCode>
                <c:ptCount val="1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5">
                  <c:v>9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6">
                  <c:v>10</c:v>
                </c:pt>
                <c:pt idx="47">
                  <c:v>10</c:v>
                </c:pt>
                <c:pt idx="49">
                  <c:v>14</c:v>
                </c:pt>
                <c:pt idx="50">
                  <c:v>14</c:v>
                </c:pt>
                <c:pt idx="51">
                  <c:v>14</c:v>
                </c:pt>
                <c:pt idx="52">
                  <c:v>14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</c:v>
                </c:pt>
                <c:pt idx="64">
                  <c:v>14</c:v>
                </c:pt>
                <c:pt idx="65">
                  <c:v>14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4">
                  <c:v>15</c:v>
                </c:pt>
                <c:pt idx="75">
                  <c:v>15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1">
                  <c:v>18</c:v>
                </c:pt>
                <c:pt idx="82">
                  <c:v>18</c:v>
                </c:pt>
                <c:pt idx="83">
                  <c:v>18</c:v>
                </c:pt>
                <c:pt idx="84">
                  <c:v>18</c:v>
                </c:pt>
                <c:pt idx="86">
                  <c:v>18</c:v>
                </c:pt>
                <c:pt idx="88">
                  <c:v>19</c:v>
                </c:pt>
                <c:pt idx="89">
                  <c:v>19</c:v>
                </c:pt>
                <c:pt idx="90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7">
                  <c:v>19</c:v>
                </c:pt>
                <c:pt idx="98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5">
                  <c:v>19</c:v>
                </c:pt>
                <c:pt idx="106">
                  <c:v>19</c:v>
                </c:pt>
                <c:pt idx="108">
                  <c:v>19</c:v>
                </c:pt>
                <c:pt idx="109">
                  <c:v>19</c:v>
                </c:pt>
                <c:pt idx="110">
                  <c:v>19</c:v>
                </c:pt>
                <c:pt idx="111">
                  <c:v>19</c:v>
                </c:pt>
                <c:pt idx="112">
                  <c:v>19</c:v>
                </c:pt>
                <c:pt idx="113">
                  <c:v>19</c:v>
                </c:pt>
                <c:pt idx="114">
                  <c:v>19</c:v>
                </c:pt>
                <c:pt idx="116">
                  <c:v>21</c:v>
                </c:pt>
                <c:pt idx="117">
                  <c:v>21</c:v>
                </c:pt>
                <c:pt idx="119">
                  <c:v>21</c:v>
                </c:pt>
                <c:pt idx="120">
                  <c:v>21</c:v>
                </c:pt>
                <c:pt idx="121">
                  <c:v>21</c:v>
                </c:pt>
                <c:pt idx="122">
                  <c:v>21</c:v>
                </c:pt>
                <c:pt idx="124">
                  <c:v>21</c:v>
                </c:pt>
                <c:pt idx="126">
                  <c:v>21</c:v>
                </c:pt>
                <c:pt idx="127">
                  <c:v>21</c:v>
                </c:pt>
                <c:pt idx="129">
                  <c:v>21</c:v>
                </c:pt>
                <c:pt idx="131">
                  <c:v>21</c:v>
                </c:pt>
                <c:pt idx="132">
                  <c:v>21</c:v>
                </c:pt>
                <c:pt idx="134">
                  <c:v>21</c:v>
                </c:pt>
                <c:pt idx="135">
                  <c:v>21</c:v>
                </c:pt>
                <c:pt idx="136">
                  <c:v>21</c:v>
                </c:pt>
                <c:pt idx="137">
                  <c:v>21</c:v>
                </c:pt>
                <c:pt idx="138">
                  <c:v>21</c:v>
                </c:pt>
                <c:pt idx="140">
                  <c:v>21</c:v>
                </c:pt>
                <c:pt idx="141">
                  <c:v>21</c:v>
                </c:pt>
                <c:pt idx="143">
                  <c:v>23</c:v>
                </c:pt>
                <c:pt idx="144">
                  <c:v>23</c:v>
                </c:pt>
                <c:pt idx="145">
                  <c:v>23</c:v>
                </c:pt>
                <c:pt idx="146">
                  <c:v>23</c:v>
                </c:pt>
                <c:pt idx="148">
                  <c:v>24</c:v>
                </c:pt>
                <c:pt idx="149">
                  <c:v>24</c:v>
                </c:pt>
                <c:pt idx="150">
                  <c:v>24</c:v>
                </c:pt>
                <c:pt idx="151">
                  <c:v>24</c:v>
                </c:pt>
                <c:pt idx="152">
                  <c:v>24</c:v>
                </c:pt>
                <c:pt idx="153">
                  <c:v>24</c:v>
                </c:pt>
                <c:pt idx="154">
                  <c:v>24</c:v>
                </c:pt>
                <c:pt idx="155">
                  <c:v>24</c:v>
                </c:pt>
                <c:pt idx="156">
                  <c:v>24</c:v>
                </c:pt>
                <c:pt idx="157">
                  <c:v>24</c:v>
                </c:pt>
                <c:pt idx="158">
                  <c:v>24</c:v>
                </c:pt>
                <c:pt idx="159">
                  <c:v>24</c:v>
                </c:pt>
                <c:pt idx="160">
                  <c:v>24</c:v>
                </c:pt>
                <c:pt idx="161">
                  <c:v>24</c:v>
                </c:pt>
                <c:pt idx="162">
                  <c:v>24</c:v>
                </c:pt>
                <c:pt idx="163">
                  <c:v>24</c:v>
                </c:pt>
                <c:pt idx="164">
                  <c:v>24</c:v>
                </c:pt>
                <c:pt idx="165">
                  <c:v>24</c:v>
                </c:pt>
                <c:pt idx="166">
                  <c:v>24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3">
                  <c:v>25</c:v>
                </c:pt>
                <c:pt idx="174">
                  <c:v>25</c:v>
                </c:pt>
                <c:pt idx="176">
                  <c:v>25</c:v>
                </c:pt>
                <c:pt idx="178">
                  <c:v>26</c:v>
                </c:pt>
                <c:pt idx="179">
                  <c:v>26</c:v>
                </c:pt>
                <c:pt idx="180">
                  <c:v>26</c:v>
                </c:pt>
                <c:pt idx="182">
                  <c:v>26</c:v>
                </c:pt>
                <c:pt idx="183">
                  <c:v>26</c:v>
                </c:pt>
                <c:pt idx="184">
                  <c:v>26</c:v>
                </c:pt>
                <c:pt idx="186">
                  <c:v>26</c:v>
                </c:pt>
                <c:pt idx="187">
                  <c:v>26</c:v>
                </c:pt>
                <c:pt idx="189">
                  <c:v>26</c:v>
                </c:pt>
                <c:pt idx="190">
                  <c:v>26</c:v>
                </c:pt>
                <c:pt idx="191">
                  <c:v>26</c:v>
                </c:pt>
              </c:numCache>
            </c:numRef>
          </c:xVal>
          <c:yVal>
            <c:numRef>
              <c:f>'Curtailment Periods - Hourly'!$N$6:$N$197</c:f>
              <c:numCache>
                <c:formatCode>#,##0</c:formatCode>
                <c:ptCount val="192"/>
                <c:pt idx="0">
                  <c:v>5043.65315943601</c:v>
                </c:pt>
                <c:pt idx="1">
                  <c:v>6328.1997225</c:v>
                </c:pt>
                <c:pt idx="2">
                  <c:v>5852.977488864</c:v>
                </c:pt>
                <c:pt idx="3">
                  <c:v>365.620607136</c:v>
                </c:pt>
                <c:pt idx="4">
                  <c:v>2794.56298884</c:v>
                </c:pt>
                <c:pt idx="5">
                  <c:v>93.5452030500001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6.87777123599999</c:v>
                </c:pt>
                <c:pt idx="11">
                  <c:v>5183.694883692</c:v>
                </c:pt>
                <c:pt idx="12">
                  <c:v>4387.20757698601</c:v>
                </c:pt>
                <c:pt idx="13">
                  <c:v>4667.291025498</c:v>
                </c:pt>
                <c:pt idx="14">
                  <c:v>3047.4609183</c:v>
                </c:pt>
                <c:pt idx="15">
                  <c:v>1993.906773</c:v>
                </c:pt>
                <c:pt idx="16">
                  <c:v>620.252924310001</c:v>
                </c:pt>
                <c:pt idx="17">
                  <c:v>722.581799436001</c:v>
                </c:pt>
                <c:pt idx="18">
                  <c:v>217.5740919</c:v>
                </c:pt>
                <c:pt idx="19">
                  <c:v>1459.808550018</c:v>
                </c:pt>
                <c:pt idx="20">
                  <c:v>3646.4296986</c:v>
                </c:pt>
                <c:pt idx="21">
                  <c:v>5463.778332204</c:v>
                </c:pt>
                <c:pt idx="22">
                  <c:v>7146.024031548</c:v>
                </c:pt>
                <c:pt idx="23">
                  <c:v>10484.359938612</c:v>
                </c:pt>
                <c:pt idx="25">
                  <c:v>16674.056073612</c:v>
                </c:pt>
                <c:pt idx="26">
                  <c:v>24463.506523428</c:v>
                </c:pt>
                <c:pt idx="27">
                  <c:v>26035.587815076</c:v>
                </c:pt>
                <c:pt idx="28">
                  <c:v>23939.479426212</c:v>
                </c:pt>
                <c:pt idx="29">
                  <c:v>13337.344312425</c:v>
                </c:pt>
                <c:pt idx="31">
                  <c:v>29754.957502944</c:v>
                </c:pt>
                <c:pt idx="32">
                  <c:v>27359.405058528</c:v>
                </c:pt>
                <c:pt idx="33">
                  <c:v>30485.3584284</c:v>
                </c:pt>
                <c:pt idx="35">
                  <c:v>80445.54126915</c:v>
                </c:pt>
                <c:pt idx="36">
                  <c:v>75653.4549051001</c:v>
                </c:pt>
                <c:pt idx="37">
                  <c:v>97963.4490867</c:v>
                </c:pt>
                <c:pt idx="38">
                  <c:v>95911.0902918</c:v>
                </c:pt>
                <c:pt idx="39">
                  <c:v>94270.9158729</c:v>
                </c:pt>
                <c:pt idx="40">
                  <c:v>90820.291014</c:v>
                </c:pt>
                <c:pt idx="41">
                  <c:v>99961.94745</c:v>
                </c:pt>
                <c:pt idx="42">
                  <c:v>97963.4490867</c:v>
                </c:pt>
                <c:pt idx="43">
                  <c:v>84562.3781343</c:v>
                </c:pt>
                <c:pt idx="44">
                  <c:v>42427.4019849</c:v>
                </c:pt>
                <c:pt idx="46">
                  <c:v>10189.787317056</c:v>
                </c:pt>
                <c:pt idx="47">
                  <c:v>7764.52743</c:v>
                </c:pt>
                <c:pt idx="49">
                  <c:v>26591.386809852</c:v>
                </c:pt>
                <c:pt idx="50">
                  <c:v>39670.180757856</c:v>
                </c:pt>
                <c:pt idx="51">
                  <c:v>59178.230723412</c:v>
                </c:pt>
                <c:pt idx="52">
                  <c:v>80705.663549262</c:v>
                </c:pt>
                <c:pt idx="53">
                  <c:v>82258.716932226</c:v>
                </c:pt>
                <c:pt idx="54">
                  <c:v>81827.27149464</c:v>
                </c:pt>
                <c:pt idx="55">
                  <c:v>82311.20568909</c:v>
                </c:pt>
                <c:pt idx="56">
                  <c:v>82303.00432083</c:v>
                </c:pt>
                <c:pt idx="57">
                  <c:v>82350</c:v>
                </c:pt>
                <c:pt idx="58">
                  <c:v>82228.371869664</c:v>
                </c:pt>
                <c:pt idx="59">
                  <c:v>82206.228175362</c:v>
                </c:pt>
                <c:pt idx="60">
                  <c:v>82276.759942398</c:v>
                </c:pt>
                <c:pt idx="61">
                  <c:v>74628.256999248</c:v>
                </c:pt>
                <c:pt idx="62">
                  <c:v>66605.66319861</c:v>
                </c:pt>
                <c:pt idx="63">
                  <c:v>38022.25249548</c:v>
                </c:pt>
                <c:pt idx="64">
                  <c:v>63884.722588884</c:v>
                </c:pt>
                <c:pt idx="65">
                  <c:v>69538.487857092</c:v>
                </c:pt>
                <c:pt idx="67">
                  <c:v>57192.679467666</c:v>
                </c:pt>
                <c:pt idx="68">
                  <c:v>38846.216626668</c:v>
                </c:pt>
                <c:pt idx="69">
                  <c:v>39670.180757856</c:v>
                </c:pt>
                <c:pt idx="70">
                  <c:v>23541.89451822</c:v>
                </c:pt>
                <c:pt idx="71">
                  <c:v>11498.08731975</c:v>
                </c:pt>
                <c:pt idx="72">
                  <c:v>9744.99304779</c:v>
                </c:pt>
                <c:pt idx="74">
                  <c:v>15255.587185488</c:v>
                </c:pt>
                <c:pt idx="75">
                  <c:v>17546.451507936</c:v>
                </c:pt>
                <c:pt idx="77">
                  <c:v>17960.376375</c:v>
                </c:pt>
                <c:pt idx="78">
                  <c:v>22677.96411225</c:v>
                </c:pt>
                <c:pt idx="79">
                  <c:v>16529.510017575</c:v>
                </c:pt>
                <c:pt idx="81">
                  <c:v>44329.32772884</c:v>
                </c:pt>
                <c:pt idx="82">
                  <c:v>44252.42309532</c:v>
                </c:pt>
                <c:pt idx="83">
                  <c:v>43712.943138216</c:v>
                </c:pt>
                <c:pt idx="84">
                  <c:v>1563.5624866587</c:v>
                </c:pt>
                <c:pt idx="86">
                  <c:v>1254.850222626</c:v>
                </c:pt>
                <c:pt idx="88">
                  <c:v>38670.604648056</c:v>
                </c:pt>
                <c:pt idx="89">
                  <c:v>58283.90054658</c:v>
                </c:pt>
                <c:pt idx="90">
                  <c:v>31050</c:v>
                </c:pt>
                <c:pt idx="92">
                  <c:v>70200</c:v>
                </c:pt>
                <c:pt idx="93">
                  <c:v>70200</c:v>
                </c:pt>
                <c:pt idx="94">
                  <c:v>70200</c:v>
                </c:pt>
                <c:pt idx="95">
                  <c:v>68715.539824464</c:v>
                </c:pt>
                <c:pt idx="97">
                  <c:v>87671.95731567</c:v>
                </c:pt>
                <c:pt idx="98">
                  <c:v>65812.5</c:v>
                </c:pt>
                <c:pt idx="100">
                  <c:v>91800</c:v>
                </c:pt>
                <c:pt idx="101">
                  <c:v>91800</c:v>
                </c:pt>
                <c:pt idx="102">
                  <c:v>91800</c:v>
                </c:pt>
                <c:pt idx="103">
                  <c:v>91800</c:v>
                </c:pt>
                <c:pt idx="105">
                  <c:v>82262.817616356</c:v>
                </c:pt>
                <c:pt idx="106">
                  <c:v>61762.5</c:v>
                </c:pt>
                <c:pt idx="108">
                  <c:v>94500</c:v>
                </c:pt>
                <c:pt idx="109">
                  <c:v>94500</c:v>
                </c:pt>
                <c:pt idx="110">
                  <c:v>91788.93106236</c:v>
                </c:pt>
                <c:pt idx="111">
                  <c:v>51969.97149372</c:v>
                </c:pt>
                <c:pt idx="112">
                  <c:v>39977.24768226</c:v>
                </c:pt>
                <c:pt idx="113">
                  <c:v>57471.25213116</c:v>
                </c:pt>
                <c:pt idx="114">
                  <c:v>20907.64765656</c:v>
                </c:pt>
                <c:pt idx="116">
                  <c:v>249.8417703</c:v>
                </c:pt>
                <c:pt idx="117">
                  <c:v>1401.08137533</c:v>
                </c:pt>
                <c:pt idx="119">
                  <c:v>20133.236222424</c:v>
                </c:pt>
                <c:pt idx="120">
                  <c:v>15379.683534072</c:v>
                </c:pt>
                <c:pt idx="121">
                  <c:v>18441.10124064</c:v>
                </c:pt>
                <c:pt idx="122">
                  <c:v>22368.131481384</c:v>
                </c:pt>
                <c:pt idx="124">
                  <c:v>13327.974497214</c:v>
                </c:pt>
                <c:pt idx="126">
                  <c:v>21188.062021212</c:v>
                </c:pt>
                <c:pt idx="127">
                  <c:v>23395.942062756</c:v>
                </c:pt>
                <c:pt idx="129">
                  <c:v>12488.260371444</c:v>
                </c:pt>
                <c:pt idx="131">
                  <c:v>34759.956778146</c:v>
                </c:pt>
                <c:pt idx="132">
                  <c:v>8930.5447370085</c:v>
                </c:pt>
                <c:pt idx="134">
                  <c:v>71425.083496626</c:v>
                </c:pt>
                <c:pt idx="135">
                  <c:v>71550</c:v>
                </c:pt>
                <c:pt idx="136">
                  <c:v>71550</c:v>
                </c:pt>
                <c:pt idx="137">
                  <c:v>71516.29346757</c:v>
                </c:pt>
                <c:pt idx="138">
                  <c:v>15548.963862132</c:v>
                </c:pt>
                <c:pt idx="140">
                  <c:v>31684.681077552</c:v>
                </c:pt>
                <c:pt idx="141">
                  <c:v>21598.233565473</c:v>
                </c:pt>
                <c:pt idx="143">
                  <c:v>77470.26383664</c:v>
                </c:pt>
                <c:pt idx="144">
                  <c:v>63329.97484458</c:v>
                </c:pt>
                <c:pt idx="145">
                  <c:v>73875.958048656</c:v>
                </c:pt>
                <c:pt idx="146">
                  <c:v>58122.19293318</c:v>
                </c:pt>
                <c:pt idx="148">
                  <c:v>77912.15176584</c:v>
                </c:pt>
                <c:pt idx="149">
                  <c:v>77610.62823768</c:v>
                </c:pt>
                <c:pt idx="150">
                  <c:v>77636.62164528</c:v>
                </c:pt>
                <c:pt idx="151">
                  <c:v>76533.52404168</c:v>
                </c:pt>
                <c:pt idx="152">
                  <c:v>77579.43614856</c:v>
                </c:pt>
                <c:pt idx="153">
                  <c:v>73128.984254496</c:v>
                </c:pt>
                <c:pt idx="154">
                  <c:v>75057.09849</c:v>
                </c:pt>
                <c:pt idx="155">
                  <c:v>53610.779808864</c:v>
                </c:pt>
                <c:pt idx="156">
                  <c:v>31939.485638112</c:v>
                </c:pt>
                <c:pt idx="157">
                  <c:v>47619.037480104</c:v>
                </c:pt>
                <c:pt idx="158">
                  <c:v>33124.005222444</c:v>
                </c:pt>
                <c:pt idx="159">
                  <c:v>33744.467861856</c:v>
                </c:pt>
                <c:pt idx="160">
                  <c:v>23970.99396114</c:v>
                </c:pt>
                <c:pt idx="161">
                  <c:v>25283.613688056</c:v>
                </c:pt>
                <c:pt idx="162">
                  <c:v>32221.514110572</c:v>
                </c:pt>
                <c:pt idx="163">
                  <c:v>33124.005222444</c:v>
                </c:pt>
                <c:pt idx="164">
                  <c:v>25283.613688056</c:v>
                </c:pt>
                <c:pt idx="165">
                  <c:v>23970.99396114</c:v>
                </c:pt>
                <c:pt idx="166">
                  <c:v>11406.49382628</c:v>
                </c:pt>
                <c:pt idx="168">
                  <c:v>28525.38086412</c:v>
                </c:pt>
                <c:pt idx="169">
                  <c:v>11089.9322748</c:v>
                </c:pt>
                <c:pt idx="170">
                  <c:v>17920.84084848</c:v>
                </c:pt>
                <c:pt idx="171">
                  <c:v>16987.22935344</c:v>
                </c:pt>
                <c:pt idx="173">
                  <c:v>115590.31737435</c:v>
                </c:pt>
                <c:pt idx="174">
                  <c:v>30712.5</c:v>
                </c:pt>
                <c:pt idx="176">
                  <c:v>99900</c:v>
                </c:pt>
                <c:pt idx="178">
                  <c:v>83700</c:v>
                </c:pt>
                <c:pt idx="179">
                  <c:v>83700</c:v>
                </c:pt>
                <c:pt idx="180">
                  <c:v>20004.110252379</c:v>
                </c:pt>
                <c:pt idx="182">
                  <c:v>25811.75516436</c:v>
                </c:pt>
                <c:pt idx="183">
                  <c:v>19137.47620788</c:v>
                </c:pt>
                <c:pt idx="184">
                  <c:v>10252.28807478</c:v>
                </c:pt>
                <c:pt idx="186">
                  <c:v>10488.45927132</c:v>
                </c:pt>
                <c:pt idx="187">
                  <c:v>9182.96008218001</c:v>
                </c:pt>
                <c:pt idx="189">
                  <c:v>34895.248312284</c:v>
                </c:pt>
                <c:pt idx="190">
                  <c:v>40530.018542616</c:v>
                </c:pt>
                <c:pt idx="191">
                  <c:v>19280.069759502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"Turbine Data Method"</c:f>
              <c:strCache>
                <c:ptCount val="1"/>
                <c:pt idx="0">
                  <c:v>Turbine Data Method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'Curtailment Periods - Hourly'!$C$6:$C$197</c:f>
              <c:numCache>
                <c:formatCode>General</c:formatCode>
                <c:ptCount val="1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5">
                  <c:v>9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6">
                  <c:v>10</c:v>
                </c:pt>
                <c:pt idx="47">
                  <c:v>10</c:v>
                </c:pt>
                <c:pt idx="49">
                  <c:v>14</c:v>
                </c:pt>
                <c:pt idx="50">
                  <c:v>14</c:v>
                </c:pt>
                <c:pt idx="51">
                  <c:v>14</c:v>
                </c:pt>
                <c:pt idx="52">
                  <c:v>14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</c:v>
                </c:pt>
                <c:pt idx="64">
                  <c:v>14</c:v>
                </c:pt>
                <c:pt idx="65">
                  <c:v>14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4">
                  <c:v>15</c:v>
                </c:pt>
                <c:pt idx="75">
                  <c:v>15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1">
                  <c:v>18</c:v>
                </c:pt>
                <c:pt idx="82">
                  <c:v>18</c:v>
                </c:pt>
                <c:pt idx="83">
                  <c:v>18</c:v>
                </c:pt>
                <c:pt idx="84">
                  <c:v>18</c:v>
                </c:pt>
                <c:pt idx="86">
                  <c:v>18</c:v>
                </c:pt>
                <c:pt idx="88">
                  <c:v>19</c:v>
                </c:pt>
                <c:pt idx="89">
                  <c:v>19</c:v>
                </c:pt>
                <c:pt idx="90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7">
                  <c:v>19</c:v>
                </c:pt>
                <c:pt idx="98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5">
                  <c:v>19</c:v>
                </c:pt>
                <c:pt idx="106">
                  <c:v>19</c:v>
                </c:pt>
                <c:pt idx="108">
                  <c:v>19</c:v>
                </c:pt>
                <c:pt idx="109">
                  <c:v>19</c:v>
                </c:pt>
                <c:pt idx="110">
                  <c:v>19</c:v>
                </c:pt>
                <c:pt idx="111">
                  <c:v>19</c:v>
                </c:pt>
                <c:pt idx="112">
                  <c:v>19</c:v>
                </c:pt>
                <c:pt idx="113">
                  <c:v>19</c:v>
                </c:pt>
                <c:pt idx="114">
                  <c:v>19</c:v>
                </c:pt>
                <c:pt idx="116">
                  <c:v>21</c:v>
                </c:pt>
                <c:pt idx="117">
                  <c:v>21</c:v>
                </c:pt>
                <c:pt idx="119">
                  <c:v>21</c:v>
                </c:pt>
                <c:pt idx="120">
                  <c:v>21</c:v>
                </c:pt>
                <c:pt idx="121">
                  <c:v>21</c:v>
                </c:pt>
                <c:pt idx="122">
                  <c:v>21</c:v>
                </c:pt>
                <c:pt idx="124">
                  <c:v>21</c:v>
                </c:pt>
                <c:pt idx="126">
                  <c:v>21</c:v>
                </c:pt>
                <c:pt idx="127">
                  <c:v>21</c:v>
                </c:pt>
                <c:pt idx="129">
                  <c:v>21</c:v>
                </c:pt>
                <c:pt idx="131">
                  <c:v>21</c:v>
                </c:pt>
                <c:pt idx="132">
                  <c:v>21</c:v>
                </c:pt>
                <c:pt idx="134">
                  <c:v>21</c:v>
                </c:pt>
                <c:pt idx="135">
                  <c:v>21</c:v>
                </c:pt>
                <c:pt idx="136">
                  <c:v>21</c:v>
                </c:pt>
                <c:pt idx="137">
                  <c:v>21</c:v>
                </c:pt>
                <c:pt idx="138">
                  <c:v>21</c:v>
                </c:pt>
                <c:pt idx="140">
                  <c:v>21</c:v>
                </c:pt>
                <c:pt idx="141">
                  <c:v>21</c:v>
                </c:pt>
                <c:pt idx="143">
                  <c:v>23</c:v>
                </c:pt>
                <c:pt idx="144">
                  <c:v>23</c:v>
                </c:pt>
                <c:pt idx="145">
                  <c:v>23</c:v>
                </c:pt>
                <c:pt idx="146">
                  <c:v>23</c:v>
                </c:pt>
                <c:pt idx="148">
                  <c:v>24</c:v>
                </c:pt>
                <c:pt idx="149">
                  <c:v>24</c:v>
                </c:pt>
                <c:pt idx="150">
                  <c:v>24</c:v>
                </c:pt>
                <c:pt idx="151">
                  <c:v>24</c:v>
                </c:pt>
                <c:pt idx="152">
                  <c:v>24</c:v>
                </c:pt>
                <c:pt idx="153">
                  <c:v>24</c:v>
                </c:pt>
                <c:pt idx="154">
                  <c:v>24</c:v>
                </c:pt>
                <c:pt idx="155">
                  <c:v>24</c:v>
                </c:pt>
                <c:pt idx="156">
                  <c:v>24</c:v>
                </c:pt>
                <c:pt idx="157">
                  <c:v>24</c:v>
                </c:pt>
                <c:pt idx="158">
                  <c:v>24</c:v>
                </c:pt>
                <c:pt idx="159">
                  <c:v>24</c:v>
                </c:pt>
                <c:pt idx="160">
                  <c:v>24</c:v>
                </c:pt>
                <c:pt idx="161">
                  <c:v>24</c:v>
                </c:pt>
                <c:pt idx="162">
                  <c:v>24</c:v>
                </c:pt>
                <c:pt idx="163">
                  <c:v>24</c:v>
                </c:pt>
                <c:pt idx="164">
                  <c:v>24</c:v>
                </c:pt>
                <c:pt idx="165">
                  <c:v>24</c:v>
                </c:pt>
                <c:pt idx="166">
                  <c:v>24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3">
                  <c:v>25</c:v>
                </c:pt>
                <c:pt idx="174">
                  <c:v>25</c:v>
                </c:pt>
                <c:pt idx="176">
                  <c:v>25</c:v>
                </c:pt>
                <c:pt idx="178">
                  <c:v>26</c:v>
                </c:pt>
                <c:pt idx="179">
                  <c:v>26</c:v>
                </c:pt>
                <c:pt idx="180">
                  <c:v>26</c:v>
                </c:pt>
                <c:pt idx="182">
                  <c:v>26</c:v>
                </c:pt>
                <c:pt idx="183">
                  <c:v>26</c:v>
                </c:pt>
                <c:pt idx="184">
                  <c:v>26</c:v>
                </c:pt>
                <c:pt idx="186">
                  <c:v>26</c:v>
                </c:pt>
                <c:pt idx="187">
                  <c:v>26</c:v>
                </c:pt>
                <c:pt idx="189">
                  <c:v>26</c:v>
                </c:pt>
                <c:pt idx="190">
                  <c:v>26</c:v>
                </c:pt>
                <c:pt idx="191">
                  <c:v>26</c:v>
                </c:pt>
              </c:numCache>
            </c:numRef>
          </c:xVal>
          <c:yVal>
            <c:numRef>
              <c:f>'Curtailment Periods - Hourly'!$R$6:$R$197</c:f>
              <c:numCache>
                <c:formatCode>#,##0</c:formatCode>
                <c:ptCount val="192"/>
                <c:pt idx="0">
                  <c:v>723.531122448979</c:v>
                </c:pt>
                <c:pt idx="1">
                  <c:v>653.035714285715</c:v>
                </c:pt>
                <c:pt idx="2">
                  <c:v>600.162244897959</c:v>
                </c:pt>
                <c:pt idx="3">
                  <c:v>550.089795918368</c:v>
                </c:pt>
                <c:pt idx="4">
                  <c:v>593.135204081633</c:v>
                </c:pt>
                <c:pt idx="5">
                  <c:v>482.046428571429</c:v>
                </c:pt>
                <c:pt idx="6">
                  <c:v>536.625</c:v>
                </c:pt>
                <c:pt idx="7">
                  <c:v>532.463265306123</c:v>
                </c:pt>
                <c:pt idx="8">
                  <c:v>446.133673469388</c:v>
                </c:pt>
                <c:pt idx="9">
                  <c:v>401.223979591837</c:v>
                </c:pt>
                <c:pt idx="11">
                  <c:v>907.276530612246</c:v>
                </c:pt>
                <c:pt idx="12">
                  <c:v>948.177551020408</c:v>
                </c:pt>
                <c:pt idx="13">
                  <c:v>1907.90204081633</c:v>
                </c:pt>
                <c:pt idx="14">
                  <c:v>3041.99540816327</c:v>
                </c:pt>
                <c:pt idx="15">
                  <c:v>2783.65867346939</c:v>
                </c:pt>
                <c:pt idx="16">
                  <c:v>2202.72857142857</c:v>
                </c:pt>
                <c:pt idx="17">
                  <c:v>2099.77959183673</c:v>
                </c:pt>
                <c:pt idx="18">
                  <c:v>1494.27704081633</c:v>
                </c:pt>
                <c:pt idx="19">
                  <c:v>1438.59336734694</c:v>
                </c:pt>
                <c:pt idx="20">
                  <c:v>1981.99132653061</c:v>
                </c:pt>
                <c:pt idx="21">
                  <c:v>2420.21785714286</c:v>
                </c:pt>
                <c:pt idx="22">
                  <c:v>2118.73928571428</c:v>
                </c:pt>
                <c:pt idx="23">
                  <c:v>2262.26479591837</c:v>
                </c:pt>
                <c:pt idx="25">
                  <c:v>5648.88604651163</c:v>
                </c:pt>
                <c:pt idx="26">
                  <c:v>6191.31686046512</c:v>
                </c:pt>
                <c:pt idx="27">
                  <c:v>4657.68197674419</c:v>
                </c:pt>
                <c:pt idx="28">
                  <c:v>5843.80348837209</c:v>
                </c:pt>
                <c:pt idx="29">
                  <c:v>3022.8726744186</c:v>
                </c:pt>
                <c:pt idx="31">
                  <c:v>6413.47951807229</c:v>
                </c:pt>
                <c:pt idx="32">
                  <c:v>6152.32771084338</c:v>
                </c:pt>
                <c:pt idx="33">
                  <c:v>7158.80963855422</c:v>
                </c:pt>
                <c:pt idx="35">
                  <c:v>112982.0703125</c:v>
                </c:pt>
                <c:pt idx="36">
                  <c:v>97722.109375</c:v>
                </c:pt>
                <c:pt idx="37">
                  <c:v>94437.4609375</c:v>
                </c:pt>
                <c:pt idx="38">
                  <c:v>69390.3125</c:v>
                </c:pt>
                <c:pt idx="39">
                  <c:v>77304.8828125</c:v>
                </c:pt>
                <c:pt idx="40">
                  <c:v>109899.140625</c:v>
                </c:pt>
                <c:pt idx="41">
                  <c:v>95942.5</c:v>
                </c:pt>
                <c:pt idx="42">
                  <c:v>63073.7890625</c:v>
                </c:pt>
                <c:pt idx="43">
                  <c:v>53930.8203125</c:v>
                </c:pt>
                <c:pt idx="44">
                  <c:v>25736.328125</c:v>
                </c:pt>
                <c:pt idx="46">
                  <c:v>3342.15757575758</c:v>
                </c:pt>
                <c:pt idx="47">
                  <c:v>2308.76902356902</c:v>
                </c:pt>
                <c:pt idx="49">
                  <c:v>33868.1061594203</c:v>
                </c:pt>
                <c:pt idx="50">
                  <c:v>29631.3025362319</c:v>
                </c:pt>
                <c:pt idx="51">
                  <c:v>32465.9902173913</c:v>
                </c:pt>
                <c:pt idx="52">
                  <c:v>43882.9800724638</c:v>
                </c:pt>
                <c:pt idx="53">
                  <c:v>59054.1221014493</c:v>
                </c:pt>
                <c:pt idx="54">
                  <c:v>78843.5166666667</c:v>
                </c:pt>
                <c:pt idx="55">
                  <c:v>77341.9884057971</c:v>
                </c:pt>
                <c:pt idx="56">
                  <c:v>59441.847826087</c:v>
                </c:pt>
                <c:pt idx="57">
                  <c:v>56816.0188405797</c:v>
                </c:pt>
                <c:pt idx="58">
                  <c:v>57835.3155797102</c:v>
                </c:pt>
                <c:pt idx="59">
                  <c:v>58576.9518115942</c:v>
                </c:pt>
                <c:pt idx="60">
                  <c:v>81335.8307971015</c:v>
                </c:pt>
                <c:pt idx="61">
                  <c:v>82681.8311594203</c:v>
                </c:pt>
                <c:pt idx="62">
                  <c:v>74100.390942029</c:v>
                </c:pt>
                <c:pt idx="63">
                  <c:v>68202.4644927536</c:v>
                </c:pt>
                <c:pt idx="64">
                  <c:v>65679.738768116</c:v>
                </c:pt>
                <c:pt idx="65">
                  <c:v>66566.2942028986</c:v>
                </c:pt>
                <c:pt idx="67">
                  <c:v>82828.4521739131</c:v>
                </c:pt>
                <c:pt idx="68">
                  <c:v>98958.9739130435</c:v>
                </c:pt>
                <c:pt idx="69">
                  <c:v>91150.5097826087</c:v>
                </c:pt>
                <c:pt idx="70">
                  <c:v>81938.1836956522</c:v>
                </c:pt>
                <c:pt idx="71">
                  <c:v>71506.8300724638</c:v>
                </c:pt>
                <c:pt idx="72">
                  <c:v>52099.5032608696</c:v>
                </c:pt>
                <c:pt idx="74">
                  <c:v>7552.16560283688</c:v>
                </c:pt>
                <c:pt idx="75">
                  <c:v>7732.96932624114</c:v>
                </c:pt>
                <c:pt idx="77">
                  <c:v>54721.7578125</c:v>
                </c:pt>
                <c:pt idx="78">
                  <c:v>53513.7109375</c:v>
                </c:pt>
                <c:pt idx="79">
                  <c:v>30820.3125</c:v>
                </c:pt>
                <c:pt idx="81">
                  <c:v>32316.8256756757</c:v>
                </c:pt>
                <c:pt idx="82">
                  <c:v>32064.6878378378</c:v>
                </c:pt>
                <c:pt idx="83">
                  <c:v>29627.7418918919</c:v>
                </c:pt>
                <c:pt idx="84">
                  <c:v>25109.6554054054</c:v>
                </c:pt>
                <c:pt idx="86">
                  <c:v>7529.50381944444</c:v>
                </c:pt>
                <c:pt idx="88">
                  <c:v>47155.5300546448</c:v>
                </c:pt>
                <c:pt idx="89">
                  <c:v>31294.6672131148</c:v>
                </c:pt>
                <c:pt idx="90">
                  <c:v>15252.5945355191</c:v>
                </c:pt>
                <c:pt idx="92">
                  <c:v>38750.8412121212</c:v>
                </c:pt>
                <c:pt idx="93">
                  <c:v>31900.1406060606</c:v>
                </c:pt>
                <c:pt idx="94">
                  <c:v>27243.9187878788</c:v>
                </c:pt>
                <c:pt idx="95">
                  <c:v>42535.3224242424</c:v>
                </c:pt>
                <c:pt idx="97">
                  <c:v>95207.5119047619</c:v>
                </c:pt>
                <c:pt idx="98">
                  <c:v>85468.242063492</c:v>
                </c:pt>
                <c:pt idx="100">
                  <c:v>120087.825641026</c:v>
                </c:pt>
                <c:pt idx="101">
                  <c:v>122826.394871795</c:v>
                </c:pt>
                <c:pt idx="102">
                  <c:v>111049.463247863</c:v>
                </c:pt>
                <c:pt idx="103">
                  <c:v>101477.533333333</c:v>
                </c:pt>
                <c:pt idx="105">
                  <c:v>70994.8278985507</c:v>
                </c:pt>
                <c:pt idx="106">
                  <c:v>50137.9112318841</c:v>
                </c:pt>
                <c:pt idx="108">
                  <c:v>97291.0135135135</c:v>
                </c:pt>
                <c:pt idx="109">
                  <c:v>98303.9009009009</c:v>
                </c:pt>
                <c:pt idx="110">
                  <c:v>94997.1891891892</c:v>
                </c:pt>
                <c:pt idx="111">
                  <c:v>89885.6441441442</c:v>
                </c:pt>
                <c:pt idx="112">
                  <c:v>92084.9684684685</c:v>
                </c:pt>
                <c:pt idx="113">
                  <c:v>113952.495495496</c:v>
                </c:pt>
                <c:pt idx="114">
                  <c:v>55285.0540540541</c:v>
                </c:pt>
                <c:pt idx="116">
                  <c:v>704.767346938776</c:v>
                </c:pt>
                <c:pt idx="117">
                  <c:v>1132.23520408163</c:v>
                </c:pt>
                <c:pt idx="119">
                  <c:v>6302.90823045268</c:v>
                </c:pt>
                <c:pt idx="120">
                  <c:v>7736.34279835391</c:v>
                </c:pt>
                <c:pt idx="121">
                  <c:v>9978.2329218107</c:v>
                </c:pt>
                <c:pt idx="122">
                  <c:v>15299.8604938272</c:v>
                </c:pt>
                <c:pt idx="124">
                  <c:v>13892.4213235294</c:v>
                </c:pt>
                <c:pt idx="126">
                  <c:v>18022.9649122807</c:v>
                </c:pt>
                <c:pt idx="127">
                  <c:v>23277.6756578947</c:v>
                </c:pt>
                <c:pt idx="129">
                  <c:v>4390.65763888889</c:v>
                </c:pt>
                <c:pt idx="131">
                  <c:v>17527.426875</c:v>
                </c:pt>
                <c:pt idx="134">
                  <c:v>34252.1333333333</c:v>
                </c:pt>
                <c:pt idx="135">
                  <c:v>37005.0907407407</c:v>
                </c:pt>
                <c:pt idx="136">
                  <c:v>43083.8308641975</c:v>
                </c:pt>
                <c:pt idx="137">
                  <c:v>67790.7459876543</c:v>
                </c:pt>
                <c:pt idx="140">
                  <c:v>21439.141875</c:v>
                </c:pt>
                <c:pt idx="141">
                  <c:v>13477.978125</c:v>
                </c:pt>
                <c:pt idx="143">
                  <c:v>14205.580952381</c:v>
                </c:pt>
                <c:pt idx="144">
                  <c:v>19486.9149659864</c:v>
                </c:pt>
                <c:pt idx="145">
                  <c:v>33237.1761904762</c:v>
                </c:pt>
                <c:pt idx="146">
                  <c:v>42293.6197278912</c:v>
                </c:pt>
                <c:pt idx="148">
                  <c:v>102741.042176871</c:v>
                </c:pt>
                <c:pt idx="149">
                  <c:v>136587.691836735</c:v>
                </c:pt>
                <c:pt idx="150">
                  <c:v>127855.002721088</c:v>
                </c:pt>
                <c:pt idx="151">
                  <c:v>101199.149659864</c:v>
                </c:pt>
                <c:pt idx="152">
                  <c:v>101632.867346939</c:v>
                </c:pt>
                <c:pt idx="153">
                  <c:v>104574.17755102</c:v>
                </c:pt>
                <c:pt idx="154">
                  <c:v>105027.307482993</c:v>
                </c:pt>
                <c:pt idx="155">
                  <c:v>107569.87755102</c:v>
                </c:pt>
                <c:pt idx="156">
                  <c:v>107580.45170068</c:v>
                </c:pt>
                <c:pt idx="157">
                  <c:v>108182.941496599</c:v>
                </c:pt>
                <c:pt idx="158">
                  <c:v>106509.385034014</c:v>
                </c:pt>
                <c:pt idx="159">
                  <c:v>104336.515646259</c:v>
                </c:pt>
                <c:pt idx="160">
                  <c:v>96998.8646258503</c:v>
                </c:pt>
                <c:pt idx="161">
                  <c:v>58778.8176870748</c:v>
                </c:pt>
                <c:pt idx="162">
                  <c:v>55664.0993197279</c:v>
                </c:pt>
                <c:pt idx="163">
                  <c:v>55055.9278911565</c:v>
                </c:pt>
                <c:pt idx="164">
                  <c:v>52289.7619047619</c:v>
                </c:pt>
                <c:pt idx="165">
                  <c:v>40907.4789115646</c:v>
                </c:pt>
                <c:pt idx="166">
                  <c:v>14073.7197278912</c:v>
                </c:pt>
                <c:pt idx="168">
                  <c:v>25339.6233766234</c:v>
                </c:pt>
                <c:pt idx="169">
                  <c:v>20921.8116883117</c:v>
                </c:pt>
                <c:pt idx="170">
                  <c:v>24279.3766233766</c:v>
                </c:pt>
                <c:pt idx="171">
                  <c:v>20745.0324675325</c:v>
                </c:pt>
                <c:pt idx="173">
                  <c:v>12024.8916666667</c:v>
                </c:pt>
                <c:pt idx="176">
                  <c:v>3318.63838383838</c:v>
                </c:pt>
                <c:pt idx="178">
                  <c:v>8721.63185185185</c:v>
                </c:pt>
                <c:pt idx="179">
                  <c:v>32382.3014814815</c:v>
                </c:pt>
                <c:pt idx="182">
                  <c:v>9094.67049808429</c:v>
                </c:pt>
                <c:pt idx="183">
                  <c:v>15854.4712643678</c:v>
                </c:pt>
                <c:pt idx="184">
                  <c:v>2975.50191570881</c:v>
                </c:pt>
                <c:pt idx="186">
                  <c:v>7114.3754789272</c:v>
                </c:pt>
                <c:pt idx="187">
                  <c:v>4920.70498084291</c:v>
                </c:pt>
                <c:pt idx="189">
                  <c:v>27991.0845410628</c:v>
                </c:pt>
                <c:pt idx="190">
                  <c:v>24413.1917874396</c:v>
                </c:pt>
                <c:pt idx="191">
                  <c:v>10046.0801932367</c:v>
                </c:pt>
              </c:numCache>
            </c:numRef>
          </c:yVal>
          <c:smooth val="0"/>
        </c:ser>
        <c:axId val="83645465"/>
        <c:axId val="68513340"/>
      </c:scatterChart>
      <c:valAx>
        <c:axId val="83645465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 of February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513340"/>
        <c:crossesAt val="0"/>
        <c:crossBetween val="midCat"/>
      </c:valAx>
      <c:valAx>
        <c:axId val="685133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Estimated Curtailed Production, kWh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645465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25" strike="noStrike" u="none">
                <a:solidFill>
                  <a:srgbClr val="000000"/>
                </a:solidFill>
                <a:uFillTx/>
                <a:latin typeface="Arial"/>
              </a:rPr>
              <a:t>February 2002 Curtailment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"Series1"</c:f>
              <c:strCache>
                <c:ptCount val="1"/>
                <c:pt idx="0">
                  <c:v>Series1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'Curtailment Periods - Hourly'!$N$6:$N$197</c:f>
              <c:numCache>
                <c:formatCode>#,##0</c:formatCode>
                <c:ptCount val="192"/>
                <c:pt idx="0">
                  <c:v>5043.65315943601</c:v>
                </c:pt>
                <c:pt idx="1">
                  <c:v>6328.1997225</c:v>
                </c:pt>
                <c:pt idx="2">
                  <c:v>5852.977488864</c:v>
                </c:pt>
                <c:pt idx="3">
                  <c:v>365.620607136</c:v>
                </c:pt>
                <c:pt idx="4">
                  <c:v>2794.56298884</c:v>
                </c:pt>
                <c:pt idx="5">
                  <c:v>93.5452030500001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6.87777123599999</c:v>
                </c:pt>
                <c:pt idx="11">
                  <c:v>5183.694883692</c:v>
                </c:pt>
                <c:pt idx="12">
                  <c:v>4387.20757698601</c:v>
                </c:pt>
                <c:pt idx="13">
                  <c:v>4667.291025498</c:v>
                </c:pt>
                <c:pt idx="14">
                  <c:v>3047.4609183</c:v>
                </c:pt>
                <c:pt idx="15">
                  <c:v>1993.906773</c:v>
                </c:pt>
                <c:pt idx="16">
                  <c:v>620.252924310001</c:v>
                </c:pt>
                <c:pt idx="17">
                  <c:v>722.581799436001</c:v>
                </c:pt>
                <c:pt idx="18">
                  <c:v>217.5740919</c:v>
                </c:pt>
                <c:pt idx="19">
                  <c:v>1459.808550018</c:v>
                </c:pt>
                <c:pt idx="20">
                  <c:v>3646.4296986</c:v>
                </c:pt>
                <c:pt idx="21">
                  <c:v>5463.778332204</c:v>
                </c:pt>
                <c:pt idx="22">
                  <c:v>7146.024031548</c:v>
                </c:pt>
                <c:pt idx="23">
                  <c:v>10484.359938612</c:v>
                </c:pt>
                <c:pt idx="25">
                  <c:v>16674.056073612</c:v>
                </c:pt>
                <c:pt idx="26">
                  <c:v>24463.506523428</c:v>
                </c:pt>
                <c:pt idx="27">
                  <c:v>26035.587815076</c:v>
                </c:pt>
                <c:pt idx="28">
                  <c:v>23939.479426212</c:v>
                </c:pt>
                <c:pt idx="29">
                  <c:v>13337.344312425</c:v>
                </c:pt>
                <c:pt idx="31">
                  <c:v>29754.957502944</c:v>
                </c:pt>
                <c:pt idx="32">
                  <c:v>27359.405058528</c:v>
                </c:pt>
                <c:pt idx="33">
                  <c:v>30485.3584284</c:v>
                </c:pt>
                <c:pt idx="35">
                  <c:v>80445.54126915</c:v>
                </c:pt>
                <c:pt idx="36">
                  <c:v>75653.4549051001</c:v>
                </c:pt>
                <c:pt idx="37">
                  <c:v>97963.4490867</c:v>
                </c:pt>
                <c:pt idx="38">
                  <c:v>95911.0902918</c:v>
                </c:pt>
                <c:pt idx="39">
                  <c:v>94270.9158729</c:v>
                </c:pt>
                <c:pt idx="40">
                  <c:v>90820.291014</c:v>
                </c:pt>
                <c:pt idx="41">
                  <c:v>99961.94745</c:v>
                </c:pt>
                <c:pt idx="42">
                  <c:v>97963.4490867</c:v>
                </c:pt>
                <c:pt idx="43">
                  <c:v>84562.3781343</c:v>
                </c:pt>
                <c:pt idx="44">
                  <c:v>42427.4019849</c:v>
                </c:pt>
                <c:pt idx="46">
                  <c:v>10189.787317056</c:v>
                </c:pt>
                <c:pt idx="47">
                  <c:v>7764.52743</c:v>
                </c:pt>
                <c:pt idx="49">
                  <c:v>26591.386809852</c:v>
                </c:pt>
                <c:pt idx="50">
                  <c:v>39670.180757856</c:v>
                </c:pt>
                <c:pt idx="51">
                  <c:v>59178.230723412</c:v>
                </c:pt>
                <c:pt idx="52">
                  <c:v>80705.663549262</c:v>
                </c:pt>
                <c:pt idx="53">
                  <c:v>82258.716932226</c:v>
                </c:pt>
                <c:pt idx="54">
                  <c:v>81827.27149464</c:v>
                </c:pt>
                <c:pt idx="55">
                  <c:v>82311.20568909</c:v>
                </c:pt>
                <c:pt idx="56">
                  <c:v>82303.00432083</c:v>
                </c:pt>
                <c:pt idx="57">
                  <c:v>82350</c:v>
                </c:pt>
                <c:pt idx="58">
                  <c:v>82228.371869664</c:v>
                </c:pt>
                <c:pt idx="59">
                  <c:v>82206.228175362</c:v>
                </c:pt>
                <c:pt idx="60">
                  <c:v>82276.759942398</c:v>
                </c:pt>
                <c:pt idx="61">
                  <c:v>74628.256999248</c:v>
                </c:pt>
                <c:pt idx="62">
                  <c:v>66605.66319861</c:v>
                </c:pt>
                <c:pt idx="63">
                  <c:v>38022.25249548</c:v>
                </c:pt>
                <c:pt idx="64">
                  <c:v>63884.722588884</c:v>
                </c:pt>
                <c:pt idx="65">
                  <c:v>69538.487857092</c:v>
                </c:pt>
                <c:pt idx="67">
                  <c:v>57192.679467666</c:v>
                </c:pt>
                <c:pt idx="68">
                  <c:v>38846.216626668</c:v>
                </c:pt>
                <c:pt idx="69">
                  <c:v>39670.180757856</c:v>
                </c:pt>
                <c:pt idx="70">
                  <c:v>23541.89451822</c:v>
                </c:pt>
                <c:pt idx="71">
                  <c:v>11498.08731975</c:v>
                </c:pt>
                <c:pt idx="72">
                  <c:v>9744.99304779</c:v>
                </c:pt>
                <c:pt idx="74">
                  <c:v>15255.587185488</c:v>
                </c:pt>
                <c:pt idx="75">
                  <c:v>17546.451507936</c:v>
                </c:pt>
                <c:pt idx="77">
                  <c:v>17960.376375</c:v>
                </c:pt>
                <c:pt idx="78">
                  <c:v>22677.96411225</c:v>
                </c:pt>
                <c:pt idx="79">
                  <c:v>16529.510017575</c:v>
                </c:pt>
                <c:pt idx="81">
                  <c:v>44329.32772884</c:v>
                </c:pt>
                <c:pt idx="82">
                  <c:v>44252.42309532</c:v>
                </c:pt>
                <c:pt idx="83">
                  <c:v>43712.943138216</c:v>
                </c:pt>
                <c:pt idx="84">
                  <c:v>1563.5624866587</c:v>
                </c:pt>
                <c:pt idx="86">
                  <c:v>1254.850222626</c:v>
                </c:pt>
                <c:pt idx="88">
                  <c:v>38670.604648056</c:v>
                </c:pt>
                <c:pt idx="89">
                  <c:v>58283.90054658</c:v>
                </c:pt>
                <c:pt idx="90">
                  <c:v>31050</c:v>
                </c:pt>
                <c:pt idx="92">
                  <c:v>70200</c:v>
                </c:pt>
                <c:pt idx="93">
                  <c:v>70200</c:v>
                </c:pt>
                <c:pt idx="94">
                  <c:v>70200</c:v>
                </c:pt>
                <c:pt idx="95">
                  <c:v>68715.539824464</c:v>
                </c:pt>
                <c:pt idx="97">
                  <c:v>87671.95731567</c:v>
                </c:pt>
                <c:pt idx="98">
                  <c:v>65812.5</c:v>
                </c:pt>
                <c:pt idx="100">
                  <c:v>91800</c:v>
                </c:pt>
                <c:pt idx="101">
                  <c:v>91800</c:v>
                </c:pt>
                <c:pt idx="102">
                  <c:v>91800</c:v>
                </c:pt>
                <c:pt idx="103">
                  <c:v>91800</c:v>
                </c:pt>
                <c:pt idx="105">
                  <c:v>82262.817616356</c:v>
                </c:pt>
                <c:pt idx="106">
                  <c:v>61762.5</c:v>
                </c:pt>
                <c:pt idx="108">
                  <c:v>94500</c:v>
                </c:pt>
                <c:pt idx="109">
                  <c:v>94500</c:v>
                </c:pt>
                <c:pt idx="110">
                  <c:v>91788.93106236</c:v>
                </c:pt>
                <c:pt idx="111">
                  <c:v>51969.97149372</c:v>
                </c:pt>
                <c:pt idx="112">
                  <c:v>39977.24768226</c:v>
                </c:pt>
                <c:pt idx="113">
                  <c:v>57471.25213116</c:v>
                </c:pt>
                <c:pt idx="114">
                  <c:v>20907.64765656</c:v>
                </c:pt>
                <c:pt idx="116">
                  <c:v>249.8417703</c:v>
                </c:pt>
                <c:pt idx="117">
                  <c:v>1401.08137533</c:v>
                </c:pt>
                <c:pt idx="119">
                  <c:v>20133.236222424</c:v>
                </c:pt>
                <c:pt idx="120">
                  <c:v>15379.683534072</c:v>
                </c:pt>
                <c:pt idx="121">
                  <c:v>18441.10124064</c:v>
                </c:pt>
                <c:pt idx="122">
                  <c:v>22368.131481384</c:v>
                </c:pt>
                <c:pt idx="124">
                  <c:v>13327.974497214</c:v>
                </c:pt>
                <c:pt idx="126">
                  <c:v>21188.062021212</c:v>
                </c:pt>
                <c:pt idx="127">
                  <c:v>23395.942062756</c:v>
                </c:pt>
                <c:pt idx="129">
                  <c:v>12488.260371444</c:v>
                </c:pt>
                <c:pt idx="131">
                  <c:v>34759.956778146</c:v>
                </c:pt>
                <c:pt idx="132">
                  <c:v>8930.5447370085</c:v>
                </c:pt>
                <c:pt idx="134">
                  <c:v>71425.083496626</c:v>
                </c:pt>
                <c:pt idx="135">
                  <c:v>71550</c:v>
                </c:pt>
                <c:pt idx="136">
                  <c:v>71550</c:v>
                </c:pt>
                <c:pt idx="137">
                  <c:v>71516.29346757</c:v>
                </c:pt>
                <c:pt idx="138">
                  <c:v>15548.963862132</c:v>
                </c:pt>
                <c:pt idx="140">
                  <c:v>31684.681077552</c:v>
                </c:pt>
                <c:pt idx="141">
                  <c:v>21598.233565473</c:v>
                </c:pt>
                <c:pt idx="143">
                  <c:v>77470.26383664</c:v>
                </c:pt>
                <c:pt idx="144">
                  <c:v>63329.97484458</c:v>
                </c:pt>
                <c:pt idx="145">
                  <c:v>73875.958048656</c:v>
                </c:pt>
                <c:pt idx="146">
                  <c:v>58122.19293318</c:v>
                </c:pt>
                <c:pt idx="148">
                  <c:v>77912.15176584</c:v>
                </c:pt>
                <c:pt idx="149">
                  <c:v>77610.62823768</c:v>
                </c:pt>
                <c:pt idx="150">
                  <c:v>77636.62164528</c:v>
                </c:pt>
                <c:pt idx="151">
                  <c:v>76533.52404168</c:v>
                </c:pt>
                <c:pt idx="152">
                  <c:v>77579.43614856</c:v>
                </c:pt>
                <c:pt idx="153">
                  <c:v>73128.984254496</c:v>
                </c:pt>
                <c:pt idx="154">
                  <c:v>75057.09849</c:v>
                </c:pt>
                <c:pt idx="155">
                  <c:v>53610.779808864</c:v>
                </c:pt>
                <c:pt idx="156">
                  <c:v>31939.485638112</c:v>
                </c:pt>
                <c:pt idx="157">
                  <c:v>47619.037480104</c:v>
                </c:pt>
                <c:pt idx="158">
                  <c:v>33124.005222444</c:v>
                </c:pt>
                <c:pt idx="159">
                  <c:v>33744.467861856</c:v>
                </c:pt>
                <c:pt idx="160">
                  <c:v>23970.99396114</c:v>
                </c:pt>
                <c:pt idx="161">
                  <c:v>25283.613688056</c:v>
                </c:pt>
                <c:pt idx="162">
                  <c:v>32221.514110572</c:v>
                </c:pt>
                <c:pt idx="163">
                  <c:v>33124.005222444</c:v>
                </c:pt>
                <c:pt idx="164">
                  <c:v>25283.613688056</c:v>
                </c:pt>
                <c:pt idx="165">
                  <c:v>23970.99396114</c:v>
                </c:pt>
                <c:pt idx="166">
                  <c:v>11406.49382628</c:v>
                </c:pt>
                <c:pt idx="168">
                  <c:v>28525.38086412</c:v>
                </c:pt>
                <c:pt idx="169">
                  <c:v>11089.9322748</c:v>
                </c:pt>
                <c:pt idx="170">
                  <c:v>17920.84084848</c:v>
                </c:pt>
                <c:pt idx="171">
                  <c:v>16987.22935344</c:v>
                </c:pt>
                <c:pt idx="173">
                  <c:v>115590.31737435</c:v>
                </c:pt>
                <c:pt idx="174">
                  <c:v>30712.5</c:v>
                </c:pt>
                <c:pt idx="176">
                  <c:v>99900</c:v>
                </c:pt>
                <c:pt idx="178">
                  <c:v>83700</c:v>
                </c:pt>
                <c:pt idx="179">
                  <c:v>83700</c:v>
                </c:pt>
                <c:pt idx="180">
                  <c:v>20004.110252379</c:v>
                </c:pt>
                <c:pt idx="182">
                  <c:v>25811.75516436</c:v>
                </c:pt>
                <c:pt idx="183">
                  <c:v>19137.47620788</c:v>
                </c:pt>
                <c:pt idx="184">
                  <c:v>10252.28807478</c:v>
                </c:pt>
                <c:pt idx="186">
                  <c:v>10488.45927132</c:v>
                </c:pt>
                <c:pt idx="187">
                  <c:v>9182.96008218001</c:v>
                </c:pt>
                <c:pt idx="189">
                  <c:v>34895.248312284</c:v>
                </c:pt>
                <c:pt idx="190">
                  <c:v>40530.018542616</c:v>
                </c:pt>
                <c:pt idx="191">
                  <c:v>19280.069759502</c:v>
                </c:pt>
              </c:numCache>
            </c:numRef>
          </c:xVal>
          <c:yVal>
            <c:numRef>
              <c:f>'Curtailment Periods - Hourly'!$R$6:$R$197</c:f>
              <c:numCache>
                <c:formatCode>#,##0</c:formatCode>
                <c:ptCount val="192"/>
                <c:pt idx="0">
                  <c:v>723.531122448979</c:v>
                </c:pt>
                <c:pt idx="1">
                  <c:v>653.035714285715</c:v>
                </c:pt>
                <c:pt idx="2">
                  <c:v>600.162244897959</c:v>
                </c:pt>
                <c:pt idx="3">
                  <c:v>550.089795918368</c:v>
                </c:pt>
                <c:pt idx="4">
                  <c:v>593.135204081633</c:v>
                </c:pt>
                <c:pt idx="5">
                  <c:v>482.046428571429</c:v>
                </c:pt>
                <c:pt idx="6">
                  <c:v>536.625</c:v>
                </c:pt>
                <c:pt idx="7">
                  <c:v>532.463265306123</c:v>
                </c:pt>
                <c:pt idx="8">
                  <c:v>446.133673469388</c:v>
                </c:pt>
                <c:pt idx="9">
                  <c:v>401.223979591837</c:v>
                </c:pt>
                <c:pt idx="11">
                  <c:v>907.276530612246</c:v>
                </c:pt>
                <c:pt idx="12">
                  <c:v>948.177551020408</c:v>
                </c:pt>
                <c:pt idx="13">
                  <c:v>1907.90204081633</c:v>
                </c:pt>
                <c:pt idx="14">
                  <c:v>3041.99540816327</c:v>
                </c:pt>
                <c:pt idx="15">
                  <c:v>2783.65867346939</c:v>
                </c:pt>
                <c:pt idx="16">
                  <c:v>2202.72857142857</c:v>
                </c:pt>
                <c:pt idx="17">
                  <c:v>2099.77959183673</c:v>
                </c:pt>
                <c:pt idx="18">
                  <c:v>1494.27704081633</c:v>
                </c:pt>
                <c:pt idx="19">
                  <c:v>1438.59336734694</c:v>
                </c:pt>
                <c:pt idx="20">
                  <c:v>1981.99132653061</c:v>
                </c:pt>
                <c:pt idx="21">
                  <c:v>2420.21785714286</c:v>
                </c:pt>
                <c:pt idx="22">
                  <c:v>2118.73928571428</c:v>
                </c:pt>
                <c:pt idx="23">
                  <c:v>2262.26479591837</c:v>
                </c:pt>
                <c:pt idx="25">
                  <c:v>5648.88604651163</c:v>
                </c:pt>
                <c:pt idx="26">
                  <c:v>6191.31686046512</c:v>
                </c:pt>
                <c:pt idx="27">
                  <c:v>4657.68197674419</c:v>
                </c:pt>
                <c:pt idx="28">
                  <c:v>5843.80348837209</c:v>
                </c:pt>
                <c:pt idx="29">
                  <c:v>3022.8726744186</c:v>
                </c:pt>
                <c:pt idx="31">
                  <c:v>6413.47951807229</c:v>
                </c:pt>
                <c:pt idx="32">
                  <c:v>6152.32771084338</c:v>
                </c:pt>
                <c:pt idx="33">
                  <c:v>7158.80963855422</c:v>
                </c:pt>
                <c:pt idx="35">
                  <c:v>112982.0703125</c:v>
                </c:pt>
                <c:pt idx="36">
                  <c:v>97722.109375</c:v>
                </c:pt>
                <c:pt idx="37">
                  <c:v>94437.4609375</c:v>
                </c:pt>
                <c:pt idx="38">
                  <c:v>69390.3125</c:v>
                </c:pt>
                <c:pt idx="39">
                  <c:v>77304.8828125</c:v>
                </c:pt>
                <c:pt idx="40">
                  <c:v>109899.140625</c:v>
                </c:pt>
                <c:pt idx="41">
                  <c:v>95942.5</c:v>
                </c:pt>
                <c:pt idx="42">
                  <c:v>63073.7890625</c:v>
                </c:pt>
                <c:pt idx="43">
                  <c:v>53930.8203125</c:v>
                </c:pt>
                <c:pt idx="44">
                  <c:v>25736.328125</c:v>
                </c:pt>
                <c:pt idx="46">
                  <c:v>3342.15757575758</c:v>
                </c:pt>
                <c:pt idx="47">
                  <c:v>2308.76902356902</c:v>
                </c:pt>
                <c:pt idx="49">
                  <c:v>33868.1061594203</c:v>
                </c:pt>
                <c:pt idx="50">
                  <c:v>29631.3025362319</c:v>
                </c:pt>
                <c:pt idx="51">
                  <c:v>32465.9902173913</c:v>
                </c:pt>
                <c:pt idx="52">
                  <c:v>43882.9800724638</c:v>
                </c:pt>
                <c:pt idx="53">
                  <c:v>59054.1221014493</c:v>
                </c:pt>
                <c:pt idx="54">
                  <c:v>78843.5166666667</c:v>
                </c:pt>
                <c:pt idx="55">
                  <c:v>77341.9884057971</c:v>
                </c:pt>
                <c:pt idx="56">
                  <c:v>59441.847826087</c:v>
                </c:pt>
                <c:pt idx="57">
                  <c:v>56816.0188405797</c:v>
                </c:pt>
                <c:pt idx="58">
                  <c:v>57835.3155797102</c:v>
                </c:pt>
                <c:pt idx="59">
                  <c:v>58576.9518115942</c:v>
                </c:pt>
                <c:pt idx="60">
                  <c:v>81335.8307971015</c:v>
                </c:pt>
                <c:pt idx="61">
                  <c:v>82681.8311594203</c:v>
                </c:pt>
                <c:pt idx="62">
                  <c:v>74100.390942029</c:v>
                </c:pt>
                <c:pt idx="63">
                  <c:v>68202.4644927536</c:v>
                </c:pt>
                <c:pt idx="64">
                  <c:v>65679.738768116</c:v>
                </c:pt>
                <c:pt idx="65">
                  <c:v>66566.2942028986</c:v>
                </c:pt>
                <c:pt idx="67">
                  <c:v>82828.4521739131</c:v>
                </c:pt>
                <c:pt idx="68">
                  <c:v>98958.9739130435</c:v>
                </c:pt>
                <c:pt idx="69">
                  <c:v>91150.5097826087</c:v>
                </c:pt>
                <c:pt idx="70">
                  <c:v>81938.1836956522</c:v>
                </c:pt>
                <c:pt idx="71">
                  <c:v>71506.8300724638</c:v>
                </c:pt>
                <c:pt idx="72">
                  <c:v>52099.5032608696</c:v>
                </c:pt>
                <c:pt idx="74">
                  <c:v>7552.16560283688</c:v>
                </c:pt>
                <c:pt idx="75">
                  <c:v>7732.96932624114</c:v>
                </c:pt>
                <c:pt idx="77">
                  <c:v>54721.7578125</c:v>
                </c:pt>
                <c:pt idx="78">
                  <c:v>53513.7109375</c:v>
                </c:pt>
                <c:pt idx="79">
                  <c:v>30820.3125</c:v>
                </c:pt>
                <c:pt idx="81">
                  <c:v>32316.8256756757</c:v>
                </c:pt>
                <c:pt idx="82">
                  <c:v>32064.6878378378</c:v>
                </c:pt>
                <c:pt idx="83">
                  <c:v>29627.7418918919</c:v>
                </c:pt>
                <c:pt idx="84">
                  <c:v>25109.6554054054</c:v>
                </c:pt>
                <c:pt idx="86">
                  <c:v>7529.50381944444</c:v>
                </c:pt>
                <c:pt idx="88">
                  <c:v>47155.5300546448</c:v>
                </c:pt>
                <c:pt idx="89">
                  <c:v>31294.6672131148</c:v>
                </c:pt>
                <c:pt idx="90">
                  <c:v>15252.5945355191</c:v>
                </c:pt>
                <c:pt idx="92">
                  <c:v>38750.8412121212</c:v>
                </c:pt>
                <c:pt idx="93">
                  <c:v>31900.1406060606</c:v>
                </c:pt>
                <c:pt idx="94">
                  <c:v>27243.9187878788</c:v>
                </c:pt>
                <c:pt idx="95">
                  <c:v>42535.3224242424</c:v>
                </c:pt>
                <c:pt idx="97">
                  <c:v>95207.5119047619</c:v>
                </c:pt>
                <c:pt idx="98">
                  <c:v>85468.242063492</c:v>
                </c:pt>
                <c:pt idx="100">
                  <c:v>120087.825641026</c:v>
                </c:pt>
                <c:pt idx="101">
                  <c:v>122826.394871795</c:v>
                </c:pt>
                <c:pt idx="102">
                  <c:v>111049.463247863</c:v>
                </c:pt>
                <c:pt idx="103">
                  <c:v>101477.533333333</c:v>
                </c:pt>
                <c:pt idx="105">
                  <c:v>70994.8278985507</c:v>
                </c:pt>
                <c:pt idx="106">
                  <c:v>50137.9112318841</c:v>
                </c:pt>
                <c:pt idx="108">
                  <c:v>97291.0135135135</c:v>
                </c:pt>
                <c:pt idx="109">
                  <c:v>98303.9009009009</c:v>
                </c:pt>
                <c:pt idx="110">
                  <c:v>94997.1891891892</c:v>
                </c:pt>
                <c:pt idx="111">
                  <c:v>89885.6441441442</c:v>
                </c:pt>
                <c:pt idx="112">
                  <c:v>92084.9684684685</c:v>
                </c:pt>
                <c:pt idx="113">
                  <c:v>113952.495495496</c:v>
                </c:pt>
                <c:pt idx="114">
                  <c:v>55285.0540540541</c:v>
                </c:pt>
                <c:pt idx="116">
                  <c:v>704.767346938776</c:v>
                </c:pt>
                <c:pt idx="117">
                  <c:v>1132.23520408163</c:v>
                </c:pt>
                <c:pt idx="119">
                  <c:v>6302.90823045268</c:v>
                </c:pt>
                <c:pt idx="120">
                  <c:v>7736.34279835391</c:v>
                </c:pt>
                <c:pt idx="121">
                  <c:v>9978.2329218107</c:v>
                </c:pt>
                <c:pt idx="122">
                  <c:v>15299.8604938272</c:v>
                </c:pt>
                <c:pt idx="124">
                  <c:v>13892.4213235294</c:v>
                </c:pt>
                <c:pt idx="126">
                  <c:v>18022.9649122807</c:v>
                </c:pt>
                <c:pt idx="127">
                  <c:v>23277.6756578947</c:v>
                </c:pt>
                <c:pt idx="129">
                  <c:v>4390.65763888889</c:v>
                </c:pt>
                <c:pt idx="131">
                  <c:v>17527.426875</c:v>
                </c:pt>
                <c:pt idx="134">
                  <c:v>34252.1333333333</c:v>
                </c:pt>
                <c:pt idx="135">
                  <c:v>37005.0907407407</c:v>
                </c:pt>
                <c:pt idx="136">
                  <c:v>43083.8308641975</c:v>
                </c:pt>
                <c:pt idx="137">
                  <c:v>67790.7459876543</c:v>
                </c:pt>
                <c:pt idx="140">
                  <c:v>21439.141875</c:v>
                </c:pt>
                <c:pt idx="141">
                  <c:v>13477.978125</c:v>
                </c:pt>
                <c:pt idx="143">
                  <c:v>14205.580952381</c:v>
                </c:pt>
                <c:pt idx="144">
                  <c:v>19486.9149659864</c:v>
                </c:pt>
                <c:pt idx="145">
                  <c:v>33237.1761904762</c:v>
                </c:pt>
                <c:pt idx="146">
                  <c:v>42293.6197278912</c:v>
                </c:pt>
                <c:pt idx="148">
                  <c:v>102741.042176871</c:v>
                </c:pt>
                <c:pt idx="149">
                  <c:v>136587.691836735</c:v>
                </c:pt>
                <c:pt idx="150">
                  <c:v>127855.002721088</c:v>
                </c:pt>
                <c:pt idx="151">
                  <c:v>101199.149659864</c:v>
                </c:pt>
                <c:pt idx="152">
                  <c:v>101632.867346939</c:v>
                </c:pt>
                <c:pt idx="153">
                  <c:v>104574.17755102</c:v>
                </c:pt>
                <c:pt idx="154">
                  <c:v>105027.307482993</c:v>
                </c:pt>
                <c:pt idx="155">
                  <c:v>107569.87755102</c:v>
                </c:pt>
                <c:pt idx="156">
                  <c:v>107580.45170068</c:v>
                </c:pt>
                <c:pt idx="157">
                  <c:v>108182.941496599</c:v>
                </c:pt>
                <c:pt idx="158">
                  <c:v>106509.385034014</c:v>
                </c:pt>
                <c:pt idx="159">
                  <c:v>104336.515646259</c:v>
                </c:pt>
                <c:pt idx="160">
                  <c:v>96998.8646258503</c:v>
                </c:pt>
                <c:pt idx="161">
                  <c:v>58778.8176870748</c:v>
                </c:pt>
                <c:pt idx="162">
                  <c:v>55664.0993197279</c:v>
                </c:pt>
                <c:pt idx="163">
                  <c:v>55055.9278911565</c:v>
                </c:pt>
                <c:pt idx="164">
                  <c:v>52289.7619047619</c:v>
                </c:pt>
                <c:pt idx="165">
                  <c:v>40907.4789115646</c:v>
                </c:pt>
                <c:pt idx="166">
                  <c:v>14073.7197278912</c:v>
                </c:pt>
                <c:pt idx="168">
                  <c:v>25339.6233766234</c:v>
                </c:pt>
                <c:pt idx="169">
                  <c:v>20921.8116883117</c:v>
                </c:pt>
                <c:pt idx="170">
                  <c:v>24279.3766233766</c:v>
                </c:pt>
                <c:pt idx="171">
                  <c:v>20745.0324675325</c:v>
                </c:pt>
                <c:pt idx="173">
                  <c:v>12024.8916666667</c:v>
                </c:pt>
                <c:pt idx="176">
                  <c:v>3318.63838383838</c:v>
                </c:pt>
                <c:pt idx="178">
                  <c:v>8721.63185185185</c:v>
                </c:pt>
                <c:pt idx="179">
                  <c:v>32382.3014814815</c:v>
                </c:pt>
                <c:pt idx="182">
                  <c:v>9094.67049808429</c:v>
                </c:pt>
                <c:pt idx="183">
                  <c:v>15854.4712643678</c:v>
                </c:pt>
                <c:pt idx="184">
                  <c:v>2975.50191570881</c:v>
                </c:pt>
                <c:pt idx="186">
                  <c:v>7114.3754789272</c:v>
                </c:pt>
                <c:pt idx="187">
                  <c:v>4920.70498084291</c:v>
                </c:pt>
                <c:pt idx="189">
                  <c:v>27991.0845410628</c:v>
                </c:pt>
                <c:pt idx="190">
                  <c:v>24413.1917874396</c:v>
                </c:pt>
                <c:pt idx="191">
                  <c:v>10046.0801932367</c:v>
                </c:pt>
              </c:numCache>
            </c:numRef>
          </c:yVal>
          <c:smooth val="0"/>
        </c:ser>
        <c:axId val="24694799"/>
        <c:axId val="4452391"/>
      </c:scatterChart>
      <c:valAx>
        <c:axId val="24694799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Wind Speed Method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52391"/>
        <c:crossesAt val="0"/>
        <c:crossBetween val="midCat"/>
      </c:valAx>
      <c:valAx>
        <c:axId val="44523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Turbine Data Method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94799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27</xdr:col>
      <xdr:colOff>149400</xdr:colOff>
      <xdr:row>5</xdr:row>
      <xdr:rowOff>56880</xdr:rowOff>
    </xdr:from>
    <xdr:to>
      <xdr:col>37</xdr:col>
      <xdr:colOff>469080</xdr:colOff>
      <xdr:row>45</xdr:row>
      <xdr:rowOff>142920</xdr:rowOff>
    </xdr:to>
    <xdr:graphicFrame>
      <xdr:nvGraphicFramePr>
        <xdr:cNvPr id="0" name="Chart 1"/>
        <xdr:cNvGraphicFramePr/>
      </xdr:nvGraphicFramePr>
      <xdr:xfrm>
        <a:off x="18169560" y="1676160"/>
        <a:ext cx="6701400" cy="6563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27</xdr:col>
      <xdr:colOff>0</xdr:colOff>
      <xdr:row>48</xdr:row>
      <xdr:rowOff>0</xdr:rowOff>
    </xdr:from>
    <xdr:to>
      <xdr:col>50</xdr:col>
      <xdr:colOff>30600</xdr:colOff>
      <xdr:row>92</xdr:row>
      <xdr:rowOff>104760</xdr:rowOff>
    </xdr:to>
    <xdr:graphicFrame>
      <xdr:nvGraphicFramePr>
        <xdr:cNvPr id="1" name="Chart 2"/>
        <xdr:cNvGraphicFramePr/>
      </xdr:nvGraphicFramePr>
      <xdr:xfrm>
        <a:off x="18020160" y="8582040"/>
        <a:ext cx="14708520" cy="7229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5" min="2" style="0" width="5.71"/>
    <col collapsed="false" customWidth="true" hidden="false" outlineLevel="0" max="6" min="6" style="0" width="10.71"/>
    <col collapsed="false" customWidth="true" hidden="false" outlineLevel="0" max="12" min="11" style="1" width="9.7"/>
    <col collapsed="false" customWidth="true" hidden="false" outlineLevel="0" max="14" min="13" style="0" width="9.7"/>
    <col collapsed="false" customWidth="true" hidden="false" outlineLevel="0" max="16" min="16" style="0" width="11.7"/>
  </cols>
  <sheetData>
    <row r="1" customFormat="false" ht="12.75" hidden="false" customHeight="false" outlineLevel="0" collapsed="false">
      <c r="A1" s="0" t="s">
        <v>0</v>
      </c>
      <c r="I1" s="2"/>
      <c r="K1" s="0" t="s">
        <v>1</v>
      </c>
      <c r="L1" s="3"/>
      <c r="M1" s="2" t="s">
        <v>2</v>
      </c>
    </row>
    <row r="2" customFormat="false" ht="12.75" hidden="false" customHeight="false" outlineLevel="0" collapsed="false">
      <c r="A2" s="4" t="n">
        <v>37288</v>
      </c>
      <c r="I2" s="2"/>
      <c r="K2" s="0"/>
      <c r="L2" s="0"/>
    </row>
    <row r="3" customFormat="false" ht="12.75" hidden="false" customHeight="false" outlineLevel="0" collapsed="false">
      <c r="A3" s="4"/>
      <c r="F3" s="5" t="s">
        <v>3</v>
      </c>
      <c r="K3" s="0"/>
      <c r="L3" s="0"/>
    </row>
    <row r="5" customFormat="false" ht="76.5" hidden="false" customHeight="false" outlineLevel="0" collapsed="false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6" t="s">
        <v>17</v>
      </c>
      <c r="O5" s="7"/>
      <c r="P5" s="7"/>
      <c r="X5" s="7" t="s">
        <v>18</v>
      </c>
      <c r="Y5" s="7" t="s">
        <v>19</v>
      </c>
    </row>
    <row r="6" customFormat="false" ht="12.75" hidden="false" customHeight="false" outlineLevel="0" collapsed="false">
      <c r="A6" s="0" t="n">
        <v>2002</v>
      </c>
      <c r="B6" s="0" t="n">
        <v>2</v>
      </c>
      <c r="C6" s="0" t="n">
        <v>1</v>
      </c>
      <c r="D6" s="0" t="n">
        <v>0</v>
      </c>
      <c r="E6" s="0" t="n">
        <v>0</v>
      </c>
      <c r="F6" s="0" t="n">
        <v>10</v>
      </c>
      <c r="G6" s="0" t="n">
        <v>9</v>
      </c>
      <c r="H6" s="0" t="n">
        <f aca="false">(107-G6)</f>
        <v>98</v>
      </c>
      <c r="K6" s="8"/>
      <c r="L6" s="9" t="n">
        <v>904.216666666667</v>
      </c>
      <c r="M6" s="9" t="n">
        <f aca="false">IF(H6&gt;0,(L6*(107/H6)),L6*107)</f>
        <v>987.256972789116</v>
      </c>
      <c r="N6" s="9" t="n">
        <f aca="false">(M6-L6)</f>
        <v>83.040306122449</v>
      </c>
      <c r="O6" s="10"/>
      <c r="P6" s="9"/>
      <c r="Q6" s="9"/>
      <c r="R6" s="9"/>
      <c r="S6" s="11"/>
      <c r="T6" s="9"/>
      <c r="U6" s="11"/>
      <c r="V6" s="11"/>
      <c r="W6" s="11"/>
      <c r="X6" s="12" t="n">
        <v>0</v>
      </c>
      <c r="Y6" s="13" t="n">
        <v>0</v>
      </c>
      <c r="Z6" s="11"/>
    </row>
    <row r="7" customFormat="false" ht="12.75" hidden="false" customHeight="false" outlineLevel="0" collapsed="false">
      <c r="A7" s="0" t="n">
        <v>2002</v>
      </c>
      <c r="B7" s="0" t="n">
        <v>2</v>
      </c>
      <c r="C7" s="0" t="n">
        <v>1</v>
      </c>
      <c r="D7" s="0" t="n">
        <v>0</v>
      </c>
      <c r="E7" s="0" t="n">
        <v>10</v>
      </c>
      <c r="G7" s="0" t="n">
        <v>9</v>
      </c>
      <c r="H7" s="0" t="n">
        <f aca="false">(107-G7)</f>
        <v>98</v>
      </c>
      <c r="K7" s="8"/>
      <c r="L7" s="9" t="n">
        <v>1410.76666666667</v>
      </c>
      <c r="M7" s="9" t="n">
        <f aca="false">IF(H7&gt;0,(L7*(107/H7)),L7*107)</f>
        <v>1540.3268707483</v>
      </c>
      <c r="N7" s="9" t="n">
        <f aca="false">(M7-L7)</f>
        <v>129.560204081633</v>
      </c>
      <c r="O7" s="10"/>
      <c r="P7" s="9"/>
      <c r="Q7" s="9"/>
      <c r="R7" s="9"/>
      <c r="S7" s="11"/>
      <c r="T7" s="9"/>
      <c r="U7" s="11"/>
      <c r="V7" s="11"/>
      <c r="W7" s="11"/>
      <c r="X7" s="12" t="n">
        <v>1</v>
      </c>
      <c r="Y7" s="13" t="n">
        <v>0</v>
      </c>
      <c r="Z7" s="11"/>
    </row>
    <row r="8" customFormat="false" ht="12.75" hidden="false" customHeight="false" outlineLevel="0" collapsed="false">
      <c r="A8" s="0" t="n">
        <v>2002</v>
      </c>
      <c r="B8" s="0" t="n">
        <v>2</v>
      </c>
      <c r="C8" s="0" t="n">
        <v>1</v>
      </c>
      <c r="D8" s="0" t="n">
        <v>0</v>
      </c>
      <c r="E8" s="0" t="n">
        <v>20</v>
      </c>
      <c r="G8" s="0" t="n">
        <v>9</v>
      </c>
      <c r="H8" s="0" t="n">
        <f aca="false">(107-G8)</f>
        <v>98</v>
      </c>
      <c r="K8" s="8"/>
      <c r="L8" s="9" t="n">
        <v>1367.1</v>
      </c>
      <c r="M8" s="9" t="n">
        <f aca="false">IF(H8&gt;0,(L8*(107/H8)),L8*107)</f>
        <v>1492.65</v>
      </c>
      <c r="N8" s="9" t="n">
        <f aca="false">(M8-L8)</f>
        <v>125.55</v>
      </c>
      <c r="O8" s="10"/>
      <c r="S8" s="11"/>
      <c r="T8" s="9"/>
      <c r="U8" s="11"/>
      <c r="V8" s="11"/>
      <c r="W8" s="11"/>
      <c r="X8" s="0" t="n">
        <v>2</v>
      </c>
      <c r="Y8" s="13" t="n">
        <v>0</v>
      </c>
      <c r="Z8" s="11"/>
    </row>
    <row r="9" customFormat="false" ht="12.75" hidden="false" customHeight="false" outlineLevel="0" collapsed="false">
      <c r="A9" s="0" t="n">
        <v>2002</v>
      </c>
      <c r="B9" s="0" t="n">
        <v>2</v>
      </c>
      <c r="C9" s="0" t="n">
        <v>1</v>
      </c>
      <c r="D9" s="0" t="n">
        <v>0</v>
      </c>
      <c r="E9" s="0" t="n">
        <v>30</v>
      </c>
      <c r="G9" s="0" t="n">
        <v>9</v>
      </c>
      <c r="H9" s="0" t="n">
        <f aca="false">(107-G9)</f>
        <v>98</v>
      </c>
      <c r="K9" s="8"/>
      <c r="L9" s="9" t="n">
        <v>1453.55</v>
      </c>
      <c r="M9" s="9" t="n">
        <f aca="false">IF(H9&gt;0,(L9*(107/H9)),L9*107)</f>
        <v>1587.03928571429</v>
      </c>
      <c r="N9" s="9" t="n">
        <f aca="false">(M9-L9)</f>
        <v>133.489285714286</v>
      </c>
      <c r="O9" s="10"/>
      <c r="P9" s="9"/>
      <c r="Q9" s="9"/>
      <c r="R9" s="9"/>
      <c r="S9" s="11"/>
      <c r="T9" s="9"/>
      <c r="U9" s="11"/>
      <c r="V9" s="11"/>
      <c r="W9" s="11"/>
      <c r="X9" s="12" t="n">
        <v>3</v>
      </c>
      <c r="Y9" s="13" t="n">
        <v>7</v>
      </c>
      <c r="Z9" s="11"/>
    </row>
    <row r="10" customFormat="false" ht="12.75" hidden="false" customHeight="false" outlineLevel="0" collapsed="false">
      <c r="A10" s="0" t="n">
        <v>2002</v>
      </c>
      <c r="B10" s="0" t="n">
        <v>2</v>
      </c>
      <c r="C10" s="0" t="n">
        <v>1</v>
      </c>
      <c r="D10" s="0" t="n">
        <v>0</v>
      </c>
      <c r="E10" s="0" t="n">
        <v>40</v>
      </c>
      <c r="G10" s="0" t="n">
        <v>9</v>
      </c>
      <c r="H10" s="0" t="n">
        <f aca="false">(107-G10)</f>
        <v>98</v>
      </c>
      <c r="K10" s="8"/>
      <c r="L10" s="9" t="n">
        <v>1425.81666666667</v>
      </c>
      <c r="M10" s="9" t="n">
        <f aca="false">IF(H10&gt;0,(L10*(107/H10)),L10*107)</f>
        <v>1556.75901360544</v>
      </c>
      <c r="N10" s="9" t="n">
        <f aca="false">(M10-L10)</f>
        <v>130.942346938775</v>
      </c>
      <c r="O10" s="10"/>
      <c r="P10" s="9"/>
      <c r="Q10" s="9"/>
      <c r="R10" s="9"/>
      <c r="S10" s="11"/>
      <c r="T10" s="9"/>
      <c r="U10" s="11"/>
      <c r="V10" s="11"/>
      <c r="W10" s="11"/>
      <c r="X10" s="12" t="n">
        <v>4</v>
      </c>
      <c r="Y10" s="13" t="n">
        <v>32</v>
      </c>
      <c r="Z10" s="11"/>
    </row>
    <row r="11" customFormat="false" ht="12.75" hidden="false" customHeight="false" outlineLevel="0" collapsed="false">
      <c r="A11" s="0" t="n">
        <v>2002</v>
      </c>
      <c r="B11" s="0" t="n">
        <v>2</v>
      </c>
      <c r="C11" s="0" t="n">
        <v>1</v>
      </c>
      <c r="D11" s="0" t="n">
        <v>0</v>
      </c>
      <c r="E11" s="0" t="n">
        <v>50</v>
      </c>
      <c r="G11" s="0" t="n">
        <v>9</v>
      </c>
      <c r="H11" s="0" t="n">
        <f aca="false">(107-G11)</f>
        <v>98</v>
      </c>
      <c r="K11" s="8"/>
      <c r="L11" s="9" t="n">
        <v>1317</v>
      </c>
      <c r="M11" s="9" t="n">
        <f aca="false">IF(H11&gt;0,(L11*(107/H11)),L11*107)</f>
        <v>1437.94897959184</v>
      </c>
      <c r="N11" s="9" t="n">
        <f aca="false">(M11-L11)</f>
        <v>120.948979591837</v>
      </c>
      <c r="O11" s="10"/>
      <c r="P11" s="9"/>
      <c r="Q11" s="9"/>
      <c r="R11" s="9"/>
      <c r="S11" s="11"/>
      <c r="T11" s="9"/>
      <c r="U11" s="11"/>
      <c r="V11" s="11"/>
      <c r="W11" s="11"/>
      <c r="X11" s="12" t="n">
        <v>5</v>
      </c>
      <c r="Y11" s="13" t="n">
        <v>91</v>
      </c>
      <c r="Z11" s="11"/>
    </row>
    <row r="12" customFormat="false" ht="12.75" hidden="false" customHeight="false" outlineLevel="0" collapsed="false">
      <c r="A12" s="0" t="n">
        <v>2002</v>
      </c>
      <c r="B12" s="0" t="n">
        <v>2</v>
      </c>
      <c r="C12" s="0" t="n">
        <v>1</v>
      </c>
      <c r="D12" s="0" t="n">
        <v>1</v>
      </c>
      <c r="E12" s="0" t="n">
        <v>0</v>
      </c>
      <c r="G12" s="0" t="n">
        <v>9</v>
      </c>
      <c r="H12" s="0" t="n">
        <f aca="false">(107-G12)</f>
        <v>98</v>
      </c>
      <c r="K12" s="8"/>
      <c r="L12" s="9" t="n">
        <v>1316.93333333333</v>
      </c>
      <c r="M12" s="9" t="n">
        <f aca="false">IF(H12&gt;0,(L12*(107/H12)),L12*107)</f>
        <v>1437.87619047619</v>
      </c>
      <c r="N12" s="9" t="n">
        <f aca="false">(M12-L12)</f>
        <v>120.942857142857</v>
      </c>
      <c r="O12" s="10"/>
      <c r="P12" s="9"/>
      <c r="Q12" s="9"/>
      <c r="R12" s="9"/>
      <c r="S12" s="11"/>
      <c r="T12" s="9"/>
      <c r="U12" s="11"/>
      <c r="V12" s="11"/>
      <c r="W12" s="11"/>
      <c r="X12" s="12" t="n">
        <v>6</v>
      </c>
      <c r="Y12" s="13" t="n">
        <v>182</v>
      </c>
      <c r="Z12" s="11"/>
    </row>
    <row r="13" customFormat="false" ht="12.75" hidden="false" customHeight="false" outlineLevel="0" collapsed="false">
      <c r="A13" s="0" t="n">
        <v>2002</v>
      </c>
      <c r="B13" s="0" t="n">
        <v>2</v>
      </c>
      <c r="C13" s="0" t="n">
        <v>1</v>
      </c>
      <c r="D13" s="0" t="n">
        <v>1</v>
      </c>
      <c r="E13" s="0" t="n">
        <v>10</v>
      </c>
      <c r="G13" s="0" t="n">
        <v>9</v>
      </c>
      <c r="H13" s="0" t="n">
        <f aca="false">(107-G13)</f>
        <v>98</v>
      </c>
      <c r="K13" s="8"/>
      <c r="L13" s="9" t="n">
        <v>1313.6</v>
      </c>
      <c r="M13" s="9" t="n">
        <f aca="false">IF(H13&gt;0,(L13*(107/H13)),L13*107)</f>
        <v>1434.23673469388</v>
      </c>
      <c r="N13" s="9" t="n">
        <f aca="false">(M13-L13)</f>
        <v>120.636734693878</v>
      </c>
      <c r="O13" s="10"/>
      <c r="P13" s="9"/>
      <c r="Q13" s="9"/>
      <c r="R13" s="9"/>
      <c r="S13" s="11"/>
      <c r="T13" s="9"/>
      <c r="U13" s="11"/>
      <c r="V13" s="11"/>
      <c r="W13" s="11"/>
      <c r="X13" s="12" t="n">
        <v>7</v>
      </c>
      <c r="Y13" s="13" t="n">
        <v>307</v>
      </c>
      <c r="Z13" s="11"/>
    </row>
    <row r="14" customFormat="false" ht="12.75" hidden="false" customHeight="false" outlineLevel="0" collapsed="false">
      <c r="A14" s="0" t="n">
        <v>2002</v>
      </c>
      <c r="B14" s="0" t="n">
        <v>2</v>
      </c>
      <c r="C14" s="0" t="n">
        <v>1</v>
      </c>
      <c r="D14" s="0" t="n">
        <v>1</v>
      </c>
      <c r="E14" s="0" t="n">
        <v>20</v>
      </c>
      <c r="G14" s="0" t="n">
        <v>9</v>
      </c>
      <c r="H14" s="0" t="n">
        <f aca="false">(107-G14)</f>
        <v>98</v>
      </c>
      <c r="K14" s="8"/>
      <c r="L14" s="9" t="n">
        <v>1162.16666666667</v>
      </c>
      <c r="M14" s="9" t="n">
        <f aca="false">IF(H14&gt;0,(L14*(107/H14)),L14*107)</f>
        <v>1268.8962585034</v>
      </c>
      <c r="N14" s="9" t="n">
        <f aca="false">(M14-L14)</f>
        <v>106.729591836735</v>
      </c>
      <c r="O14" s="10"/>
      <c r="P14" s="9"/>
      <c r="Q14" s="9"/>
      <c r="R14" s="9"/>
      <c r="S14" s="11"/>
      <c r="T14" s="9"/>
      <c r="U14" s="11"/>
      <c r="V14" s="11"/>
      <c r="W14" s="11"/>
      <c r="X14" s="12" t="n">
        <v>8</v>
      </c>
      <c r="Y14" s="13" t="n">
        <v>472</v>
      </c>
      <c r="Z14" s="11"/>
    </row>
    <row r="15" customFormat="false" ht="12.75" hidden="false" customHeight="false" outlineLevel="0" collapsed="false">
      <c r="A15" s="0" t="n">
        <v>2002</v>
      </c>
      <c r="B15" s="0" t="n">
        <v>2</v>
      </c>
      <c r="C15" s="0" t="n">
        <v>1</v>
      </c>
      <c r="D15" s="0" t="n">
        <v>1</v>
      </c>
      <c r="E15" s="0" t="n">
        <v>30</v>
      </c>
      <c r="G15" s="0" t="n">
        <v>9</v>
      </c>
      <c r="H15" s="0" t="n">
        <f aca="false">(107-G15)</f>
        <v>98</v>
      </c>
      <c r="K15" s="8"/>
      <c r="L15" s="9" t="n">
        <v>1169.4</v>
      </c>
      <c r="M15" s="9" t="n">
        <f aca="false">IF(H15&gt;0,(L15*(107/H15)),L15*107)</f>
        <v>1276.79387755102</v>
      </c>
      <c r="N15" s="9" t="n">
        <f aca="false">(M15-L15)</f>
        <v>107.39387755102</v>
      </c>
      <c r="O15" s="10"/>
      <c r="P15" s="9"/>
      <c r="Q15" s="9"/>
      <c r="R15" s="9"/>
      <c r="S15" s="11"/>
      <c r="T15" s="9"/>
      <c r="U15" s="11"/>
      <c r="V15" s="11"/>
      <c r="W15" s="11"/>
      <c r="X15" s="12" t="n">
        <v>9</v>
      </c>
      <c r="Y15" s="13" t="n">
        <v>689</v>
      </c>
      <c r="Z15" s="11"/>
    </row>
    <row r="16" customFormat="false" ht="12.75" hidden="false" customHeight="false" outlineLevel="0" collapsed="false">
      <c r="A16" s="0" t="n">
        <v>2002</v>
      </c>
      <c r="B16" s="0" t="n">
        <v>2</v>
      </c>
      <c r="C16" s="0" t="n">
        <v>1</v>
      </c>
      <c r="D16" s="0" t="n">
        <v>1</v>
      </c>
      <c r="E16" s="0" t="n">
        <v>40</v>
      </c>
      <c r="G16" s="0" t="n">
        <v>9</v>
      </c>
      <c r="H16" s="0" t="n">
        <f aca="false">(107-G16)</f>
        <v>98</v>
      </c>
      <c r="K16" s="8"/>
      <c r="L16" s="9" t="n">
        <v>1109.06666666667</v>
      </c>
      <c r="M16" s="9" t="n">
        <f aca="false">IF(H16&gt;0,(L16*(107/H16)),L16*107)</f>
        <v>1210.91972789116</v>
      </c>
      <c r="N16" s="9" t="n">
        <f aca="false">(M16-L16)</f>
        <v>101.85306122449</v>
      </c>
      <c r="O16" s="10"/>
      <c r="P16" s="9"/>
      <c r="Q16" s="9"/>
      <c r="R16" s="9"/>
      <c r="S16" s="11"/>
      <c r="T16" s="9"/>
      <c r="U16" s="11"/>
      <c r="V16" s="11"/>
      <c r="W16" s="11"/>
      <c r="X16" s="12" t="n">
        <v>10</v>
      </c>
      <c r="Y16" s="13" t="n">
        <v>963</v>
      </c>
      <c r="Z16" s="11"/>
    </row>
    <row r="17" customFormat="false" ht="12.75" hidden="false" customHeight="false" outlineLevel="0" collapsed="false">
      <c r="A17" s="0" t="n">
        <v>2002</v>
      </c>
      <c r="B17" s="0" t="n">
        <v>2</v>
      </c>
      <c r="C17" s="0" t="n">
        <v>1</v>
      </c>
      <c r="D17" s="0" t="n">
        <v>1</v>
      </c>
      <c r="E17" s="0" t="n">
        <v>50</v>
      </c>
      <c r="G17" s="0" t="n">
        <v>9</v>
      </c>
      <c r="H17" s="0" t="n">
        <f aca="false">(107-G17)</f>
        <v>98</v>
      </c>
      <c r="K17" s="8"/>
      <c r="L17" s="9" t="n">
        <v>1039.66666666667</v>
      </c>
      <c r="M17" s="9" t="n">
        <f aca="false">IF(H17&gt;0,(L17*(107/H17)),L17*107)</f>
        <v>1135.1462585034</v>
      </c>
      <c r="N17" s="9" t="n">
        <f aca="false">(M17-L17)</f>
        <v>95.4795918367347</v>
      </c>
      <c r="O17" s="10"/>
      <c r="P17" s="9"/>
      <c r="Q17" s="9"/>
      <c r="R17" s="9"/>
      <c r="S17" s="11"/>
      <c r="T17" s="9"/>
      <c r="U17" s="11"/>
      <c r="V17" s="11"/>
      <c r="W17" s="11"/>
      <c r="X17" s="12" t="n">
        <v>11</v>
      </c>
      <c r="Y17" s="13" t="n">
        <v>1232</v>
      </c>
      <c r="Z17" s="11"/>
    </row>
    <row r="18" customFormat="false" ht="12.75" hidden="false" customHeight="false" outlineLevel="0" collapsed="false">
      <c r="A18" s="0" t="n">
        <v>2002</v>
      </c>
      <c r="B18" s="0" t="n">
        <v>2</v>
      </c>
      <c r="C18" s="0" t="n">
        <v>1</v>
      </c>
      <c r="D18" s="0" t="n">
        <v>2</v>
      </c>
      <c r="E18" s="0" t="n">
        <v>0</v>
      </c>
      <c r="G18" s="0" t="n">
        <v>9</v>
      </c>
      <c r="H18" s="0" t="n">
        <f aca="false">(107-G18)</f>
        <v>98</v>
      </c>
      <c r="K18" s="8"/>
      <c r="L18" s="9" t="n">
        <v>963.483333333333</v>
      </c>
      <c r="M18" s="9" t="n">
        <f aca="false">IF(H18&gt;0,(L18*(107/H18)),L18*107)</f>
        <v>1051.96649659864</v>
      </c>
      <c r="N18" s="9" t="n">
        <f aca="false">(M18-L18)</f>
        <v>88.4831632653062</v>
      </c>
      <c r="O18" s="10"/>
      <c r="P18" s="9"/>
      <c r="Q18" s="9"/>
      <c r="R18" s="9"/>
      <c r="S18" s="11"/>
      <c r="T18" s="9"/>
      <c r="U18" s="11"/>
      <c r="V18" s="11"/>
      <c r="W18" s="11"/>
      <c r="X18" s="12" t="n">
        <v>12</v>
      </c>
      <c r="Y18" s="13" t="n">
        <v>1406</v>
      </c>
      <c r="Z18" s="11"/>
    </row>
    <row r="19" customFormat="false" ht="12.75" hidden="false" customHeight="false" outlineLevel="0" collapsed="false">
      <c r="A19" s="0" t="n">
        <v>2002</v>
      </c>
      <c r="B19" s="0" t="n">
        <v>2</v>
      </c>
      <c r="C19" s="0" t="n">
        <v>1</v>
      </c>
      <c r="D19" s="0" t="n">
        <v>2</v>
      </c>
      <c r="E19" s="0" t="n">
        <v>10</v>
      </c>
      <c r="G19" s="0" t="n">
        <v>9</v>
      </c>
      <c r="H19" s="0" t="n">
        <f aca="false">(107-G19)</f>
        <v>98</v>
      </c>
      <c r="K19" s="8"/>
      <c r="L19" s="9" t="n">
        <v>1003.41666666667</v>
      </c>
      <c r="M19" s="9" t="n">
        <f aca="false">IF(H19&gt;0,(L19*(107/H19)),L19*107)</f>
        <v>1095.56717687075</v>
      </c>
      <c r="N19" s="9" t="n">
        <f aca="false">(M19-L19)</f>
        <v>92.1505102040816</v>
      </c>
      <c r="O19" s="10"/>
      <c r="P19" s="9"/>
      <c r="Q19" s="9"/>
      <c r="R19" s="9"/>
      <c r="S19" s="11"/>
      <c r="T19" s="9"/>
      <c r="U19" s="11"/>
      <c r="V19" s="11"/>
      <c r="W19" s="11"/>
      <c r="X19" s="12" t="n">
        <v>13</v>
      </c>
      <c r="Y19" s="13" t="n">
        <v>1477</v>
      </c>
      <c r="Z19" s="11"/>
    </row>
    <row r="20" customFormat="false" ht="12.75" hidden="false" customHeight="false" outlineLevel="0" collapsed="false">
      <c r="A20" s="0" t="n">
        <v>2002</v>
      </c>
      <c r="B20" s="0" t="n">
        <v>2</v>
      </c>
      <c r="C20" s="0" t="n">
        <v>1</v>
      </c>
      <c r="D20" s="0" t="n">
        <v>2</v>
      </c>
      <c r="E20" s="0" t="n">
        <v>20</v>
      </c>
      <c r="G20" s="0" t="n">
        <v>9</v>
      </c>
      <c r="H20" s="0" t="n">
        <f aca="false">(107-G20)</f>
        <v>98</v>
      </c>
      <c r="K20" s="8"/>
      <c r="L20" s="9" t="n">
        <v>1224.51666666667</v>
      </c>
      <c r="M20" s="9" t="n">
        <f aca="false">IF(H20&gt;0,(L20*(107/H20)),L20*107)</f>
        <v>1336.97227891156</v>
      </c>
      <c r="N20" s="9" t="n">
        <f aca="false">(M20-L20)</f>
        <v>112.455612244898</v>
      </c>
      <c r="O20" s="10"/>
      <c r="P20" s="9"/>
      <c r="Q20" s="9"/>
      <c r="R20" s="9"/>
      <c r="S20" s="11"/>
      <c r="T20" s="9"/>
      <c r="U20" s="11"/>
      <c r="V20" s="11"/>
      <c r="W20" s="11"/>
      <c r="X20" s="12" t="n">
        <v>14</v>
      </c>
      <c r="Y20" s="13" t="n">
        <v>1497</v>
      </c>
      <c r="Z20" s="11"/>
    </row>
    <row r="21" customFormat="false" ht="12.75" hidden="false" customHeight="false" outlineLevel="0" collapsed="false">
      <c r="A21" s="0" t="n">
        <v>2002</v>
      </c>
      <c r="B21" s="0" t="n">
        <v>2</v>
      </c>
      <c r="C21" s="0" t="n">
        <v>1</v>
      </c>
      <c r="D21" s="0" t="n">
        <v>2</v>
      </c>
      <c r="E21" s="0" t="n">
        <v>30</v>
      </c>
      <c r="G21" s="0" t="n">
        <v>9</v>
      </c>
      <c r="H21" s="0" t="n">
        <f aca="false">(107-G21)</f>
        <v>98</v>
      </c>
      <c r="K21" s="8"/>
      <c r="L21" s="9" t="n">
        <v>1177.15</v>
      </c>
      <c r="M21" s="9" t="n">
        <f aca="false">IF(H21&gt;0,(L21*(107/H21)),L21*107)</f>
        <v>1285.2556122449</v>
      </c>
      <c r="N21" s="9" t="n">
        <f aca="false">(M21-L21)</f>
        <v>108.105612244898</v>
      </c>
      <c r="O21" s="10"/>
      <c r="P21" s="9"/>
      <c r="Q21" s="9"/>
      <c r="R21" s="9"/>
      <c r="S21" s="11"/>
      <c r="T21" s="9"/>
      <c r="U21" s="11"/>
      <c r="V21" s="11"/>
      <c r="W21" s="11"/>
      <c r="X21" s="12" t="n">
        <v>15</v>
      </c>
      <c r="Y21" s="13" t="n">
        <v>1500</v>
      </c>
      <c r="Z21" s="11"/>
    </row>
    <row r="22" customFormat="false" ht="12.75" hidden="false" customHeight="false" outlineLevel="0" collapsed="false">
      <c r="A22" s="0" t="n">
        <v>2002</v>
      </c>
      <c r="B22" s="0" t="n">
        <v>2</v>
      </c>
      <c r="C22" s="0" t="n">
        <v>1</v>
      </c>
      <c r="D22" s="0" t="n">
        <v>2</v>
      </c>
      <c r="E22" s="0" t="n">
        <v>40</v>
      </c>
      <c r="G22" s="0" t="n">
        <v>9</v>
      </c>
      <c r="H22" s="0" t="n">
        <f aca="false">(107-G22)</f>
        <v>98</v>
      </c>
      <c r="K22" s="8"/>
      <c r="L22" s="9" t="n">
        <v>1197.61666666667</v>
      </c>
      <c r="M22" s="9" t="n">
        <f aca="false">IF(H22&gt;0,(L22*(107/H22)),L22*107)</f>
        <v>1307.6018707483</v>
      </c>
      <c r="N22" s="9" t="n">
        <f aca="false">(M22-L22)</f>
        <v>109.985204081633</v>
      </c>
      <c r="O22" s="10"/>
      <c r="P22" s="9"/>
      <c r="Q22" s="9"/>
      <c r="R22" s="9"/>
      <c r="S22" s="11"/>
      <c r="T22" s="9"/>
      <c r="U22" s="11"/>
      <c r="V22" s="11"/>
      <c r="W22" s="11"/>
      <c r="X22" s="12" t="n">
        <v>16</v>
      </c>
      <c r="Y22" s="13" t="n">
        <v>1500</v>
      </c>
      <c r="Z22" s="11"/>
    </row>
    <row r="23" customFormat="false" ht="12.75" hidden="false" customHeight="false" outlineLevel="0" collapsed="false">
      <c r="A23" s="0" t="n">
        <v>2002</v>
      </c>
      <c r="B23" s="0" t="n">
        <v>2</v>
      </c>
      <c r="C23" s="0" t="n">
        <v>1</v>
      </c>
      <c r="D23" s="0" t="n">
        <v>2</v>
      </c>
      <c r="E23" s="0" t="n">
        <v>50</v>
      </c>
      <c r="G23" s="0" t="n">
        <v>9</v>
      </c>
      <c r="H23" s="0" t="n">
        <f aca="false">(107-G23)</f>
        <v>98</v>
      </c>
      <c r="K23" s="8"/>
      <c r="L23" s="9" t="n">
        <v>968.916666666667</v>
      </c>
      <c r="M23" s="9" t="n">
        <f aca="false">IF(H23&gt;0,(L23*(107/H23)),L23*107)</f>
        <v>1057.89880952381</v>
      </c>
      <c r="N23" s="9" t="n">
        <f aca="false">(M23-L23)</f>
        <v>88.9821428571428</v>
      </c>
      <c r="O23" s="10"/>
      <c r="P23" s="9"/>
      <c r="Q23" s="9"/>
      <c r="R23" s="9"/>
      <c r="S23" s="11"/>
      <c r="T23" s="9"/>
      <c r="U23" s="11"/>
      <c r="V23" s="11"/>
      <c r="W23" s="11"/>
      <c r="X23" s="12" t="n">
        <v>17</v>
      </c>
      <c r="Y23" s="13" t="n">
        <v>1500</v>
      </c>
      <c r="Z23" s="11"/>
    </row>
    <row r="24" customFormat="false" ht="12.75" hidden="false" customHeight="false" outlineLevel="0" collapsed="false">
      <c r="A24" s="0" t="n">
        <v>2002</v>
      </c>
      <c r="B24" s="0" t="n">
        <v>2</v>
      </c>
      <c r="C24" s="0" t="n">
        <v>1</v>
      </c>
      <c r="D24" s="0" t="n">
        <v>3</v>
      </c>
      <c r="E24" s="0" t="n">
        <v>0</v>
      </c>
      <c r="G24" s="0" t="n">
        <v>9</v>
      </c>
      <c r="H24" s="0" t="n">
        <f aca="false">(107-G24)</f>
        <v>98</v>
      </c>
      <c r="K24" s="8"/>
      <c r="L24" s="9" t="n">
        <v>788.266666666667</v>
      </c>
      <c r="M24" s="9" t="n">
        <f aca="false">IF(H24&gt;0,(L24*(107/H24)),L24*107)</f>
        <v>860.658503401361</v>
      </c>
      <c r="N24" s="9" t="n">
        <f aca="false">(M24-L24)</f>
        <v>72.3918367346939</v>
      </c>
      <c r="O24" s="10"/>
      <c r="P24" s="9"/>
      <c r="Q24" s="9"/>
      <c r="R24" s="9"/>
      <c r="S24" s="11"/>
      <c r="T24" s="9"/>
      <c r="U24" s="11"/>
      <c r="V24" s="11"/>
      <c r="W24" s="11"/>
      <c r="X24" s="12" t="n">
        <v>18</v>
      </c>
      <c r="Y24" s="13" t="n">
        <v>1500</v>
      </c>
      <c r="Z24" s="11"/>
    </row>
    <row r="25" customFormat="false" ht="12.75" hidden="false" customHeight="false" outlineLevel="0" collapsed="false">
      <c r="A25" s="0" t="n">
        <v>2002</v>
      </c>
      <c r="B25" s="0" t="n">
        <v>2</v>
      </c>
      <c r="C25" s="0" t="n">
        <v>1</v>
      </c>
      <c r="D25" s="0" t="n">
        <v>3</v>
      </c>
      <c r="E25" s="0" t="n">
        <v>10</v>
      </c>
      <c r="G25" s="0" t="n">
        <v>9</v>
      </c>
      <c r="H25" s="0" t="n">
        <f aca="false">(107-G25)</f>
        <v>98</v>
      </c>
      <c r="K25" s="8"/>
      <c r="L25" s="9" t="n">
        <v>798.066666666667</v>
      </c>
      <c r="M25" s="9" t="n">
        <f aca="false">IF(H25&gt;0,(L25*(107/H25)),L25*107)</f>
        <v>871.358503401361</v>
      </c>
      <c r="N25" s="9" t="n">
        <f aca="false">(M25-L25)</f>
        <v>73.2918367346939</v>
      </c>
      <c r="O25" s="10"/>
      <c r="P25" s="9"/>
      <c r="Q25" s="9"/>
      <c r="R25" s="9"/>
      <c r="S25" s="11"/>
      <c r="T25" s="9"/>
      <c r="U25" s="11"/>
      <c r="V25" s="11"/>
      <c r="W25" s="11"/>
      <c r="X25" s="12" t="n">
        <v>19</v>
      </c>
      <c r="Y25" s="13" t="n">
        <v>1500</v>
      </c>
      <c r="Z25" s="11"/>
    </row>
    <row r="26" customFormat="false" ht="12.75" hidden="false" customHeight="false" outlineLevel="0" collapsed="false">
      <c r="A26" s="0" t="n">
        <v>2002</v>
      </c>
      <c r="B26" s="0" t="n">
        <v>2</v>
      </c>
      <c r="C26" s="0" t="n">
        <v>1</v>
      </c>
      <c r="D26" s="0" t="n">
        <v>3</v>
      </c>
      <c r="E26" s="0" t="n">
        <v>20</v>
      </c>
      <c r="G26" s="0" t="n">
        <v>9</v>
      </c>
      <c r="H26" s="0" t="n">
        <f aca="false">(107-G26)</f>
        <v>98</v>
      </c>
      <c r="K26" s="8"/>
      <c r="L26" s="9" t="n">
        <v>1007.1</v>
      </c>
      <c r="M26" s="9" t="n">
        <f aca="false">IF(H26&gt;0,(L26*(107/H26)),L26*107)</f>
        <v>1099.5887755102</v>
      </c>
      <c r="N26" s="9" t="n">
        <f aca="false">(M26-L26)</f>
        <v>92.4887755102042</v>
      </c>
      <c r="O26" s="10"/>
      <c r="P26" s="9"/>
      <c r="Q26" s="9"/>
      <c r="R26" s="9"/>
      <c r="T26" s="9"/>
      <c r="U26" s="11"/>
      <c r="V26" s="11"/>
      <c r="W26" s="11"/>
      <c r="X26" s="12" t="n">
        <v>20</v>
      </c>
      <c r="Y26" s="13" t="n">
        <v>1500</v>
      </c>
      <c r="Z26" s="11"/>
    </row>
    <row r="27" customFormat="false" ht="12.75" hidden="false" customHeight="false" outlineLevel="0" collapsed="false">
      <c r="A27" s="0" t="n">
        <v>2002</v>
      </c>
      <c r="B27" s="0" t="n">
        <v>2</v>
      </c>
      <c r="C27" s="0" t="n">
        <v>1</v>
      </c>
      <c r="D27" s="0" t="n">
        <v>3</v>
      </c>
      <c r="E27" s="0" t="n">
        <v>30</v>
      </c>
      <c r="G27" s="0" t="n">
        <v>9</v>
      </c>
      <c r="H27" s="0" t="n">
        <f aca="false">(107-G27)</f>
        <v>98</v>
      </c>
      <c r="K27" s="8"/>
      <c r="L27" s="9" t="n">
        <v>1132.75</v>
      </c>
      <c r="M27" s="9" t="n">
        <f aca="false">IF(H27&gt;0,(L27*(107/H27)),L27*107)</f>
        <v>1236.77806122449</v>
      </c>
      <c r="N27" s="9" t="n">
        <f aca="false">(M27-L27)</f>
        <v>104.02806122449</v>
      </c>
      <c r="O27" s="10"/>
      <c r="P27" s="9"/>
      <c r="Q27" s="9"/>
      <c r="R27" s="9"/>
      <c r="S27" s="11"/>
      <c r="T27" s="9"/>
      <c r="U27" s="11"/>
      <c r="V27" s="11"/>
      <c r="W27" s="11"/>
      <c r="X27" s="12" t="n">
        <v>21</v>
      </c>
      <c r="Y27" s="13" t="n">
        <v>1500</v>
      </c>
      <c r="Z27" s="11"/>
    </row>
    <row r="28" customFormat="false" ht="12.75" hidden="false" customHeight="false" outlineLevel="0" collapsed="false">
      <c r="A28" s="0" t="n">
        <v>2002</v>
      </c>
      <c r="B28" s="0" t="n">
        <v>2</v>
      </c>
      <c r="C28" s="0" t="n">
        <v>1</v>
      </c>
      <c r="D28" s="0" t="n">
        <v>3</v>
      </c>
      <c r="E28" s="0" t="n">
        <v>40</v>
      </c>
      <c r="G28" s="0" t="n">
        <v>9</v>
      </c>
      <c r="H28" s="0" t="n">
        <f aca="false">(107-G28)</f>
        <v>98</v>
      </c>
      <c r="K28" s="8"/>
      <c r="L28" s="9" t="n">
        <v>1129.05</v>
      </c>
      <c r="M28" s="9" t="n">
        <f aca="false">IF(H28&gt;0,(L28*(107/H28)),L28*107)</f>
        <v>1232.73826530612</v>
      </c>
      <c r="N28" s="9" t="n">
        <f aca="false">(M28-L28)</f>
        <v>103.688265306123</v>
      </c>
      <c r="O28" s="10"/>
      <c r="P28" s="9"/>
      <c r="Q28" s="9"/>
      <c r="R28" s="9"/>
      <c r="S28" s="11"/>
      <c r="T28" s="9"/>
      <c r="U28" s="11"/>
      <c r="V28" s="11"/>
      <c r="W28" s="11"/>
      <c r="X28" s="12" t="n">
        <v>22</v>
      </c>
      <c r="Y28" s="13" t="n">
        <v>1500</v>
      </c>
      <c r="Z28" s="11"/>
    </row>
    <row r="29" customFormat="false" ht="12.75" hidden="false" customHeight="false" outlineLevel="0" collapsed="false">
      <c r="A29" s="0" t="n">
        <v>2002</v>
      </c>
      <c r="B29" s="0" t="n">
        <v>2</v>
      </c>
      <c r="C29" s="0" t="n">
        <v>1</v>
      </c>
      <c r="D29" s="0" t="n">
        <v>3</v>
      </c>
      <c r="E29" s="0" t="n">
        <v>50</v>
      </c>
      <c r="G29" s="0" t="n">
        <v>9</v>
      </c>
      <c r="H29" s="0" t="n">
        <f aca="false">(107-G29)</f>
        <v>98</v>
      </c>
      <c r="K29" s="8"/>
      <c r="L29" s="9" t="n">
        <v>1134.63333333333</v>
      </c>
      <c r="M29" s="9" t="n">
        <f aca="false">IF(H29&gt;0,(L29*(107/H29)),L29*107)</f>
        <v>1238.8343537415</v>
      </c>
      <c r="N29" s="9" t="n">
        <f aca="false">(M29-L29)</f>
        <v>104.201020408163</v>
      </c>
      <c r="O29" s="10"/>
      <c r="P29" s="9"/>
      <c r="Q29" s="9"/>
      <c r="R29" s="9"/>
      <c r="S29" s="11"/>
      <c r="T29" s="9"/>
      <c r="U29" s="11"/>
      <c r="V29" s="11"/>
      <c r="W29" s="11"/>
      <c r="X29" s="12" t="n">
        <v>23</v>
      </c>
      <c r="Y29" s="13" t="n">
        <v>1500</v>
      </c>
      <c r="Z29" s="11"/>
    </row>
    <row r="30" customFormat="false" ht="12.75" hidden="false" customHeight="false" outlineLevel="0" collapsed="false">
      <c r="A30" s="0" t="n">
        <v>2002</v>
      </c>
      <c r="B30" s="0" t="n">
        <v>2</v>
      </c>
      <c r="C30" s="0" t="n">
        <v>1</v>
      </c>
      <c r="D30" s="0" t="n">
        <v>4</v>
      </c>
      <c r="E30" s="0" t="n">
        <v>0</v>
      </c>
      <c r="G30" s="0" t="n">
        <v>9</v>
      </c>
      <c r="H30" s="0" t="n">
        <f aca="false">(107-G30)</f>
        <v>98</v>
      </c>
      <c r="K30" s="8"/>
      <c r="L30" s="9" t="n">
        <v>1098.46666666667</v>
      </c>
      <c r="M30" s="9" t="n">
        <f aca="false">IF(H30&gt;0,(L30*(107/H30)),L30*107)</f>
        <v>1199.3462585034</v>
      </c>
      <c r="N30" s="9" t="n">
        <f aca="false">(M30-L30)</f>
        <v>100.879591836735</v>
      </c>
      <c r="O30" s="10"/>
      <c r="P30" s="9"/>
      <c r="Q30" s="9"/>
      <c r="R30" s="9"/>
      <c r="S30" s="11"/>
      <c r="T30" s="9"/>
      <c r="U30" s="11"/>
      <c r="V30" s="11"/>
      <c r="W30" s="11"/>
      <c r="X30" s="12" t="n">
        <v>24</v>
      </c>
      <c r="Y30" s="13" t="n">
        <v>1500</v>
      </c>
      <c r="Z30" s="11"/>
    </row>
    <row r="31" customFormat="false" ht="12.75" hidden="false" customHeight="false" outlineLevel="0" collapsed="false">
      <c r="A31" s="0" t="n">
        <v>2002</v>
      </c>
      <c r="B31" s="0" t="n">
        <v>2</v>
      </c>
      <c r="C31" s="0" t="n">
        <v>1</v>
      </c>
      <c r="D31" s="0" t="n">
        <v>4</v>
      </c>
      <c r="E31" s="0" t="n">
        <v>10</v>
      </c>
      <c r="G31" s="0" t="n">
        <v>9</v>
      </c>
      <c r="H31" s="0" t="n">
        <f aca="false">(107-G31)</f>
        <v>98</v>
      </c>
      <c r="K31" s="8"/>
      <c r="L31" s="9" t="n">
        <v>1197.86666666667</v>
      </c>
      <c r="M31" s="9" t="n">
        <f aca="false">IF(H31&gt;0,(L31*(107/H31)),L31*107)</f>
        <v>1307.87482993197</v>
      </c>
      <c r="N31" s="9" t="n">
        <f aca="false">(M31-L31)</f>
        <v>110.008163265306</v>
      </c>
      <c r="O31" s="10"/>
      <c r="P31" s="9"/>
      <c r="Q31" s="9"/>
      <c r="R31" s="9"/>
      <c r="S31" s="11"/>
      <c r="T31" s="9"/>
      <c r="U31" s="11"/>
      <c r="V31" s="11"/>
      <c r="W31" s="11"/>
      <c r="X31" s="12" t="n">
        <v>25</v>
      </c>
      <c r="Y31" s="13" t="n">
        <v>1500</v>
      </c>
      <c r="Z31" s="11"/>
    </row>
    <row r="32" customFormat="false" ht="12.75" hidden="false" customHeight="false" outlineLevel="0" collapsed="false">
      <c r="A32" s="0" t="n">
        <v>2002</v>
      </c>
      <c r="B32" s="0" t="n">
        <v>2</v>
      </c>
      <c r="C32" s="0" t="n">
        <v>1</v>
      </c>
      <c r="D32" s="0" t="n">
        <v>4</v>
      </c>
      <c r="E32" s="0" t="n">
        <v>20</v>
      </c>
      <c r="G32" s="0" t="n">
        <v>9</v>
      </c>
      <c r="H32" s="0" t="n">
        <f aca="false">(107-G32)</f>
        <v>98</v>
      </c>
      <c r="K32" s="8"/>
      <c r="L32" s="9" t="n">
        <v>1121.13333333333</v>
      </c>
      <c r="M32" s="9" t="n">
        <f aca="false">IF(H32&gt;0,(L32*(107/H32)),L32*107)</f>
        <v>1224.09455782313</v>
      </c>
      <c r="N32" s="9" t="n">
        <f aca="false">(M32-L32)</f>
        <v>102.961224489796</v>
      </c>
      <c r="O32" s="10"/>
      <c r="P32" s="9"/>
      <c r="Q32" s="9"/>
      <c r="R32" s="9"/>
      <c r="S32" s="11"/>
      <c r="T32" s="9"/>
      <c r="U32" s="11"/>
      <c r="V32" s="11"/>
      <c r="W32" s="11"/>
      <c r="X32" s="12" t="n">
        <v>26</v>
      </c>
      <c r="Y32" s="13" t="n">
        <v>0</v>
      </c>
      <c r="Z32" s="11"/>
    </row>
    <row r="33" customFormat="false" ht="12.75" hidden="false" customHeight="false" outlineLevel="0" collapsed="false">
      <c r="A33" s="0" t="n">
        <v>2002</v>
      </c>
      <c r="B33" s="0" t="n">
        <v>2</v>
      </c>
      <c r="C33" s="0" t="n">
        <v>1</v>
      </c>
      <c r="D33" s="0" t="n">
        <v>4</v>
      </c>
      <c r="E33" s="0" t="n">
        <v>30</v>
      </c>
      <c r="G33" s="0" t="n">
        <v>9</v>
      </c>
      <c r="H33" s="0" t="n">
        <f aca="false">(107-G33)</f>
        <v>98</v>
      </c>
      <c r="K33" s="8"/>
      <c r="L33" s="9" t="n">
        <v>1081.98333333333</v>
      </c>
      <c r="M33" s="9" t="n">
        <f aca="false">IF(H33&gt;0,(L33*(107/H33)),L33*107)</f>
        <v>1181.34914965986</v>
      </c>
      <c r="N33" s="9" t="n">
        <f aca="false">(M33-L33)</f>
        <v>99.3658163265307</v>
      </c>
      <c r="O33" s="10"/>
      <c r="P33" s="9"/>
      <c r="Q33" s="9"/>
      <c r="R33" s="9"/>
      <c r="S33" s="11"/>
      <c r="T33" s="9"/>
      <c r="U33" s="11"/>
      <c r="V33" s="11"/>
      <c r="W33" s="11"/>
      <c r="X33" s="12" t="n">
        <v>27</v>
      </c>
      <c r="Y33" s="13" t="n">
        <v>0</v>
      </c>
      <c r="Z33" s="11"/>
    </row>
    <row r="34" customFormat="false" ht="12.75" hidden="false" customHeight="false" outlineLevel="0" collapsed="false">
      <c r="A34" s="0" t="n">
        <v>2002</v>
      </c>
      <c r="B34" s="0" t="n">
        <v>2</v>
      </c>
      <c r="C34" s="0" t="n">
        <v>1</v>
      </c>
      <c r="D34" s="0" t="n">
        <v>4</v>
      </c>
      <c r="E34" s="0" t="n">
        <v>40</v>
      </c>
      <c r="G34" s="0" t="n">
        <v>9</v>
      </c>
      <c r="H34" s="0" t="n">
        <f aca="false">(107-G34)</f>
        <v>98</v>
      </c>
      <c r="K34" s="8"/>
      <c r="L34" s="9" t="n">
        <v>1040.26666666667</v>
      </c>
      <c r="M34" s="9" t="n">
        <f aca="false">IF(H34&gt;0,(L34*(107/H34)),L34*107)</f>
        <v>1135.80136054422</v>
      </c>
      <c r="N34" s="9" t="n">
        <f aca="false">(M34-L34)</f>
        <v>95.534693877551</v>
      </c>
      <c r="O34" s="10"/>
      <c r="P34" s="9"/>
      <c r="Q34" s="9"/>
      <c r="R34" s="9"/>
      <c r="S34" s="11"/>
      <c r="T34" s="9"/>
      <c r="U34" s="11"/>
      <c r="V34" s="11"/>
      <c r="W34" s="11"/>
      <c r="X34" s="12" t="n">
        <v>28</v>
      </c>
      <c r="Y34" s="13" t="n">
        <v>0</v>
      </c>
      <c r="Z34" s="11"/>
    </row>
    <row r="35" customFormat="false" ht="12.75" hidden="false" customHeight="false" outlineLevel="0" collapsed="false">
      <c r="A35" s="0" t="n">
        <v>2002</v>
      </c>
      <c r="B35" s="0" t="n">
        <v>2</v>
      </c>
      <c r="C35" s="0" t="n">
        <v>1</v>
      </c>
      <c r="D35" s="0" t="n">
        <v>4</v>
      </c>
      <c r="E35" s="0" t="n">
        <v>50</v>
      </c>
      <c r="G35" s="0" t="n">
        <v>9</v>
      </c>
      <c r="H35" s="0" t="n">
        <f aca="false">(107-G35)</f>
        <v>98</v>
      </c>
      <c r="K35" s="8"/>
      <c r="L35" s="9" t="n">
        <v>918.866666666667</v>
      </c>
      <c r="M35" s="9" t="n">
        <f aca="false">IF(H35&gt;0,(L35*(107/H35)),L35*107)</f>
        <v>1003.25238095238</v>
      </c>
      <c r="N35" s="9" t="n">
        <f aca="false">(M35-L35)</f>
        <v>84.3857142857142</v>
      </c>
      <c r="O35" s="10"/>
      <c r="P35" s="9"/>
      <c r="Q35" s="9"/>
      <c r="R35" s="9"/>
      <c r="S35" s="11"/>
      <c r="T35" s="9"/>
      <c r="U35" s="11"/>
      <c r="V35" s="11"/>
      <c r="W35" s="11"/>
      <c r="X35" s="12" t="n">
        <v>29</v>
      </c>
      <c r="Y35" s="13" t="n">
        <v>0</v>
      </c>
      <c r="Z35" s="11"/>
    </row>
    <row r="36" customFormat="false" ht="12.75" hidden="false" customHeight="false" outlineLevel="0" collapsed="false">
      <c r="A36" s="0" t="n">
        <v>2002</v>
      </c>
      <c r="B36" s="0" t="n">
        <v>2</v>
      </c>
      <c r="C36" s="0" t="n">
        <v>1</v>
      </c>
      <c r="D36" s="0" t="n">
        <v>5</v>
      </c>
      <c r="E36" s="0" t="n">
        <v>0</v>
      </c>
      <c r="G36" s="0" t="n">
        <v>9</v>
      </c>
      <c r="H36" s="0" t="n">
        <f aca="false">(107-G36)</f>
        <v>98</v>
      </c>
      <c r="K36" s="8"/>
      <c r="L36" s="9" t="n">
        <v>828.316666666667</v>
      </c>
      <c r="M36" s="9" t="n">
        <f aca="false">IF(H36&gt;0,(L36*(107/H36)),L36*107)</f>
        <v>904.38656462585</v>
      </c>
      <c r="N36" s="9" t="n">
        <f aca="false">(M36-L36)</f>
        <v>76.0698979591837</v>
      </c>
      <c r="O36" s="10"/>
      <c r="P36" s="9"/>
      <c r="Q36" s="9"/>
      <c r="R36" s="9"/>
      <c r="S36" s="11"/>
      <c r="T36" s="9"/>
      <c r="U36" s="11"/>
      <c r="V36" s="11"/>
      <c r="W36" s="11"/>
      <c r="X36" s="12" t="n">
        <v>30</v>
      </c>
      <c r="Y36" s="13" t="n">
        <v>0</v>
      </c>
      <c r="Z36" s="11"/>
    </row>
    <row r="37" customFormat="false" ht="12.75" hidden="false" customHeight="false" outlineLevel="0" collapsed="false">
      <c r="A37" s="0" t="n">
        <v>2002</v>
      </c>
      <c r="B37" s="0" t="n">
        <v>2</v>
      </c>
      <c r="C37" s="0" t="n">
        <v>1</v>
      </c>
      <c r="D37" s="0" t="n">
        <v>5</v>
      </c>
      <c r="E37" s="0" t="n">
        <v>10</v>
      </c>
      <c r="G37" s="0" t="n">
        <v>9</v>
      </c>
      <c r="H37" s="0" t="n">
        <f aca="false">(107-G37)</f>
        <v>98</v>
      </c>
      <c r="K37" s="8"/>
      <c r="L37" s="9" t="n">
        <v>822.15</v>
      </c>
      <c r="M37" s="9" t="n">
        <f aca="false">IF(H37&gt;0,(L37*(107/H37)),L37*107)</f>
        <v>897.653571428571</v>
      </c>
      <c r="N37" s="9" t="n">
        <f aca="false">(M37-L37)</f>
        <v>75.5035714285714</v>
      </c>
      <c r="O37" s="10"/>
      <c r="P37" s="9"/>
      <c r="Q37" s="9"/>
      <c r="R37" s="9"/>
      <c r="S37" s="11"/>
      <c r="T37" s="9"/>
      <c r="U37" s="11"/>
      <c r="V37" s="11"/>
      <c r="W37" s="11"/>
      <c r="X37" s="12" t="n">
        <v>31</v>
      </c>
      <c r="Y37" s="13" t="n">
        <v>0</v>
      </c>
      <c r="Z37" s="11"/>
    </row>
    <row r="38" customFormat="false" ht="12.75" hidden="false" customHeight="false" outlineLevel="0" collapsed="false">
      <c r="A38" s="0" t="n">
        <v>2002</v>
      </c>
      <c r="B38" s="0" t="n">
        <v>2</v>
      </c>
      <c r="C38" s="0" t="n">
        <v>1</v>
      </c>
      <c r="D38" s="0" t="n">
        <v>5</v>
      </c>
      <c r="E38" s="0" t="n">
        <v>20</v>
      </c>
      <c r="G38" s="0" t="n">
        <v>9</v>
      </c>
      <c r="H38" s="0" t="n">
        <f aca="false">(107-G38)</f>
        <v>98</v>
      </c>
      <c r="K38" s="8"/>
      <c r="L38" s="9" t="n">
        <v>810.633333333333</v>
      </c>
      <c r="M38" s="9" t="n">
        <f aca="false">IF(H38&gt;0,(L38*(107/H38)),L38*107)</f>
        <v>885.07925170068</v>
      </c>
      <c r="N38" s="9" t="n">
        <f aca="false">(M38-L38)</f>
        <v>74.445918367347</v>
      </c>
      <c r="O38" s="10"/>
      <c r="P38" s="9"/>
      <c r="Q38" s="9"/>
      <c r="R38" s="9"/>
      <c r="S38" s="11"/>
      <c r="T38" s="9"/>
      <c r="U38" s="11"/>
      <c r="V38" s="11"/>
      <c r="W38" s="11"/>
      <c r="X38" s="12" t="n">
        <v>32</v>
      </c>
      <c r="Y38" s="13" t="n">
        <v>0</v>
      </c>
      <c r="Z38" s="11"/>
    </row>
    <row r="39" customFormat="false" ht="12.75" hidden="false" customHeight="false" outlineLevel="0" collapsed="false">
      <c r="A39" s="0" t="n">
        <v>2002</v>
      </c>
      <c r="B39" s="0" t="n">
        <v>2</v>
      </c>
      <c r="C39" s="0" t="n">
        <v>1</v>
      </c>
      <c r="D39" s="0" t="n">
        <v>5</v>
      </c>
      <c r="E39" s="0" t="n">
        <v>30</v>
      </c>
      <c r="G39" s="0" t="n">
        <v>9</v>
      </c>
      <c r="H39" s="0" t="n">
        <f aca="false">(107-G39)</f>
        <v>98</v>
      </c>
      <c r="K39" s="8"/>
      <c r="L39" s="9" t="n">
        <v>971.516666666667</v>
      </c>
      <c r="M39" s="9" t="n">
        <f aca="false">IF(H39&gt;0,(L39*(107/H39)),L39*107)</f>
        <v>1060.73758503401</v>
      </c>
      <c r="N39" s="9" t="n">
        <f aca="false">(M39-L39)</f>
        <v>89.2209183673468</v>
      </c>
      <c r="O39" s="10"/>
      <c r="P39" s="9"/>
      <c r="Q39" s="9"/>
      <c r="R39" s="9"/>
      <c r="S39" s="11"/>
      <c r="T39" s="9"/>
      <c r="U39" s="11"/>
      <c r="V39" s="11"/>
      <c r="W39" s="11"/>
      <c r="X39" s="12" t="n">
        <v>33</v>
      </c>
      <c r="Y39" s="13" t="n">
        <v>0</v>
      </c>
      <c r="Z39" s="11"/>
    </row>
    <row r="40" customFormat="false" ht="12.75" hidden="false" customHeight="false" outlineLevel="0" collapsed="false">
      <c r="A40" s="0" t="n">
        <v>2002</v>
      </c>
      <c r="B40" s="0" t="n">
        <v>2</v>
      </c>
      <c r="C40" s="0" t="n">
        <v>1</v>
      </c>
      <c r="D40" s="0" t="n">
        <v>5</v>
      </c>
      <c r="E40" s="0" t="n">
        <v>40</v>
      </c>
      <c r="G40" s="0" t="n">
        <v>9</v>
      </c>
      <c r="H40" s="0" t="n">
        <f aca="false">(107-G40)</f>
        <v>98</v>
      </c>
      <c r="K40" s="8"/>
      <c r="L40" s="9" t="n">
        <v>961.55</v>
      </c>
      <c r="M40" s="9" t="n">
        <f aca="false">IF(H40&gt;0,(L40*(107/H40)),L40*107)</f>
        <v>1049.8556122449</v>
      </c>
      <c r="N40" s="9" t="n">
        <f aca="false">(M40-L40)</f>
        <v>88.3056122448979</v>
      </c>
      <c r="O40" s="10"/>
      <c r="P40" s="9"/>
      <c r="Q40" s="9"/>
      <c r="R40" s="9"/>
      <c r="S40" s="11"/>
      <c r="T40" s="9"/>
      <c r="U40" s="11"/>
      <c r="V40" s="11"/>
      <c r="W40" s="11"/>
      <c r="X40" s="12" t="n">
        <v>34</v>
      </c>
      <c r="Y40" s="13" t="n">
        <v>0</v>
      </c>
      <c r="Z40" s="11"/>
    </row>
    <row r="41" customFormat="false" ht="12.75" hidden="false" customHeight="false" outlineLevel="0" collapsed="false">
      <c r="A41" s="0" t="n">
        <v>2002</v>
      </c>
      <c r="B41" s="0" t="n">
        <v>2</v>
      </c>
      <c r="C41" s="0" t="n">
        <v>1</v>
      </c>
      <c r="D41" s="0" t="n">
        <v>5</v>
      </c>
      <c r="E41" s="0" t="n">
        <v>50</v>
      </c>
      <c r="G41" s="0" t="n">
        <v>9</v>
      </c>
      <c r="H41" s="0" t="n">
        <f aca="false">(107-G41)</f>
        <v>98</v>
      </c>
      <c r="K41" s="8"/>
      <c r="L41" s="9" t="n">
        <v>854.783333333333</v>
      </c>
      <c r="M41" s="9" t="n">
        <f aca="false">IF(H41&gt;0,(L41*(107/H41)),L41*107)</f>
        <v>933.283843537415</v>
      </c>
      <c r="N41" s="9" t="n">
        <f aca="false">(M41-L41)</f>
        <v>78.5005102040816</v>
      </c>
      <c r="O41" s="10"/>
      <c r="P41" s="9"/>
      <c r="Q41" s="9"/>
      <c r="R41" s="9"/>
      <c r="S41" s="11"/>
      <c r="T41" s="9"/>
      <c r="U41" s="11"/>
      <c r="V41" s="11"/>
      <c r="W41" s="11"/>
      <c r="X41" s="12" t="n">
        <v>35</v>
      </c>
      <c r="Y41" s="13" t="n">
        <v>0</v>
      </c>
      <c r="Z41" s="11"/>
    </row>
    <row r="42" customFormat="false" ht="12.75" hidden="false" customHeight="false" outlineLevel="0" collapsed="false">
      <c r="A42" s="0" t="n">
        <v>2002</v>
      </c>
      <c r="B42" s="0" t="n">
        <v>2</v>
      </c>
      <c r="C42" s="0" t="n">
        <v>1</v>
      </c>
      <c r="D42" s="0" t="n">
        <v>6</v>
      </c>
      <c r="E42" s="0" t="n">
        <v>0</v>
      </c>
      <c r="G42" s="0" t="n">
        <v>9</v>
      </c>
      <c r="H42" s="0" t="n">
        <f aca="false">(107-G42)</f>
        <v>98</v>
      </c>
      <c r="K42" s="8"/>
      <c r="L42" s="9" t="n">
        <v>828.383333333333</v>
      </c>
      <c r="M42" s="9" t="n">
        <f aca="false">IF(H42&gt;0,(L42*(107/H42)),L42*107)</f>
        <v>904.459353741497</v>
      </c>
      <c r="N42" s="9" t="n">
        <f aca="false">(M42-L42)</f>
        <v>76.0760204081632</v>
      </c>
      <c r="O42" s="10"/>
      <c r="P42" s="9"/>
      <c r="Q42" s="9"/>
      <c r="R42" s="9"/>
      <c r="S42" s="11"/>
      <c r="T42" s="9"/>
      <c r="U42" s="11"/>
      <c r="V42" s="11"/>
      <c r="W42" s="11"/>
      <c r="X42" s="12" t="n">
        <v>36</v>
      </c>
      <c r="Y42" s="13" t="n">
        <v>0</v>
      </c>
      <c r="Z42" s="11"/>
    </row>
    <row r="43" customFormat="false" ht="12.75" hidden="false" customHeight="false" outlineLevel="0" collapsed="false">
      <c r="A43" s="0" t="n">
        <v>2002</v>
      </c>
      <c r="B43" s="0" t="n">
        <v>2</v>
      </c>
      <c r="C43" s="0" t="n">
        <v>1</v>
      </c>
      <c r="D43" s="0" t="n">
        <v>6</v>
      </c>
      <c r="E43" s="0" t="n">
        <v>10</v>
      </c>
      <c r="G43" s="0" t="n">
        <v>9</v>
      </c>
      <c r="H43" s="0" t="n">
        <f aca="false">(107-G43)</f>
        <v>98</v>
      </c>
      <c r="K43" s="8"/>
      <c r="L43" s="9" t="n">
        <v>908</v>
      </c>
      <c r="M43" s="9" t="n">
        <f aca="false">IF(H43&gt;0,(L43*(107/H43)),L43*107)</f>
        <v>991.387755102041</v>
      </c>
      <c r="N43" s="9" t="n">
        <f aca="false">(M43-L43)</f>
        <v>83.3877551020408</v>
      </c>
      <c r="O43" s="10"/>
      <c r="P43" s="9"/>
      <c r="Q43" s="9"/>
      <c r="R43" s="9"/>
      <c r="S43" s="11"/>
      <c r="T43" s="9"/>
      <c r="U43" s="11"/>
      <c r="V43" s="11"/>
      <c r="W43" s="11"/>
      <c r="X43" s="12" t="n">
        <v>37</v>
      </c>
      <c r="Y43" s="13" t="n">
        <v>0</v>
      </c>
      <c r="Z43" s="11"/>
    </row>
    <row r="44" customFormat="false" ht="12.75" hidden="false" customHeight="false" outlineLevel="0" collapsed="false">
      <c r="A44" s="0" t="n">
        <v>2002</v>
      </c>
      <c r="B44" s="0" t="n">
        <v>2</v>
      </c>
      <c r="C44" s="0" t="n">
        <v>1</v>
      </c>
      <c r="D44" s="0" t="n">
        <v>6</v>
      </c>
      <c r="E44" s="0" t="n">
        <v>20</v>
      </c>
      <c r="G44" s="0" t="n">
        <v>9</v>
      </c>
      <c r="H44" s="0" t="n">
        <f aca="false">(107-G44)</f>
        <v>98</v>
      </c>
      <c r="K44" s="8"/>
      <c r="L44" s="9" t="n">
        <v>1035.16666666667</v>
      </c>
      <c r="M44" s="9" t="n">
        <f aca="false">IF(H44&gt;0,(L44*(107/H44)),L44*107)</f>
        <v>1130.23299319728</v>
      </c>
      <c r="N44" s="9" t="n">
        <f aca="false">(M44-L44)</f>
        <v>95.0663265306123</v>
      </c>
      <c r="O44" s="10"/>
      <c r="P44" s="9"/>
      <c r="Q44" s="9"/>
      <c r="R44" s="9"/>
      <c r="S44" s="11"/>
      <c r="T44" s="9"/>
      <c r="U44" s="11"/>
      <c r="V44" s="11"/>
      <c r="W44" s="11"/>
      <c r="X44" s="12" t="n">
        <v>38</v>
      </c>
      <c r="Y44" s="13" t="n">
        <v>0</v>
      </c>
      <c r="Z44" s="11"/>
    </row>
    <row r="45" customFormat="false" ht="12.75" hidden="false" customHeight="false" outlineLevel="0" collapsed="false">
      <c r="A45" s="0" t="n">
        <v>2002</v>
      </c>
      <c r="B45" s="0" t="n">
        <v>2</v>
      </c>
      <c r="C45" s="0" t="n">
        <v>1</v>
      </c>
      <c r="D45" s="0" t="n">
        <v>6</v>
      </c>
      <c r="E45" s="0" t="n">
        <v>30</v>
      </c>
      <c r="G45" s="0" t="n">
        <v>9</v>
      </c>
      <c r="H45" s="0" t="n">
        <f aca="false">(107-G45)</f>
        <v>98</v>
      </c>
      <c r="K45" s="8"/>
      <c r="L45" s="9" t="n">
        <v>899.933333333333</v>
      </c>
      <c r="M45" s="9" t="n">
        <f aca="false">IF(H45&gt;0,(L45*(107/H45)),L45*107)</f>
        <v>982.580272108844</v>
      </c>
      <c r="N45" s="9" t="n">
        <f aca="false">(M45-L45)</f>
        <v>82.6469387755102</v>
      </c>
      <c r="O45" s="10"/>
      <c r="P45" s="9"/>
      <c r="Q45" s="9"/>
      <c r="R45" s="9"/>
      <c r="S45" s="11"/>
      <c r="T45" s="9"/>
      <c r="U45" s="11"/>
      <c r="V45" s="11"/>
      <c r="W45" s="11"/>
      <c r="X45" s="12" t="n">
        <v>39</v>
      </c>
      <c r="Y45" s="13" t="n">
        <v>0</v>
      </c>
      <c r="Z45" s="11"/>
    </row>
    <row r="46" customFormat="false" ht="12.75" hidden="false" customHeight="false" outlineLevel="0" collapsed="false">
      <c r="A46" s="0" t="n">
        <v>2002</v>
      </c>
      <c r="B46" s="0" t="n">
        <v>2</v>
      </c>
      <c r="C46" s="0" t="n">
        <v>1</v>
      </c>
      <c r="D46" s="0" t="n">
        <v>6</v>
      </c>
      <c r="E46" s="0" t="n">
        <v>40</v>
      </c>
      <c r="G46" s="0" t="n">
        <v>9</v>
      </c>
      <c r="H46" s="0" t="n">
        <f aca="false">(107-G46)</f>
        <v>98</v>
      </c>
      <c r="K46" s="8"/>
      <c r="L46" s="9" t="n">
        <v>1099.25</v>
      </c>
      <c r="M46" s="9" t="n">
        <f aca="false">IF(H46&gt;0,(L46*(107/H46)),L46*107)</f>
        <v>1200.20153061224</v>
      </c>
      <c r="N46" s="9" t="n">
        <f aca="false">(M46-L46)</f>
        <v>100.951530612245</v>
      </c>
      <c r="O46" s="10"/>
      <c r="P46" s="9"/>
      <c r="Q46" s="9"/>
      <c r="R46" s="9"/>
      <c r="S46" s="11"/>
      <c r="T46" s="9"/>
      <c r="U46" s="11"/>
      <c r="V46" s="11"/>
      <c r="W46" s="11"/>
      <c r="X46" s="12" t="n">
        <v>40</v>
      </c>
      <c r="Y46" s="13" t="n">
        <v>0</v>
      </c>
      <c r="Z46" s="11"/>
    </row>
    <row r="47" customFormat="false" ht="12.75" hidden="false" customHeight="false" outlineLevel="0" collapsed="false">
      <c r="A47" s="0" t="n">
        <v>2002</v>
      </c>
      <c r="B47" s="0" t="n">
        <v>2</v>
      </c>
      <c r="C47" s="0" t="n">
        <v>1</v>
      </c>
      <c r="D47" s="0" t="n">
        <v>6</v>
      </c>
      <c r="E47" s="0" t="n">
        <v>50</v>
      </c>
      <c r="G47" s="0" t="n">
        <v>9</v>
      </c>
      <c r="H47" s="0" t="n">
        <f aca="false">(107-G47)</f>
        <v>98</v>
      </c>
      <c r="K47" s="8"/>
      <c r="L47" s="9" t="n">
        <v>1072.51666666667</v>
      </c>
      <c r="M47" s="9" t="n">
        <f aca="false">IF(H47&gt;0,(L47*(107/H47)),L47*107)</f>
        <v>1171.0130952381</v>
      </c>
      <c r="N47" s="9" t="n">
        <f aca="false">(M47-L47)</f>
        <v>98.4964285714286</v>
      </c>
      <c r="O47" s="10"/>
      <c r="P47" s="9"/>
      <c r="Q47" s="9"/>
      <c r="R47" s="9"/>
      <c r="S47" s="11"/>
      <c r="T47" s="9"/>
      <c r="U47" s="11"/>
      <c r="V47" s="11"/>
      <c r="W47" s="11"/>
      <c r="X47" s="12" t="n">
        <v>41</v>
      </c>
      <c r="Y47" s="13" t="n">
        <v>0</v>
      </c>
      <c r="Z47" s="11"/>
    </row>
    <row r="48" customFormat="false" ht="12.75" hidden="false" customHeight="false" outlineLevel="0" collapsed="false">
      <c r="A48" s="0" t="n">
        <v>2002</v>
      </c>
      <c r="B48" s="0" t="n">
        <v>2</v>
      </c>
      <c r="C48" s="0" t="n">
        <v>1</v>
      </c>
      <c r="D48" s="0" t="n">
        <v>7</v>
      </c>
      <c r="E48" s="0" t="n">
        <v>0</v>
      </c>
      <c r="G48" s="0" t="n">
        <v>9</v>
      </c>
      <c r="H48" s="0" t="n">
        <f aca="false">(107-G48)</f>
        <v>98</v>
      </c>
      <c r="K48" s="8"/>
      <c r="L48" s="9" t="n">
        <v>1028.25</v>
      </c>
      <c r="M48" s="9" t="n">
        <f aca="false">IF(H48&gt;0,(L48*(107/H48)),L48*107)</f>
        <v>1122.68112244898</v>
      </c>
      <c r="N48" s="9" t="n">
        <f aca="false">(M48-L48)</f>
        <v>94.4311224489795</v>
      </c>
      <c r="O48" s="10"/>
      <c r="P48" s="9"/>
      <c r="Q48" s="9"/>
      <c r="R48" s="9"/>
      <c r="S48" s="11"/>
      <c r="T48" s="9"/>
      <c r="U48" s="11"/>
      <c r="V48" s="11"/>
      <c r="W48" s="11"/>
      <c r="X48" s="12" t="n">
        <v>42</v>
      </c>
      <c r="Y48" s="13" t="n">
        <v>0</v>
      </c>
      <c r="Z48" s="11"/>
    </row>
    <row r="49" customFormat="false" ht="12.75" hidden="false" customHeight="false" outlineLevel="0" collapsed="false">
      <c r="A49" s="0" t="n">
        <v>2002</v>
      </c>
      <c r="B49" s="0" t="n">
        <v>2</v>
      </c>
      <c r="C49" s="0" t="n">
        <v>1</v>
      </c>
      <c r="D49" s="0" t="n">
        <v>7</v>
      </c>
      <c r="E49" s="0" t="n">
        <v>10</v>
      </c>
      <c r="G49" s="0" t="n">
        <v>9</v>
      </c>
      <c r="H49" s="0" t="n">
        <f aca="false">(107-G49)</f>
        <v>98</v>
      </c>
      <c r="K49" s="8"/>
      <c r="L49" s="9" t="n">
        <v>1095.88333333333</v>
      </c>
      <c r="M49" s="9" t="n">
        <f aca="false">IF(H49&gt;0,(L49*(107/H49)),L49*107)</f>
        <v>1196.52568027211</v>
      </c>
      <c r="N49" s="9" t="n">
        <f aca="false">(M49-L49)</f>
        <v>100.642346938776</v>
      </c>
      <c r="O49" s="10"/>
      <c r="P49" s="9"/>
      <c r="Q49" s="9"/>
      <c r="R49" s="9"/>
      <c r="S49" s="11"/>
      <c r="T49" s="9"/>
      <c r="U49" s="11"/>
      <c r="V49" s="11"/>
      <c r="W49" s="11"/>
      <c r="X49" s="12" t="n">
        <v>43</v>
      </c>
      <c r="Y49" s="13" t="n">
        <v>0</v>
      </c>
      <c r="Z49" s="11"/>
    </row>
    <row r="50" customFormat="false" ht="12.75" hidden="false" customHeight="false" outlineLevel="0" collapsed="false">
      <c r="A50" s="0" t="n">
        <v>2002</v>
      </c>
      <c r="B50" s="0" t="n">
        <v>2</v>
      </c>
      <c r="C50" s="0" t="n">
        <v>1</v>
      </c>
      <c r="D50" s="0" t="n">
        <v>7</v>
      </c>
      <c r="E50" s="0" t="n">
        <v>20</v>
      </c>
      <c r="G50" s="0" t="n">
        <v>9</v>
      </c>
      <c r="H50" s="0" t="n">
        <f aca="false">(107-G50)</f>
        <v>98</v>
      </c>
      <c r="K50" s="8"/>
      <c r="L50" s="9" t="n">
        <v>1044.21666666667</v>
      </c>
      <c r="M50" s="9" t="n">
        <f aca="false">IF(H50&gt;0,(L50*(107/H50)),L50*107)</f>
        <v>1140.11411564626</v>
      </c>
      <c r="N50" s="9" t="n">
        <f aca="false">(M50-L50)</f>
        <v>95.8974489795919</v>
      </c>
      <c r="O50" s="10"/>
      <c r="P50" s="9"/>
      <c r="Q50" s="9"/>
      <c r="R50" s="9"/>
      <c r="T50" s="9"/>
      <c r="U50" s="11"/>
      <c r="V50" s="11"/>
      <c r="W50" s="11"/>
      <c r="X50" s="12" t="n">
        <v>44</v>
      </c>
      <c r="Y50" s="13" t="n">
        <v>0</v>
      </c>
      <c r="Z50" s="11"/>
    </row>
    <row r="51" customFormat="false" ht="12.75" hidden="false" customHeight="false" outlineLevel="0" collapsed="false">
      <c r="A51" s="0" t="n">
        <v>2002</v>
      </c>
      <c r="B51" s="0" t="n">
        <v>2</v>
      </c>
      <c r="C51" s="0" t="n">
        <v>1</v>
      </c>
      <c r="D51" s="0" t="n">
        <v>7</v>
      </c>
      <c r="E51" s="0" t="n">
        <v>30</v>
      </c>
      <c r="G51" s="0" t="n">
        <v>9</v>
      </c>
      <c r="H51" s="0" t="n">
        <f aca="false">(107-G51)</f>
        <v>98</v>
      </c>
      <c r="K51" s="8"/>
      <c r="L51" s="9" t="n">
        <v>851.3</v>
      </c>
      <c r="M51" s="9" t="n">
        <f aca="false">IF(H51&gt;0,(L51*(107/H51)),L51*107)</f>
        <v>929.480612244898</v>
      </c>
      <c r="N51" s="9" t="n">
        <f aca="false">(M51-L51)</f>
        <v>78.1806122448979</v>
      </c>
      <c r="O51" s="10"/>
      <c r="P51" s="9"/>
      <c r="Q51" s="9"/>
      <c r="R51" s="9"/>
      <c r="T51" s="9"/>
      <c r="U51" s="11"/>
      <c r="V51" s="11"/>
      <c r="W51" s="11"/>
      <c r="X51" s="12" t="n">
        <v>45</v>
      </c>
      <c r="Y51" s="13" t="n">
        <v>0</v>
      </c>
      <c r="Z51" s="11"/>
    </row>
    <row r="52" customFormat="false" ht="12.75" hidden="false" customHeight="false" outlineLevel="0" collapsed="false">
      <c r="A52" s="0" t="n">
        <v>2002</v>
      </c>
      <c r="B52" s="0" t="n">
        <v>2</v>
      </c>
      <c r="C52" s="0" t="n">
        <v>1</v>
      </c>
      <c r="D52" s="0" t="n">
        <v>7</v>
      </c>
      <c r="E52" s="0" t="n">
        <v>40</v>
      </c>
      <c r="G52" s="0" t="n">
        <v>9</v>
      </c>
      <c r="H52" s="0" t="n">
        <f aca="false">(107-G52)</f>
        <v>98</v>
      </c>
      <c r="K52" s="8"/>
      <c r="L52" s="9" t="n">
        <v>868.266666666667</v>
      </c>
      <c r="M52" s="9" t="n">
        <f aca="false">IF(H52&gt;0,(L52*(107/H52)),L52*107)</f>
        <v>948.005442176871</v>
      </c>
      <c r="N52" s="9" t="n">
        <f aca="false">(M52-L52)</f>
        <v>79.7387755102041</v>
      </c>
      <c r="O52" s="10"/>
      <c r="P52" s="9"/>
      <c r="Q52" s="9"/>
      <c r="R52" s="9"/>
      <c r="T52" s="9"/>
      <c r="U52" s="11"/>
      <c r="V52" s="11"/>
      <c r="W52" s="11"/>
      <c r="X52" s="12" t="n">
        <v>46</v>
      </c>
      <c r="Y52" s="13" t="n">
        <v>0</v>
      </c>
      <c r="Z52" s="11"/>
    </row>
    <row r="53" customFormat="false" ht="12.75" hidden="false" customHeight="false" outlineLevel="0" collapsed="false">
      <c r="A53" s="0" t="n">
        <v>2002</v>
      </c>
      <c r="B53" s="0" t="n">
        <v>2</v>
      </c>
      <c r="C53" s="0" t="n">
        <v>1</v>
      </c>
      <c r="D53" s="0" t="n">
        <v>7</v>
      </c>
      <c r="E53" s="0" t="n">
        <v>50</v>
      </c>
      <c r="G53" s="0" t="n">
        <v>9</v>
      </c>
      <c r="H53" s="0" t="n">
        <f aca="false">(107-G53)</f>
        <v>98</v>
      </c>
      <c r="K53" s="8"/>
      <c r="L53" s="9" t="n">
        <v>910.016666666667</v>
      </c>
      <c r="M53" s="9" t="n">
        <f aca="false">IF(H53&gt;0,(L53*(107/H53)),L53*107)</f>
        <v>993.58962585034</v>
      </c>
      <c r="N53" s="9" t="n">
        <f aca="false">(M53-L53)</f>
        <v>83.5729591836735</v>
      </c>
      <c r="O53" s="10"/>
      <c r="P53" s="9"/>
      <c r="Q53" s="9"/>
      <c r="R53" s="9"/>
      <c r="T53" s="9"/>
      <c r="U53" s="11"/>
      <c r="V53" s="11"/>
      <c r="W53" s="11"/>
      <c r="X53" s="12" t="n">
        <v>47</v>
      </c>
      <c r="Y53" s="13" t="n">
        <v>0</v>
      </c>
      <c r="Z53" s="11"/>
    </row>
    <row r="54" customFormat="false" ht="12.75" hidden="false" customHeight="false" outlineLevel="0" collapsed="false">
      <c r="A54" s="0" t="n">
        <v>2002</v>
      </c>
      <c r="B54" s="0" t="n">
        <v>2</v>
      </c>
      <c r="C54" s="0" t="n">
        <v>1</v>
      </c>
      <c r="D54" s="0" t="n">
        <v>8</v>
      </c>
      <c r="E54" s="0" t="n">
        <v>0</v>
      </c>
      <c r="G54" s="0" t="n">
        <v>9</v>
      </c>
      <c r="H54" s="0" t="n">
        <f aca="false">(107-G54)</f>
        <v>98</v>
      </c>
      <c r="K54" s="8"/>
      <c r="L54" s="9" t="n">
        <v>831.25</v>
      </c>
      <c r="M54" s="9" t="n">
        <f aca="false">IF(H54&gt;0,(L54*(107/H54)),L54*107)</f>
        <v>907.589285714286</v>
      </c>
      <c r="N54" s="9" t="n">
        <f aca="false">(M54-L54)</f>
        <v>76.3392857142857</v>
      </c>
      <c r="O54" s="10"/>
      <c r="P54" s="9"/>
      <c r="Q54" s="9"/>
      <c r="R54" s="9"/>
      <c r="T54" s="9"/>
      <c r="U54" s="11"/>
      <c r="V54" s="11"/>
      <c r="W54" s="11"/>
      <c r="X54" s="12" t="n">
        <v>48</v>
      </c>
      <c r="Y54" s="13" t="n">
        <v>0</v>
      </c>
      <c r="Z54" s="11"/>
    </row>
    <row r="55" customFormat="false" ht="12.75" hidden="false" customHeight="false" outlineLevel="0" collapsed="false">
      <c r="A55" s="0" t="n">
        <v>2002</v>
      </c>
      <c r="B55" s="0" t="n">
        <v>2</v>
      </c>
      <c r="C55" s="0" t="n">
        <v>1</v>
      </c>
      <c r="D55" s="0" t="n">
        <v>8</v>
      </c>
      <c r="E55" s="0" t="n">
        <v>10</v>
      </c>
      <c r="G55" s="0" t="n">
        <v>9</v>
      </c>
      <c r="H55" s="0" t="n">
        <f aca="false">(107-G55)</f>
        <v>98</v>
      </c>
      <c r="K55" s="8"/>
      <c r="L55" s="9" t="n">
        <v>920.9</v>
      </c>
      <c r="M55" s="9" t="n">
        <f aca="false">IF(H55&gt;0,(L55*(107/H55)),L55*107)</f>
        <v>1005.47244897959</v>
      </c>
      <c r="N55" s="9" t="n">
        <f aca="false">(M55-L55)</f>
        <v>84.5724489795919</v>
      </c>
      <c r="O55" s="10"/>
      <c r="P55" s="9"/>
      <c r="Q55" s="9"/>
      <c r="R55" s="9"/>
      <c r="T55" s="9"/>
      <c r="U55" s="11"/>
      <c r="V55" s="11"/>
      <c r="W55" s="11"/>
      <c r="X55" s="12" t="n">
        <v>49</v>
      </c>
      <c r="Y55" s="13" t="n">
        <v>0</v>
      </c>
      <c r="Z55" s="11"/>
    </row>
    <row r="56" customFormat="false" ht="12.75" hidden="false" customHeight="false" outlineLevel="0" collapsed="false">
      <c r="A56" s="0" t="n">
        <v>2002</v>
      </c>
      <c r="B56" s="0" t="n">
        <v>2</v>
      </c>
      <c r="C56" s="0" t="n">
        <v>1</v>
      </c>
      <c r="D56" s="0" t="n">
        <v>8</v>
      </c>
      <c r="E56" s="0" t="n">
        <v>20</v>
      </c>
      <c r="G56" s="0" t="n">
        <v>9</v>
      </c>
      <c r="H56" s="0" t="n">
        <f aca="false">(107-G56)</f>
        <v>98</v>
      </c>
      <c r="K56" s="8"/>
      <c r="L56" s="9" t="n">
        <v>845.05</v>
      </c>
      <c r="M56" s="9" t="n">
        <f aca="false">IF(H56&gt;0,(L56*(107/H56)),L56*107)</f>
        <v>922.656632653061</v>
      </c>
      <c r="N56" s="9" t="n">
        <f aca="false">(M56-L56)</f>
        <v>77.6066326530612</v>
      </c>
      <c r="O56" s="10"/>
      <c r="P56" s="9"/>
      <c r="Q56" s="9"/>
      <c r="R56" s="9"/>
      <c r="T56" s="9"/>
      <c r="U56" s="11"/>
      <c r="V56" s="11"/>
      <c r="W56" s="11"/>
      <c r="X56" s="12" t="n">
        <v>50</v>
      </c>
      <c r="Y56" s="13" t="n">
        <v>0</v>
      </c>
      <c r="Z56" s="11"/>
    </row>
    <row r="57" customFormat="false" ht="12.75" hidden="false" customHeight="false" outlineLevel="0" collapsed="false">
      <c r="A57" s="0" t="n">
        <v>2002</v>
      </c>
      <c r="B57" s="0" t="n">
        <v>2</v>
      </c>
      <c r="C57" s="0" t="n">
        <v>1</v>
      </c>
      <c r="D57" s="0" t="n">
        <v>8</v>
      </c>
      <c r="E57" s="0" t="n">
        <v>30</v>
      </c>
      <c r="G57" s="0" t="n">
        <v>9</v>
      </c>
      <c r="H57" s="0" t="n">
        <f aca="false">(107-G57)</f>
        <v>98</v>
      </c>
      <c r="K57" s="8"/>
      <c r="L57" s="9" t="n">
        <v>770.633333333333</v>
      </c>
      <c r="M57" s="9" t="n">
        <f aca="false">IF(H57&gt;0,(L57*(107/H57)),L57*107)</f>
        <v>841.405782312925</v>
      </c>
      <c r="N57" s="9" t="n">
        <f aca="false">(M57-L57)</f>
        <v>70.7724489795918</v>
      </c>
      <c r="O57" s="10"/>
      <c r="P57" s="9"/>
      <c r="Q57" s="9"/>
      <c r="R57" s="9"/>
      <c r="T57" s="9"/>
      <c r="U57" s="11"/>
      <c r="V57" s="11"/>
      <c r="W57" s="11"/>
      <c r="X57" s="12" t="n">
        <v>51</v>
      </c>
      <c r="Y57" s="13" t="n">
        <v>0</v>
      </c>
      <c r="Z57" s="11"/>
    </row>
    <row r="58" customFormat="false" ht="12.75" hidden="false" customHeight="false" outlineLevel="0" collapsed="false">
      <c r="A58" s="0" t="n">
        <v>2002</v>
      </c>
      <c r="B58" s="0" t="n">
        <v>2</v>
      </c>
      <c r="C58" s="0" t="n">
        <v>1</v>
      </c>
      <c r="D58" s="0" t="n">
        <v>8</v>
      </c>
      <c r="E58" s="0" t="n">
        <v>40</v>
      </c>
      <c r="G58" s="0" t="n">
        <v>9</v>
      </c>
      <c r="H58" s="0" t="n">
        <f aca="false">(107-G58)</f>
        <v>98</v>
      </c>
      <c r="K58" s="8"/>
      <c r="L58" s="9" t="n">
        <v>751.2</v>
      </c>
      <c r="M58" s="9" t="n">
        <f aca="false">IF(H58&gt;0,(L58*(107/H58)),L58*107)</f>
        <v>820.187755102041</v>
      </c>
      <c r="N58" s="9" t="n">
        <f aca="false">(M58-L58)</f>
        <v>68.9877551020409</v>
      </c>
      <c r="O58" s="10"/>
      <c r="P58" s="9"/>
      <c r="Q58" s="9"/>
      <c r="R58" s="9"/>
      <c r="T58" s="9"/>
      <c r="U58" s="11"/>
      <c r="V58" s="11"/>
      <c r="W58" s="11"/>
      <c r="X58" s="12" t="n">
        <v>52</v>
      </c>
      <c r="Y58" s="13" t="n">
        <v>0</v>
      </c>
      <c r="Z58" s="11"/>
    </row>
    <row r="59" customFormat="false" ht="12.75" hidden="false" customHeight="false" outlineLevel="0" collapsed="false">
      <c r="A59" s="0" t="n">
        <v>2002</v>
      </c>
      <c r="B59" s="0" t="n">
        <v>2</v>
      </c>
      <c r="C59" s="0" t="n">
        <v>1</v>
      </c>
      <c r="D59" s="0" t="n">
        <v>8</v>
      </c>
      <c r="E59" s="0" t="n">
        <v>50</v>
      </c>
      <c r="G59" s="0" t="n">
        <v>9</v>
      </c>
      <c r="H59" s="0" t="n">
        <f aca="false">(107-G59)</f>
        <v>98</v>
      </c>
      <c r="K59" s="8"/>
      <c r="L59" s="9" t="n">
        <v>738.866666666667</v>
      </c>
      <c r="M59" s="9" t="n">
        <f aca="false">IF(H59&gt;0,(L59*(107/H59)),L59*107)</f>
        <v>806.721768707483</v>
      </c>
      <c r="N59" s="9" t="n">
        <f aca="false">(M59-L59)</f>
        <v>67.8551020408163</v>
      </c>
      <c r="O59" s="10"/>
      <c r="P59" s="9"/>
      <c r="Q59" s="9"/>
      <c r="R59" s="9"/>
      <c r="T59" s="9"/>
      <c r="U59" s="11"/>
      <c r="V59" s="11"/>
      <c r="W59" s="11"/>
      <c r="X59" s="12" t="n">
        <v>53</v>
      </c>
      <c r="Y59" s="13" t="n">
        <v>0</v>
      </c>
      <c r="Z59" s="11"/>
    </row>
    <row r="60" customFormat="false" ht="12.75" hidden="false" customHeight="false" outlineLevel="0" collapsed="false">
      <c r="A60" s="0" t="n">
        <v>2002</v>
      </c>
      <c r="B60" s="0" t="n">
        <v>2</v>
      </c>
      <c r="C60" s="0" t="n">
        <v>1</v>
      </c>
      <c r="D60" s="0" t="n">
        <v>9</v>
      </c>
      <c r="E60" s="0" t="n">
        <v>0</v>
      </c>
      <c r="G60" s="0" t="n">
        <v>9</v>
      </c>
      <c r="H60" s="0" t="n">
        <f aca="false">(107-G60)</f>
        <v>98</v>
      </c>
      <c r="K60" s="8"/>
      <c r="L60" s="9" t="n">
        <v>683.05</v>
      </c>
      <c r="M60" s="9" t="n">
        <f aca="false">IF(H60&gt;0,(L60*(107/H60)),L60*107)</f>
        <v>745.779081632653</v>
      </c>
      <c r="N60" s="9" t="n">
        <f aca="false">(M60-L60)</f>
        <v>62.7290816326531</v>
      </c>
      <c r="O60" s="10"/>
      <c r="P60" s="9"/>
      <c r="Q60" s="9"/>
      <c r="R60" s="9"/>
      <c r="T60" s="9"/>
      <c r="U60" s="11"/>
      <c r="V60" s="11"/>
      <c r="W60" s="11"/>
      <c r="X60" s="12" t="n">
        <v>54</v>
      </c>
      <c r="Y60" s="13" t="n">
        <v>0</v>
      </c>
      <c r="Z60" s="11"/>
    </row>
    <row r="61" customFormat="false" ht="12.75" hidden="false" customHeight="false" outlineLevel="0" collapsed="false">
      <c r="A61" s="0" t="n">
        <v>2002</v>
      </c>
      <c r="B61" s="0" t="n">
        <v>2</v>
      </c>
      <c r="C61" s="0" t="n">
        <v>1</v>
      </c>
      <c r="D61" s="0" t="n">
        <v>9</v>
      </c>
      <c r="E61" s="0" t="n">
        <v>10</v>
      </c>
      <c r="G61" s="0" t="n">
        <v>9</v>
      </c>
      <c r="H61" s="0" t="n">
        <f aca="false">(107-G61)</f>
        <v>98</v>
      </c>
      <c r="K61" s="8"/>
      <c r="L61" s="9" t="n">
        <v>732.333333333333</v>
      </c>
      <c r="M61" s="9" t="n">
        <f aca="false">IF(H61&gt;0,(L61*(107/H61)),L61*107)</f>
        <v>799.58843537415</v>
      </c>
      <c r="N61" s="9" t="n">
        <f aca="false">(M61-L61)</f>
        <v>67.2551020408163</v>
      </c>
      <c r="O61" s="10"/>
      <c r="P61" s="9"/>
      <c r="Q61" s="9"/>
      <c r="R61" s="9"/>
      <c r="T61" s="9"/>
      <c r="U61" s="11"/>
      <c r="V61" s="11"/>
      <c r="W61" s="11"/>
      <c r="X61" s="12" t="n">
        <v>55</v>
      </c>
      <c r="Y61" s="13" t="n">
        <v>0</v>
      </c>
      <c r="Z61" s="11"/>
    </row>
    <row r="62" customFormat="false" ht="12.75" hidden="false" customHeight="false" outlineLevel="0" collapsed="false">
      <c r="A62" s="0" t="n">
        <v>2002</v>
      </c>
      <c r="B62" s="0" t="n">
        <v>2</v>
      </c>
      <c r="C62" s="0" t="n">
        <v>1</v>
      </c>
      <c r="D62" s="0" t="n">
        <v>9</v>
      </c>
      <c r="E62" s="0" t="n">
        <v>20</v>
      </c>
      <c r="G62" s="0" t="n">
        <v>9</v>
      </c>
      <c r="H62" s="0" t="n">
        <f aca="false">(107-G62)</f>
        <v>98</v>
      </c>
      <c r="K62" s="8"/>
      <c r="L62" s="9" t="n">
        <v>722.7</v>
      </c>
      <c r="M62" s="9" t="n">
        <f aca="false">IF(H62&gt;0,(L62*(107/H62)),L62*107)</f>
        <v>789.070408163265</v>
      </c>
      <c r="N62" s="9" t="n">
        <f aca="false">(M62-L62)</f>
        <v>66.3704081632653</v>
      </c>
      <c r="O62" s="10"/>
      <c r="P62" s="9"/>
      <c r="Q62" s="9"/>
      <c r="R62" s="9"/>
      <c r="T62" s="9"/>
      <c r="U62" s="11"/>
      <c r="V62" s="11"/>
      <c r="W62" s="11"/>
      <c r="X62" s="12" t="n">
        <v>56</v>
      </c>
      <c r="Y62" s="13" t="n">
        <v>0</v>
      </c>
      <c r="Z62" s="11"/>
    </row>
    <row r="63" customFormat="false" ht="12.75" hidden="false" customHeight="false" outlineLevel="0" collapsed="false">
      <c r="A63" s="0" t="n">
        <v>2002</v>
      </c>
      <c r="B63" s="0" t="n">
        <v>2</v>
      </c>
      <c r="C63" s="0" t="n">
        <v>1</v>
      </c>
      <c r="D63" s="0" t="n">
        <v>9</v>
      </c>
      <c r="E63" s="0" t="n">
        <v>30</v>
      </c>
      <c r="G63" s="0" t="n">
        <v>9</v>
      </c>
      <c r="H63" s="0" t="n">
        <f aca="false">(107-G63)</f>
        <v>98</v>
      </c>
      <c r="K63" s="8"/>
      <c r="L63" s="9" t="n">
        <v>713.933333333333</v>
      </c>
      <c r="M63" s="9" t="n">
        <f aca="false">IF(H63&gt;0,(L63*(107/H63)),L63*107)</f>
        <v>779.498639455782</v>
      </c>
      <c r="N63" s="9" t="n">
        <f aca="false">(M63-L63)</f>
        <v>65.565306122449</v>
      </c>
      <c r="O63" s="10"/>
      <c r="P63" s="9"/>
      <c r="Q63" s="9"/>
      <c r="R63" s="9"/>
      <c r="S63" s="11"/>
      <c r="T63" s="9"/>
      <c r="U63" s="11"/>
      <c r="V63" s="11"/>
      <c r="W63" s="11"/>
      <c r="X63" s="12" t="n">
        <v>57</v>
      </c>
      <c r="Y63" s="13" t="n">
        <v>0</v>
      </c>
      <c r="Z63" s="11"/>
    </row>
    <row r="64" customFormat="false" ht="12.75" hidden="false" customHeight="false" outlineLevel="0" collapsed="false">
      <c r="A64" s="0" t="n">
        <v>2002</v>
      </c>
      <c r="B64" s="0" t="n">
        <v>2</v>
      </c>
      <c r="C64" s="0" t="n">
        <v>1</v>
      </c>
      <c r="D64" s="0" t="n">
        <v>9</v>
      </c>
      <c r="E64" s="0" t="n">
        <v>40</v>
      </c>
      <c r="G64" s="0" t="n">
        <v>9</v>
      </c>
      <c r="H64" s="0" t="n">
        <f aca="false">(107-G64)</f>
        <v>98</v>
      </c>
      <c r="K64" s="8"/>
      <c r="L64" s="9" t="n">
        <v>720.766666666667</v>
      </c>
      <c r="M64" s="9" t="n">
        <f aca="false">IF(H64&gt;0,(L64*(107/H64)),L64*107)</f>
        <v>786.959523809524</v>
      </c>
      <c r="N64" s="9" t="n">
        <f aca="false">(M64-L64)</f>
        <v>66.1928571428572</v>
      </c>
      <c r="O64" s="10"/>
      <c r="P64" s="9"/>
      <c r="Q64" s="9"/>
      <c r="R64" s="9"/>
      <c r="S64" s="11"/>
      <c r="T64" s="9"/>
      <c r="U64" s="11"/>
      <c r="V64" s="11"/>
      <c r="W64" s="11"/>
      <c r="X64" s="12" t="n">
        <v>58</v>
      </c>
      <c r="Y64" s="13" t="n">
        <v>0</v>
      </c>
      <c r="Z64" s="11"/>
    </row>
    <row r="65" customFormat="false" ht="12.75" hidden="false" customHeight="false" outlineLevel="0" collapsed="false">
      <c r="A65" s="0" t="n">
        <v>2002</v>
      </c>
      <c r="B65" s="0" t="n">
        <v>2</v>
      </c>
      <c r="C65" s="0" t="n">
        <v>1</v>
      </c>
      <c r="D65" s="0" t="n">
        <v>9</v>
      </c>
      <c r="E65" s="0" t="n">
        <v>50</v>
      </c>
      <c r="G65" s="0" t="n">
        <v>9</v>
      </c>
      <c r="H65" s="0" t="n">
        <f aca="false">(107-G65)</f>
        <v>98</v>
      </c>
      <c r="K65" s="8"/>
      <c r="L65" s="9" t="n">
        <v>796.1</v>
      </c>
      <c r="M65" s="9" t="n">
        <f aca="false">IF(H65&gt;0,(L65*(107/H65)),L65*107)</f>
        <v>869.211224489796</v>
      </c>
      <c r="N65" s="9" t="n">
        <f aca="false">(M65-L65)</f>
        <v>73.1112244897959</v>
      </c>
      <c r="O65" s="14"/>
      <c r="P65" s="9"/>
      <c r="Q65" s="9"/>
      <c r="R65" s="9"/>
      <c r="S65" s="14"/>
      <c r="T65" s="9"/>
      <c r="U65" s="11"/>
      <c r="V65" s="11"/>
      <c r="W65" s="11"/>
      <c r="X65" s="12" t="n">
        <v>59</v>
      </c>
      <c r="Y65" s="13" t="n">
        <v>0</v>
      </c>
      <c r="Z65" s="11"/>
    </row>
    <row r="66" customFormat="false" ht="12.75" hidden="false" customHeight="false" outlineLevel="0" collapsed="false">
      <c r="K66" s="8"/>
      <c r="L66" s="9"/>
      <c r="M66" s="11"/>
      <c r="N66" s="11"/>
      <c r="O66" s="14"/>
      <c r="P66" s="9"/>
      <c r="Q66" s="9"/>
      <c r="R66" s="9"/>
      <c r="S66" s="14"/>
      <c r="T66" s="9"/>
      <c r="U66" s="11"/>
      <c r="V66" s="11"/>
      <c r="W66" s="11"/>
      <c r="X66" s="12" t="n">
        <v>60</v>
      </c>
      <c r="Y66" s="13" t="n">
        <v>0</v>
      </c>
      <c r="Z66" s="11"/>
    </row>
    <row r="67" customFormat="false" ht="12.75" hidden="false" customHeight="false" outlineLevel="0" collapsed="false">
      <c r="A67" s="0" t="n">
        <v>2002</v>
      </c>
      <c r="B67" s="0" t="n">
        <v>2</v>
      </c>
      <c r="C67" s="0" t="n">
        <v>5</v>
      </c>
      <c r="D67" s="0" t="n">
        <v>6</v>
      </c>
      <c r="E67" s="0" t="n">
        <v>0</v>
      </c>
      <c r="F67" s="0" t="n">
        <v>13</v>
      </c>
      <c r="G67" s="0" t="n">
        <v>9</v>
      </c>
      <c r="H67" s="0" t="n">
        <f aca="false">(107-G67)</f>
        <v>98</v>
      </c>
      <c r="K67" s="15"/>
      <c r="L67" s="9" t="n">
        <v>2377.43333333333</v>
      </c>
      <c r="M67" s="9" t="n">
        <f aca="false">(L67*(107/H67))</f>
        <v>2595.76904761905</v>
      </c>
      <c r="N67" s="9" t="n">
        <f aca="false">(M67-L67)</f>
        <v>218.335714285714</v>
      </c>
      <c r="O67" s="14"/>
      <c r="P67" s="9"/>
      <c r="Q67" s="9"/>
      <c r="R67" s="9"/>
      <c r="S67" s="14"/>
      <c r="T67" s="9"/>
      <c r="U67" s="11"/>
      <c r="V67" s="11"/>
      <c r="W67" s="11"/>
      <c r="X67" s="12" t="n">
        <v>61</v>
      </c>
      <c r="Y67" s="13" t="n">
        <v>0</v>
      </c>
      <c r="Z67" s="11"/>
    </row>
    <row r="68" customFormat="false" ht="12.75" hidden="false" customHeight="false" outlineLevel="0" collapsed="false">
      <c r="A68" s="0" t="n">
        <v>2002</v>
      </c>
      <c r="B68" s="0" t="n">
        <v>2</v>
      </c>
      <c r="C68" s="0" t="n">
        <v>5</v>
      </c>
      <c r="D68" s="0" t="n">
        <v>6</v>
      </c>
      <c r="E68" s="0" t="n">
        <v>10</v>
      </c>
      <c r="G68" s="0" t="n">
        <v>9</v>
      </c>
      <c r="H68" s="0" t="n">
        <f aca="false">(107-G68)</f>
        <v>98</v>
      </c>
      <c r="K68" s="15"/>
      <c r="L68" s="9" t="n">
        <v>1814.26666666667</v>
      </c>
      <c r="M68" s="9" t="n">
        <f aca="false">(L68*(107/H68))</f>
        <v>1980.88299319728</v>
      </c>
      <c r="N68" s="9" t="n">
        <f aca="false">(M68-L68)</f>
        <v>166.616326530612</v>
      </c>
      <c r="O68" s="11"/>
      <c r="P68" s="9"/>
      <c r="Q68" s="9"/>
      <c r="R68" s="9"/>
      <c r="T68" s="9"/>
      <c r="U68" s="11"/>
      <c r="V68" s="11"/>
      <c r="W68" s="11"/>
      <c r="X68" s="12" t="n">
        <v>62</v>
      </c>
      <c r="Y68" s="13" t="n">
        <v>0</v>
      </c>
      <c r="Z68" s="11"/>
    </row>
    <row r="69" customFormat="false" ht="12.75" hidden="false" customHeight="false" outlineLevel="0" collapsed="false">
      <c r="A69" s="0" t="n">
        <v>2002</v>
      </c>
      <c r="B69" s="0" t="n">
        <v>2</v>
      </c>
      <c r="C69" s="0" t="n">
        <v>5</v>
      </c>
      <c r="D69" s="0" t="n">
        <v>6</v>
      </c>
      <c r="E69" s="0" t="n">
        <v>20</v>
      </c>
      <c r="G69" s="0" t="n">
        <v>9</v>
      </c>
      <c r="H69" s="0" t="n">
        <f aca="false">(107-G69)</f>
        <v>98</v>
      </c>
      <c r="K69" s="15"/>
      <c r="L69" s="9" t="n">
        <v>1473.68333333333</v>
      </c>
      <c r="M69" s="9" t="n">
        <f aca="false">(L69*(107/H69))</f>
        <v>1609.02159863946</v>
      </c>
      <c r="N69" s="9" t="n">
        <f aca="false">(M69-L69)</f>
        <v>135.338265306122</v>
      </c>
      <c r="O69" s="11"/>
      <c r="P69" s="9"/>
      <c r="Q69" s="9"/>
      <c r="R69" s="9"/>
      <c r="T69" s="9"/>
      <c r="U69" s="11"/>
      <c r="V69" s="11"/>
      <c r="W69" s="11"/>
      <c r="X69" s="12" t="n">
        <v>63</v>
      </c>
      <c r="Y69" s="13" t="n">
        <v>0</v>
      </c>
      <c r="Z69" s="11"/>
    </row>
    <row r="70" customFormat="false" ht="12.75" hidden="false" customHeight="false" outlineLevel="0" collapsed="false">
      <c r="A70" s="0" t="n">
        <v>2002</v>
      </c>
      <c r="B70" s="0" t="n">
        <v>2</v>
      </c>
      <c r="C70" s="0" t="n">
        <v>5</v>
      </c>
      <c r="D70" s="0" t="n">
        <v>6</v>
      </c>
      <c r="E70" s="0" t="n">
        <v>30</v>
      </c>
      <c r="G70" s="0" t="n">
        <v>9</v>
      </c>
      <c r="H70" s="0" t="n">
        <f aca="false">(107-G70)</f>
        <v>98</v>
      </c>
      <c r="K70" s="15"/>
      <c r="L70" s="9" t="n">
        <v>1255.4</v>
      </c>
      <c r="M70" s="9" t="n">
        <f aca="false">(L70*(107/H70))</f>
        <v>1370.69183673469</v>
      </c>
      <c r="N70" s="9" t="n">
        <f aca="false">(M70-L70)</f>
        <v>115.291836734694</v>
      </c>
      <c r="O70" s="11"/>
      <c r="P70" s="9"/>
      <c r="Q70" s="9"/>
      <c r="R70" s="9"/>
      <c r="S70" s="11"/>
      <c r="T70" s="9"/>
      <c r="U70" s="11"/>
      <c r="V70" s="11"/>
      <c r="W70" s="11"/>
      <c r="X70" s="12" t="n">
        <v>64</v>
      </c>
      <c r="Y70" s="13" t="n">
        <v>0</v>
      </c>
      <c r="Z70" s="11"/>
    </row>
    <row r="71" customFormat="false" ht="12.75" hidden="false" customHeight="false" outlineLevel="0" collapsed="false">
      <c r="A71" s="0" t="n">
        <v>2002</v>
      </c>
      <c r="B71" s="0" t="n">
        <v>2</v>
      </c>
      <c r="C71" s="0" t="n">
        <v>5</v>
      </c>
      <c r="D71" s="0" t="n">
        <v>6</v>
      </c>
      <c r="E71" s="0" t="n">
        <v>40</v>
      </c>
      <c r="G71" s="0" t="n">
        <v>9</v>
      </c>
      <c r="H71" s="0" t="n">
        <f aca="false">(107-G71)</f>
        <v>98</v>
      </c>
      <c r="K71" s="15"/>
      <c r="L71" s="9" t="n">
        <v>1375.85</v>
      </c>
      <c r="M71" s="9" t="n">
        <f aca="false">(L71*(107/H71))</f>
        <v>1502.20357142857</v>
      </c>
      <c r="N71" s="9" t="n">
        <f aca="false">(M71-L71)</f>
        <v>126.353571428572</v>
      </c>
      <c r="O71" s="11"/>
      <c r="P71" s="9"/>
      <c r="Q71" s="9"/>
      <c r="R71" s="9"/>
      <c r="S71" s="11"/>
      <c r="T71" s="9"/>
      <c r="U71" s="11"/>
      <c r="V71" s="11"/>
      <c r="W71" s="11"/>
      <c r="X71" s="12" t="n">
        <v>65</v>
      </c>
      <c r="Y71" s="13" t="n">
        <v>0</v>
      </c>
      <c r="Z71" s="11"/>
    </row>
    <row r="72" customFormat="false" ht="12.75" hidden="false" customHeight="false" outlineLevel="0" collapsed="false">
      <c r="A72" s="0" t="n">
        <v>2002</v>
      </c>
      <c r="B72" s="0" t="n">
        <v>2</v>
      </c>
      <c r="C72" s="0" t="n">
        <v>5</v>
      </c>
      <c r="D72" s="0" t="n">
        <v>6</v>
      </c>
      <c r="E72" s="0" t="n">
        <v>50</v>
      </c>
      <c r="G72" s="0" t="n">
        <v>9</v>
      </c>
      <c r="H72" s="0" t="n">
        <f aca="false">(107-G72)</f>
        <v>98</v>
      </c>
      <c r="K72" s="15"/>
      <c r="L72" s="9" t="n">
        <v>1582.6</v>
      </c>
      <c r="M72" s="9" t="n">
        <f aca="false">(L72*(107/H72))</f>
        <v>1727.94081632653</v>
      </c>
      <c r="N72" s="9" t="n">
        <f aca="false">(M72-L72)</f>
        <v>145.340816326531</v>
      </c>
      <c r="O72" s="11"/>
      <c r="P72" s="9"/>
      <c r="Q72" s="9"/>
      <c r="R72" s="9"/>
      <c r="S72" s="11"/>
      <c r="T72" s="9"/>
      <c r="U72" s="11"/>
      <c r="V72" s="11"/>
      <c r="W72" s="11"/>
      <c r="X72" s="12" t="n">
        <v>66</v>
      </c>
      <c r="Y72" s="13" t="n">
        <v>0</v>
      </c>
      <c r="Z72" s="11"/>
    </row>
    <row r="73" customFormat="false" ht="12.75" hidden="false" customHeight="false" outlineLevel="0" collapsed="false">
      <c r="A73" s="0" t="n">
        <v>2002</v>
      </c>
      <c r="B73" s="0" t="n">
        <v>2</v>
      </c>
      <c r="C73" s="0" t="n">
        <v>5</v>
      </c>
      <c r="D73" s="0" t="n">
        <v>7</v>
      </c>
      <c r="E73" s="0" t="n">
        <v>0</v>
      </c>
      <c r="G73" s="0" t="n">
        <v>9</v>
      </c>
      <c r="H73" s="0" t="n">
        <f aca="false">(107-G73)</f>
        <v>98</v>
      </c>
      <c r="K73" s="15"/>
      <c r="L73" s="9" t="n">
        <v>1568.48333333333</v>
      </c>
      <c r="M73" s="9" t="n">
        <f aca="false">(L73*(107/H73))</f>
        <v>1712.52772108844</v>
      </c>
      <c r="N73" s="9" t="n">
        <f aca="false">(M73-L73)</f>
        <v>144.044387755102</v>
      </c>
      <c r="O73" s="11"/>
      <c r="P73" s="9"/>
      <c r="Q73" s="9"/>
      <c r="R73" s="9"/>
      <c r="S73" s="11"/>
      <c r="T73" s="9"/>
      <c r="U73" s="11"/>
      <c r="V73" s="11"/>
      <c r="W73" s="11"/>
      <c r="X73" s="12" t="n">
        <v>67</v>
      </c>
      <c r="Y73" s="13" t="n">
        <v>0</v>
      </c>
      <c r="Z73" s="11"/>
    </row>
    <row r="74" customFormat="false" ht="12.75" hidden="false" customHeight="false" outlineLevel="0" collapsed="false">
      <c r="A74" s="0" t="n">
        <v>2002</v>
      </c>
      <c r="B74" s="0" t="n">
        <v>2</v>
      </c>
      <c r="C74" s="0" t="n">
        <v>5</v>
      </c>
      <c r="D74" s="0" t="n">
        <v>7</v>
      </c>
      <c r="E74" s="0" t="n">
        <v>10</v>
      </c>
      <c r="G74" s="0" t="n">
        <v>9</v>
      </c>
      <c r="H74" s="0" t="n">
        <f aca="false">(107-G74)</f>
        <v>98</v>
      </c>
      <c r="K74" s="15"/>
      <c r="L74" s="9" t="n">
        <v>1643.8</v>
      </c>
      <c r="M74" s="9" t="n">
        <f aca="false">(L74*(107/H74))</f>
        <v>1794.7612244898</v>
      </c>
      <c r="N74" s="9" t="n">
        <f aca="false">(M74-L74)</f>
        <v>150.961224489796</v>
      </c>
      <c r="O74" s="11"/>
      <c r="P74" s="9"/>
      <c r="Q74" s="9"/>
      <c r="R74" s="9"/>
      <c r="T74" s="9"/>
      <c r="U74" s="11"/>
      <c r="V74" s="11"/>
      <c r="W74" s="11"/>
      <c r="X74" s="12" t="n">
        <v>68</v>
      </c>
      <c r="Y74" s="13" t="n">
        <v>0</v>
      </c>
      <c r="Z74" s="11"/>
    </row>
    <row r="75" customFormat="false" ht="12.75" hidden="false" customHeight="false" outlineLevel="0" collapsed="false">
      <c r="A75" s="0" t="n">
        <v>2002</v>
      </c>
      <c r="B75" s="0" t="n">
        <v>2</v>
      </c>
      <c r="C75" s="0" t="n">
        <v>5</v>
      </c>
      <c r="D75" s="0" t="n">
        <v>7</v>
      </c>
      <c r="E75" s="0" t="n">
        <v>20</v>
      </c>
      <c r="G75" s="0" t="n">
        <v>9</v>
      </c>
      <c r="H75" s="0" t="n">
        <f aca="false">(107-G75)</f>
        <v>98</v>
      </c>
      <c r="K75" s="15"/>
      <c r="L75" s="9" t="n">
        <v>1688.4</v>
      </c>
      <c r="M75" s="9" t="n">
        <f aca="false">(L75*(107/H75))</f>
        <v>1843.45714285714</v>
      </c>
      <c r="N75" s="9" t="n">
        <f aca="false">(M75-L75)</f>
        <v>155.057142857143</v>
      </c>
      <c r="O75" s="11"/>
      <c r="P75" s="9"/>
      <c r="Q75" s="9"/>
      <c r="R75" s="9"/>
      <c r="S75" s="11"/>
      <c r="T75" s="9"/>
      <c r="U75" s="11"/>
      <c r="V75" s="11"/>
      <c r="W75" s="11"/>
      <c r="X75" s="12" t="n">
        <v>69</v>
      </c>
      <c r="Y75" s="13" t="n">
        <v>0</v>
      </c>
      <c r="Z75" s="11"/>
    </row>
    <row r="76" customFormat="false" ht="12.75" hidden="false" customHeight="false" outlineLevel="0" collapsed="false">
      <c r="A76" s="0" t="n">
        <v>2002</v>
      </c>
      <c r="B76" s="0" t="n">
        <v>2</v>
      </c>
      <c r="C76" s="0" t="n">
        <v>5</v>
      </c>
      <c r="D76" s="0" t="n">
        <v>7</v>
      </c>
      <c r="E76" s="0" t="n">
        <v>30</v>
      </c>
      <c r="G76" s="0" t="n">
        <v>9</v>
      </c>
      <c r="H76" s="0" t="n">
        <f aca="false">(107-G76)</f>
        <v>98</v>
      </c>
      <c r="K76" s="15"/>
      <c r="L76" s="9" t="n">
        <v>1535.01666666667</v>
      </c>
      <c r="M76" s="9" t="n">
        <f aca="false">(L76*(107/H76))</f>
        <v>1675.98758503401</v>
      </c>
      <c r="N76" s="9" t="n">
        <f aca="false">(M76-L76)</f>
        <v>140.970918367347</v>
      </c>
      <c r="O76" s="11"/>
      <c r="P76" s="9"/>
      <c r="Q76" s="9"/>
      <c r="R76" s="9"/>
      <c r="S76" s="11"/>
      <c r="T76" s="9"/>
      <c r="U76" s="11"/>
      <c r="V76" s="11"/>
      <c r="W76" s="11"/>
      <c r="X76" s="12" t="n">
        <v>70</v>
      </c>
      <c r="Y76" s="13" t="n">
        <v>0</v>
      </c>
      <c r="Z76" s="11"/>
    </row>
    <row r="77" customFormat="false" ht="12.75" hidden="false" customHeight="false" outlineLevel="0" collapsed="false">
      <c r="A77" s="0" t="n">
        <v>2002</v>
      </c>
      <c r="B77" s="0" t="n">
        <v>2</v>
      </c>
      <c r="C77" s="0" t="n">
        <v>5</v>
      </c>
      <c r="D77" s="0" t="n">
        <v>7</v>
      </c>
      <c r="E77" s="0" t="n">
        <v>40</v>
      </c>
      <c r="G77" s="0" t="n">
        <v>9</v>
      </c>
      <c r="H77" s="0" t="n">
        <f aca="false">(107-G77)</f>
        <v>98</v>
      </c>
      <c r="K77" s="15"/>
      <c r="L77" s="9" t="n">
        <v>1727.15</v>
      </c>
      <c r="M77" s="9" t="n">
        <f aca="false">(L77*(107/H77))</f>
        <v>1885.76581632653</v>
      </c>
      <c r="N77" s="9" t="n">
        <f aca="false">(M77-L77)</f>
        <v>158.615816326531</v>
      </c>
      <c r="O77" s="11"/>
      <c r="P77" s="9"/>
      <c r="Q77" s="9"/>
      <c r="R77" s="9"/>
      <c r="S77" s="11"/>
      <c r="T77" s="9"/>
      <c r="U77" s="11"/>
      <c r="V77" s="11"/>
      <c r="W77" s="11"/>
      <c r="X77" s="12" t="n">
        <v>71</v>
      </c>
      <c r="Y77" s="13" t="n">
        <v>0</v>
      </c>
      <c r="Z77" s="11"/>
    </row>
    <row r="78" customFormat="false" ht="12.75" hidden="false" customHeight="false" outlineLevel="0" collapsed="false">
      <c r="A78" s="0" t="n">
        <v>2002</v>
      </c>
      <c r="B78" s="0" t="n">
        <v>2</v>
      </c>
      <c r="C78" s="0" t="n">
        <v>5</v>
      </c>
      <c r="D78" s="0" t="n">
        <v>7</v>
      </c>
      <c r="E78" s="0" t="n">
        <v>50</v>
      </c>
      <c r="G78" s="0" t="n">
        <v>9</v>
      </c>
      <c r="H78" s="0" t="n">
        <f aca="false">(107-G78)</f>
        <v>98</v>
      </c>
      <c r="K78" s="15"/>
      <c r="L78" s="9" t="n">
        <v>2161.75</v>
      </c>
      <c r="M78" s="9" t="n">
        <f aca="false">(L78*(107/H78))</f>
        <v>2360.27806122449</v>
      </c>
      <c r="N78" s="9" t="n">
        <f aca="false">(M78-L78)</f>
        <v>198.52806122449</v>
      </c>
      <c r="O78" s="11"/>
      <c r="P78" s="9"/>
      <c r="Q78" s="9"/>
      <c r="R78" s="9"/>
      <c r="S78" s="11"/>
      <c r="T78" s="9"/>
      <c r="U78" s="11"/>
      <c r="V78" s="11"/>
      <c r="W78" s="11"/>
      <c r="X78" s="12" t="n">
        <v>72</v>
      </c>
      <c r="Y78" s="13" t="n">
        <v>0</v>
      </c>
      <c r="Z78" s="11"/>
    </row>
    <row r="79" customFormat="false" ht="12.75" hidden="false" customHeight="false" outlineLevel="0" collapsed="false">
      <c r="A79" s="0" t="n">
        <v>2002</v>
      </c>
      <c r="B79" s="0" t="n">
        <v>2</v>
      </c>
      <c r="C79" s="0" t="n">
        <v>5</v>
      </c>
      <c r="D79" s="0" t="n">
        <v>8</v>
      </c>
      <c r="E79" s="0" t="n">
        <v>0</v>
      </c>
      <c r="G79" s="0" t="n">
        <v>9</v>
      </c>
      <c r="H79" s="0" t="n">
        <f aca="false">(107-G79)</f>
        <v>98</v>
      </c>
      <c r="K79" s="15"/>
      <c r="L79" s="9" t="n">
        <v>2728.31666666667</v>
      </c>
      <c r="M79" s="9" t="n">
        <f aca="false">(L79*(107/H79))</f>
        <v>2978.87636054422</v>
      </c>
      <c r="N79" s="9" t="n">
        <f aca="false">(M79-L79)</f>
        <v>250.559693877551</v>
      </c>
      <c r="O79" s="11"/>
      <c r="P79" s="9"/>
      <c r="Q79" s="9"/>
      <c r="R79" s="9"/>
      <c r="S79" s="11"/>
      <c r="T79" s="9"/>
      <c r="U79" s="11"/>
      <c r="V79" s="11"/>
      <c r="W79" s="11"/>
      <c r="X79" s="12" t="n">
        <v>73</v>
      </c>
      <c r="Y79" s="13" t="n">
        <v>0</v>
      </c>
      <c r="Z79" s="11"/>
    </row>
    <row r="80" customFormat="false" ht="12.75" hidden="false" customHeight="false" outlineLevel="0" collapsed="false">
      <c r="A80" s="0" t="n">
        <v>2002</v>
      </c>
      <c r="B80" s="0" t="n">
        <v>2</v>
      </c>
      <c r="C80" s="0" t="n">
        <v>5</v>
      </c>
      <c r="D80" s="0" t="n">
        <v>8</v>
      </c>
      <c r="E80" s="0" t="n">
        <v>10</v>
      </c>
      <c r="G80" s="0" t="n">
        <v>9</v>
      </c>
      <c r="H80" s="0" t="n">
        <f aca="false">(107-G80)</f>
        <v>98</v>
      </c>
      <c r="K80" s="15"/>
      <c r="L80" s="9" t="n">
        <v>3079.8</v>
      </c>
      <c r="M80" s="9" t="n">
        <f aca="false">(L80*(107/H80))</f>
        <v>3362.6387755102</v>
      </c>
      <c r="N80" s="9" t="n">
        <f aca="false">(M80-L80)</f>
        <v>282.838775510204</v>
      </c>
      <c r="O80" s="11"/>
      <c r="P80" s="9"/>
      <c r="Q80" s="9"/>
      <c r="R80" s="9"/>
      <c r="S80" s="11"/>
      <c r="T80" s="9"/>
      <c r="U80" s="11"/>
      <c r="V80" s="11"/>
      <c r="W80" s="11"/>
      <c r="X80" s="12" t="n">
        <v>74</v>
      </c>
      <c r="Y80" s="13" t="n">
        <v>0</v>
      </c>
      <c r="Z80" s="11"/>
    </row>
    <row r="81" customFormat="false" ht="12.75" hidden="false" customHeight="false" outlineLevel="0" collapsed="false">
      <c r="A81" s="0" t="n">
        <v>2002</v>
      </c>
      <c r="B81" s="0" t="n">
        <v>2</v>
      </c>
      <c r="C81" s="0" t="n">
        <v>5</v>
      </c>
      <c r="D81" s="0" t="n">
        <v>8</v>
      </c>
      <c r="E81" s="0" t="n">
        <v>20</v>
      </c>
      <c r="G81" s="0" t="n">
        <v>9</v>
      </c>
      <c r="H81" s="0" t="n">
        <f aca="false">(107-G81)</f>
        <v>98</v>
      </c>
      <c r="K81" s="15"/>
      <c r="L81" s="9" t="n">
        <v>3571.6</v>
      </c>
      <c r="M81" s="9" t="n">
        <f aca="false">(L81*(107/H81))</f>
        <v>3899.60408163265</v>
      </c>
      <c r="N81" s="9" t="n">
        <f aca="false">(M81-L81)</f>
        <v>328.004081632653</v>
      </c>
      <c r="O81" s="11"/>
      <c r="P81" s="9"/>
      <c r="Q81" s="9"/>
      <c r="R81" s="9"/>
      <c r="S81" s="11"/>
      <c r="T81" s="9"/>
      <c r="U81" s="11"/>
      <c r="V81" s="11"/>
      <c r="W81" s="11"/>
      <c r="X81" s="12" t="n">
        <v>75</v>
      </c>
      <c r="Y81" s="13" t="n">
        <v>0</v>
      </c>
      <c r="Z81" s="11"/>
    </row>
    <row r="82" customFormat="false" ht="12.75" hidden="false" customHeight="false" outlineLevel="0" collapsed="false">
      <c r="A82" s="0" t="n">
        <v>2002</v>
      </c>
      <c r="B82" s="0" t="n">
        <v>2</v>
      </c>
      <c r="C82" s="0" t="n">
        <v>5</v>
      </c>
      <c r="D82" s="0" t="n">
        <v>8</v>
      </c>
      <c r="E82" s="0" t="n">
        <v>30</v>
      </c>
      <c r="G82" s="0" t="n">
        <v>9</v>
      </c>
      <c r="H82" s="0" t="n">
        <f aca="false">(107-G82)</f>
        <v>98</v>
      </c>
      <c r="K82" s="15"/>
      <c r="L82" s="9" t="n">
        <v>3429.48333333333</v>
      </c>
      <c r="M82" s="9" t="n">
        <f aca="false">(L82*(107/H82))</f>
        <v>3744.43588435374</v>
      </c>
      <c r="N82" s="9" t="n">
        <f aca="false">(M82-L82)</f>
        <v>314.952551020408</v>
      </c>
      <c r="O82" s="11"/>
      <c r="P82" s="9"/>
      <c r="Q82" s="9"/>
      <c r="R82" s="9"/>
      <c r="T82" s="9"/>
      <c r="U82" s="11"/>
      <c r="V82" s="11"/>
      <c r="W82" s="11"/>
      <c r="X82" s="12" t="n">
        <v>76</v>
      </c>
      <c r="Y82" s="13" t="n">
        <v>0</v>
      </c>
      <c r="Z82" s="11"/>
    </row>
    <row r="83" customFormat="false" ht="12.75" hidden="false" customHeight="false" outlineLevel="0" collapsed="false">
      <c r="A83" s="0" t="n">
        <v>2002</v>
      </c>
      <c r="B83" s="0" t="n">
        <v>2</v>
      </c>
      <c r="C83" s="0" t="n">
        <v>5</v>
      </c>
      <c r="D83" s="0" t="n">
        <v>8</v>
      </c>
      <c r="E83" s="0" t="n">
        <v>40</v>
      </c>
      <c r="G83" s="0" t="n">
        <v>9</v>
      </c>
      <c r="H83" s="0" t="n">
        <f aca="false">(107-G83)</f>
        <v>98</v>
      </c>
      <c r="K83" s="15"/>
      <c r="L83" s="9" t="n">
        <v>3711.98333333333</v>
      </c>
      <c r="M83" s="9" t="n">
        <f aca="false">(L83*(107/H83))</f>
        <v>4052.87976190476</v>
      </c>
      <c r="N83" s="9" t="n">
        <f aca="false">(M83-L83)</f>
        <v>340.896428571429</v>
      </c>
      <c r="O83" s="11"/>
      <c r="P83" s="9"/>
      <c r="Q83" s="9"/>
      <c r="R83" s="9"/>
      <c r="T83" s="9"/>
      <c r="U83" s="11"/>
      <c r="V83" s="11"/>
      <c r="W83" s="11"/>
      <c r="X83" s="12" t="n">
        <v>77</v>
      </c>
      <c r="Y83" s="13" t="n">
        <v>0</v>
      </c>
      <c r="Z83" s="11"/>
    </row>
    <row r="84" customFormat="false" ht="12.75" hidden="false" customHeight="false" outlineLevel="0" collapsed="false">
      <c r="A84" s="0" t="n">
        <v>2002</v>
      </c>
      <c r="B84" s="0" t="n">
        <v>2</v>
      </c>
      <c r="C84" s="0" t="n">
        <v>5</v>
      </c>
      <c r="D84" s="0" t="n">
        <v>8</v>
      </c>
      <c r="E84" s="0" t="n">
        <v>50</v>
      </c>
      <c r="G84" s="0" t="n">
        <v>9</v>
      </c>
      <c r="H84" s="0" t="n">
        <f aca="false">(107-G84)</f>
        <v>98</v>
      </c>
      <c r="K84" s="15"/>
      <c r="L84" s="9" t="n">
        <v>4253.75</v>
      </c>
      <c r="M84" s="9" t="n">
        <f aca="false">(L84*(107/H84))</f>
        <v>4644.40051020408</v>
      </c>
      <c r="N84" s="9" t="n">
        <f aca="false">(M84-L84)</f>
        <v>390.650510204082</v>
      </c>
      <c r="O84" s="11"/>
      <c r="P84" s="9"/>
      <c r="Q84" s="9"/>
      <c r="R84" s="9"/>
      <c r="T84" s="9"/>
      <c r="U84" s="11"/>
      <c r="V84" s="11"/>
      <c r="W84" s="11"/>
      <c r="X84" s="12" t="n">
        <v>78</v>
      </c>
      <c r="Y84" s="13" t="n">
        <v>0</v>
      </c>
      <c r="Z84" s="11"/>
    </row>
    <row r="85" customFormat="false" ht="12.75" hidden="false" customHeight="false" outlineLevel="0" collapsed="false">
      <c r="A85" s="0" t="n">
        <v>2002</v>
      </c>
      <c r="B85" s="0" t="n">
        <v>2</v>
      </c>
      <c r="C85" s="0" t="n">
        <v>5</v>
      </c>
      <c r="D85" s="0" t="n">
        <v>9</v>
      </c>
      <c r="E85" s="0" t="n">
        <v>0</v>
      </c>
      <c r="G85" s="0" t="n">
        <v>9</v>
      </c>
      <c r="H85" s="0" t="n">
        <f aca="false">(107-G85)</f>
        <v>98</v>
      </c>
      <c r="K85" s="15"/>
      <c r="L85" s="9" t="n">
        <v>4762.15</v>
      </c>
      <c r="M85" s="9" t="n">
        <f aca="false">(L85*(107/H85))</f>
        <v>5199.49030612245</v>
      </c>
      <c r="N85" s="9" t="n">
        <f aca="false">(M85-L85)</f>
        <v>437.340306122449</v>
      </c>
      <c r="O85" s="11"/>
      <c r="P85" s="9"/>
      <c r="Q85" s="9"/>
      <c r="R85" s="9"/>
      <c r="T85" s="9"/>
      <c r="U85" s="11"/>
      <c r="V85" s="11"/>
      <c r="W85" s="11"/>
      <c r="X85" s="12" t="n">
        <v>79</v>
      </c>
      <c r="Y85" s="13" t="n">
        <v>0</v>
      </c>
      <c r="Z85" s="11"/>
    </row>
    <row r="86" customFormat="false" ht="12.75" hidden="false" customHeight="false" outlineLevel="0" collapsed="false">
      <c r="A86" s="0" t="n">
        <v>2002</v>
      </c>
      <c r="B86" s="0" t="n">
        <v>2</v>
      </c>
      <c r="C86" s="0" t="n">
        <v>5</v>
      </c>
      <c r="D86" s="0" t="n">
        <v>9</v>
      </c>
      <c r="E86" s="0" t="n">
        <v>10</v>
      </c>
      <c r="G86" s="0" t="n">
        <v>9</v>
      </c>
      <c r="H86" s="0" t="n">
        <f aca="false">(107-G86)</f>
        <v>98</v>
      </c>
      <c r="K86" s="15"/>
      <c r="L86" s="9" t="n">
        <v>5327.63333333333</v>
      </c>
      <c r="M86" s="9" t="n">
        <f aca="false">(L86*(107/H86))</f>
        <v>5816.90578231293</v>
      </c>
      <c r="N86" s="9" t="n">
        <f aca="false">(M86-L86)</f>
        <v>489.272448979592</v>
      </c>
      <c r="O86" s="11"/>
      <c r="P86" s="9"/>
      <c r="Q86" s="9"/>
      <c r="R86" s="9"/>
      <c r="T86" s="9"/>
      <c r="U86" s="11"/>
      <c r="V86" s="11"/>
      <c r="W86" s="11"/>
      <c r="X86" s="0" t="n">
        <v>80</v>
      </c>
      <c r="Y86" s="13" t="n">
        <v>0</v>
      </c>
      <c r="Z86" s="11"/>
    </row>
    <row r="87" customFormat="false" ht="12.75" hidden="false" customHeight="false" outlineLevel="0" collapsed="false">
      <c r="A87" s="0" t="n">
        <v>2002</v>
      </c>
      <c r="B87" s="0" t="n">
        <v>2</v>
      </c>
      <c r="C87" s="0" t="n">
        <v>5</v>
      </c>
      <c r="D87" s="0" t="n">
        <v>9</v>
      </c>
      <c r="E87" s="0" t="n">
        <v>20</v>
      </c>
      <c r="G87" s="0" t="n">
        <v>9</v>
      </c>
      <c r="H87" s="0" t="n">
        <f aca="false">(107-G87)</f>
        <v>98</v>
      </c>
      <c r="K87" s="15"/>
      <c r="L87" s="9" t="n">
        <v>5829.3</v>
      </c>
      <c r="M87" s="9" t="n">
        <f aca="false">(L87*(107/H87))</f>
        <v>6364.64387755102</v>
      </c>
      <c r="N87" s="9" t="n">
        <f aca="false">(M87-L87)</f>
        <v>535.34387755102</v>
      </c>
      <c r="O87" s="11"/>
      <c r="P87" s="9"/>
      <c r="Q87" s="9"/>
      <c r="R87" s="9"/>
      <c r="T87" s="9"/>
      <c r="U87" s="11"/>
      <c r="V87" s="11"/>
      <c r="W87" s="11"/>
      <c r="X87" s="12" t="n">
        <v>81</v>
      </c>
      <c r="Y87" s="13" t="n">
        <v>0</v>
      </c>
      <c r="Z87" s="11"/>
    </row>
    <row r="88" customFormat="false" ht="12.75" hidden="false" customHeight="false" outlineLevel="0" collapsed="false">
      <c r="A88" s="0" t="n">
        <v>2002</v>
      </c>
      <c r="B88" s="0" t="n">
        <v>2</v>
      </c>
      <c r="C88" s="0" t="n">
        <v>5</v>
      </c>
      <c r="D88" s="0" t="n">
        <v>9</v>
      </c>
      <c r="E88" s="0" t="n">
        <v>30</v>
      </c>
      <c r="G88" s="0" t="n">
        <v>9</v>
      </c>
      <c r="H88" s="0" t="n">
        <f aca="false">(107-G88)</f>
        <v>98</v>
      </c>
      <c r="K88" s="15"/>
      <c r="L88" s="9" t="n">
        <v>5813.66666666667</v>
      </c>
      <c r="M88" s="9" t="n">
        <f aca="false">(L88*(107/H88))</f>
        <v>6347.57482993197</v>
      </c>
      <c r="N88" s="9" t="n">
        <f aca="false">(M88-L88)</f>
        <v>533.908163265306</v>
      </c>
      <c r="O88" s="11"/>
      <c r="P88" s="9"/>
      <c r="Q88" s="9"/>
      <c r="R88" s="9"/>
      <c r="T88" s="9"/>
      <c r="U88" s="11"/>
      <c r="V88" s="11"/>
      <c r="W88" s="11"/>
      <c r="X88" s="12" t="n">
        <v>82</v>
      </c>
      <c r="Y88" s="13" t="n">
        <v>0</v>
      </c>
      <c r="Z88" s="11"/>
    </row>
    <row r="89" customFormat="false" ht="12.75" hidden="false" customHeight="false" outlineLevel="0" collapsed="false">
      <c r="A89" s="0" t="n">
        <v>2002</v>
      </c>
      <c r="B89" s="0" t="n">
        <v>2</v>
      </c>
      <c r="C89" s="0" t="n">
        <v>5</v>
      </c>
      <c r="D89" s="0" t="n">
        <v>9</v>
      </c>
      <c r="E89" s="0" t="n">
        <v>40</v>
      </c>
      <c r="G89" s="0" t="n">
        <v>9</v>
      </c>
      <c r="H89" s="0" t="n">
        <f aca="false">(107-G89)</f>
        <v>98</v>
      </c>
      <c r="K89" s="15"/>
      <c r="L89" s="9" t="n">
        <v>5725.51666666667</v>
      </c>
      <c r="M89" s="9" t="n">
        <f aca="false">(L89*(107/H89))</f>
        <v>6251.32942176871</v>
      </c>
      <c r="N89" s="9" t="n">
        <f aca="false">(M89-L89)</f>
        <v>525.812755102041</v>
      </c>
      <c r="O89" s="11"/>
      <c r="P89" s="9"/>
      <c r="Q89" s="9"/>
      <c r="R89" s="9"/>
      <c r="T89" s="9"/>
      <c r="U89" s="11"/>
      <c r="V89" s="11"/>
      <c r="W89" s="11"/>
      <c r="X89" s="12" t="n">
        <v>83</v>
      </c>
      <c r="Y89" s="13" t="n">
        <v>0</v>
      </c>
      <c r="Z89" s="11"/>
    </row>
    <row r="90" customFormat="false" ht="12.75" hidden="false" customHeight="false" outlineLevel="0" collapsed="false">
      <c r="A90" s="0" t="n">
        <v>2002</v>
      </c>
      <c r="B90" s="0" t="n">
        <v>2</v>
      </c>
      <c r="C90" s="0" t="n">
        <v>5</v>
      </c>
      <c r="D90" s="0" t="n">
        <v>9</v>
      </c>
      <c r="E90" s="0" t="n">
        <v>50</v>
      </c>
      <c r="G90" s="0" t="n">
        <v>9</v>
      </c>
      <c r="H90" s="0" t="n">
        <f aca="false">(107-G90)</f>
        <v>98</v>
      </c>
      <c r="K90" s="15"/>
      <c r="L90" s="9" t="n">
        <v>5665.68333333333</v>
      </c>
      <c r="M90" s="9" t="n">
        <f aca="false">(L90*(107/H90))</f>
        <v>6186.00119047619</v>
      </c>
      <c r="N90" s="9" t="n">
        <f aca="false">(M90-L90)</f>
        <v>520.317857142857</v>
      </c>
      <c r="O90" s="11"/>
      <c r="P90" s="9"/>
      <c r="Q90" s="9"/>
      <c r="R90" s="9"/>
      <c r="T90" s="9"/>
      <c r="U90" s="11"/>
      <c r="V90" s="11"/>
      <c r="W90" s="11"/>
      <c r="X90" s="16" t="n">
        <v>84</v>
      </c>
      <c r="Y90" s="13" t="n">
        <v>0</v>
      </c>
      <c r="Z90" s="11"/>
    </row>
    <row r="91" customFormat="false" ht="12.75" hidden="false" customHeight="false" outlineLevel="0" collapsed="false">
      <c r="A91" s="0" t="n">
        <v>2002</v>
      </c>
      <c r="B91" s="0" t="n">
        <v>2</v>
      </c>
      <c r="C91" s="0" t="n">
        <v>5</v>
      </c>
      <c r="D91" s="0" t="n">
        <v>10</v>
      </c>
      <c r="E91" s="0" t="n">
        <v>0</v>
      </c>
      <c r="G91" s="0" t="n">
        <v>9</v>
      </c>
      <c r="H91" s="0" t="n">
        <f aca="false">(107-G91)</f>
        <v>98</v>
      </c>
      <c r="K91" s="15"/>
      <c r="L91" s="9" t="n">
        <v>5708.76666666667</v>
      </c>
      <c r="M91" s="9" t="n">
        <f aca="false">(L91*(107/H91))</f>
        <v>6233.04115646259</v>
      </c>
      <c r="N91" s="9" t="n">
        <f aca="false">(M91-L91)</f>
        <v>524.274489795918</v>
      </c>
      <c r="O91" s="11"/>
      <c r="P91" s="9"/>
      <c r="Q91" s="9"/>
      <c r="R91" s="9"/>
      <c r="T91" s="9"/>
      <c r="U91" s="11"/>
      <c r="V91" s="11"/>
      <c r="W91" s="11"/>
      <c r="X91" s="12" t="n">
        <v>85</v>
      </c>
      <c r="Y91" s="13" t="n">
        <v>0</v>
      </c>
      <c r="Z91" s="11"/>
    </row>
    <row r="92" customFormat="false" ht="12.75" hidden="false" customHeight="false" outlineLevel="0" collapsed="false">
      <c r="A92" s="0" t="n">
        <v>2002</v>
      </c>
      <c r="B92" s="0" t="n">
        <v>2</v>
      </c>
      <c r="C92" s="0" t="n">
        <v>5</v>
      </c>
      <c r="D92" s="0" t="n">
        <v>10</v>
      </c>
      <c r="E92" s="0" t="n">
        <v>10</v>
      </c>
      <c r="G92" s="0" t="n">
        <v>9</v>
      </c>
      <c r="H92" s="0" t="n">
        <f aca="false">(107-G92)</f>
        <v>98</v>
      </c>
      <c r="K92" s="15"/>
      <c r="L92" s="9" t="n">
        <v>5434.58333333333</v>
      </c>
      <c r="M92" s="9" t="n">
        <f aca="false">(L92*(107/H92))</f>
        <v>5933.67772108844</v>
      </c>
      <c r="N92" s="9" t="n">
        <f aca="false">(M92-L92)</f>
        <v>499.094387755102</v>
      </c>
      <c r="O92" s="11"/>
      <c r="P92" s="9"/>
      <c r="Q92" s="9"/>
      <c r="R92" s="9"/>
      <c r="T92" s="9"/>
      <c r="U92" s="11"/>
      <c r="V92" s="11"/>
      <c r="W92" s="11"/>
      <c r="X92" s="12" t="n">
        <v>86</v>
      </c>
      <c r="Y92" s="13" t="n">
        <v>0</v>
      </c>
      <c r="Z92" s="11"/>
    </row>
    <row r="93" customFormat="false" ht="12.75" hidden="false" customHeight="false" outlineLevel="0" collapsed="false">
      <c r="A93" s="0" t="n">
        <v>2002</v>
      </c>
      <c r="B93" s="0" t="n">
        <v>2</v>
      </c>
      <c r="C93" s="0" t="n">
        <v>5</v>
      </c>
      <c r="D93" s="0" t="n">
        <v>10</v>
      </c>
      <c r="E93" s="0" t="n">
        <v>20</v>
      </c>
      <c r="G93" s="0" t="n">
        <v>9</v>
      </c>
      <c r="H93" s="0" t="n">
        <f aca="false">(107-G93)</f>
        <v>98</v>
      </c>
      <c r="K93" s="15"/>
      <c r="L93" s="9" t="n">
        <v>5264.08333333333</v>
      </c>
      <c r="M93" s="9" t="n">
        <f aca="false">(L93*(107/H93))</f>
        <v>5747.51955782313</v>
      </c>
      <c r="N93" s="9" t="n">
        <f aca="false">(M93-L93)</f>
        <v>483.436224489796</v>
      </c>
      <c r="O93" s="11"/>
      <c r="P93" s="9"/>
      <c r="Q93" s="9"/>
      <c r="R93" s="9"/>
      <c r="S93" s="11"/>
      <c r="T93" s="9"/>
      <c r="U93" s="11"/>
      <c r="V93" s="11"/>
      <c r="W93" s="11"/>
      <c r="X93" s="12" t="n">
        <v>87</v>
      </c>
      <c r="Y93" s="13" t="n">
        <v>0</v>
      </c>
      <c r="Z93" s="11"/>
    </row>
    <row r="94" customFormat="false" ht="12.75" hidden="false" customHeight="false" outlineLevel="0" collapsed="false">
      <c r="A94" s="0" t="n">
        <v>2002</v>
      </c>
      <c r="B94" s="0" t="n">
        <v>2</v>
      </c>
      <c r="C94" s="0" t="n">
        <v>5</v>
      </c>
      <c r="D94" s="0" t="n">
        <v>10</v>
      </c>
      <c r="E94" s="0" t="n">
        <v>30</v>
      </c>
      <c r="G94" s="0" t="n">
        <v>9</v>
      </c>
      <c r="H94" s="0" t="n">
        <f aca="false">(107-G94)</f>
        <v>98</v>
      </c>
      <c r="K94" s="15"/>
      <c r="L94" s="9" t="n">
        <v>4876.55</v>
      </c>
      <c r="M94" s="9" t="n">
        <f aca="false">(L94*(107/H94))</f>
        <v>5324.39642857143</v>
      </c>
      <c r="N94" s="9" t="n">
        <f aca="false">(M94-L94)</f>
        <v>447.846428571429</v>
      </c>
      <c r="O94" s="11"/>
      <c r="P94" s="9"/>
      <c r="Q94" s="9"/>
      <c r="R94" s="9"/>
      <c r="T94" s="9"/>
      <c r="U94" s="11"/>
      <c r="V94" s="11"/>
      <c r="W94" s="11"/>
      <c r="X94" s="12" t="n">
        <v>88</v>
      </c>
      <c r="Y94" s="13" t="n">
        <v>0</v>
      </c>
      <c r="Z94" s="11"/>
    </row>
    <row r="95" customFormat="false" ht="12.75" hidden="false" customHeight="false" outlineLevel="0" collapsed="false">
      <c r="A95" s="0" t="n">
        <v>2002</v>
      </c>
      <c r="B95" s="0" t="n">
        <v>2</v>
      </c>
      <c r="C95" s="0" t="n">
        <v>5</v>
      </c>
      <c r="D95" s="0" t="n">
        <v>10</v>
      </c>
      <c r="E95" s="0" t="n">
        <v>40</v>
      </c>
      <c r="G95" s="0" t="n">
        <v>9</v>
      </c>
      <c r="H95" s="0" t="n">
        <f aca="false">(107-G95)</f>
        <v>98</v>
      </c>
      <c r="K95" s="15"/>
      <c r="L95" s="9" t="n">
        <v>4754.78333333333</v>
      </c>
      <c r="M95" s="9" t="n">
        <f aca="false">(L95*(107/H95))</f>
        <v>5191.44710884354</v>
      </c>
      <c r="N95" s="9" t="n">
        <f aca="false">(M95-L95)</f>
        <v>436.663775510204</v>
      </c>
      <c r="O95" s="11"/>
      <c r="P95" s="9"/>
      <c r="Q95" s="9"/>
      <c r="R95" s="9"/>
      <c r="S95" s="11"/>
      <c r="T95" s="9"/>
      <c r="U95" s="11"/>
      <c r="V95" s="11"/>
      <c r="W95" s="11"/>
      <c r="X95" s="12" t="n">
        <v>89</v>
      </c>
      <c r="Y95" s="13" t="n">
        <v>0</v>
      </c>
      <c r="Z95" s="11"/>
    </row>
    <row r="96" customFormat="false" ht="12.75" hidden="false" customHeight="false" outlineLevel="0" collapsed="false">
      <c r="A96" s="0" t="n">
        <v>2002</v>
      </c>
      <c r="B96" s="0" t="n">
        <v>2</v>
      </c>
      <c r="C96" s="0" t="n">
        <v>5</v>
      </c>
      <c r="D96" s="0" t="n">
        <v>10</v>
      </c>
      <c r="E96" s="0" t="n">
        <v>50</v>
      </c>
      <c r="G96" s="0" t="n">
        <v>9</v>
      </c>
      <c r="H96" s="0" t="n">
        <f aca="false">(107-G96)</f>
        <v>98</v>
      </c>
      <c r="K96" s="15"/>
      <c r="L96" s="9" t="n">
        <v>4272.18333333333</v>
      </c>
      <c r="M96" s="9" t="n">
        <f aca="false">(L96*(107/H96))</f>
        <v>4664.52670068027</v>
      </c>
      <c r="N96" s="9" t="n">
        <f aca="false">(M96-L96)</f>
        <v>392.343367346939</v>
      </c>
      <c r="O96" s="11"/>
      <c r="P96" s="9"/>
      <c r="Q96" s="9"/>
      <c r="R96" s="9"/>
      <c r="S96" s="11"/>
      <c r="T96" s="9"/>
      <c r="U96" s="11"/>
      <c r="V96" s="11"/>
      <c r="W96" s="11"/>
      <c r="X96" s="12" t="n">
        <v>90</v>
      </c>
      <c r="Y96" s="13" t="n">
        <v>0</v>
      </c>
      <c r="Z96" s="11"/>
    </row>
    <row r="97" customFormat="false" ht="12.75" hidden="false" customHeight="false" outlineLevel="0" collapsed="false">
      <c r="A97" s="0" t="n">
        <v>2002</v>
      </c>
      <c r="B97" s="0" t="n">
        <v>2</v>
      </c>
      <c r="C97" s="0" t="n">
        <v>5</v>
      </c>
      <c r="D97" s="0" t="n">
        <v>11</v>
      </c>
      <c r="E97" s="0" t="n">
        <v>0</v>
      </c>
      <c r="G97" s="0" t="n">
        <v>9</v>
      </c>
      <c r="H97" s="0" t="n">
        <f aca="false">(107-G97)</f>
        <v>98</v>
      </c>
      <c r="K97" s="15"/>
      <c r="L97" s="9" t="n">
        <v>3836.46666666667</v>
      </c>
      <c r="M97" s="9" t="n">
        <f aca="false">(L97*(107/H97))</f>
        <v>4188.79523809524</v>
      </c>
      <c r="N97" s="9" t="n">
        <f aca="false">(M97-L97)</f>
        <v>352.328571428572</v>
      </c>
      <c r="O97" s="11"/>
      <c r="P97" s="9"/>
      <c r="Q97" s="9"/>
      <c r="R97" s="9"/>
      <c r="S97" s="11"/>
      <c r="T97" s="9"/>
      <c r="X97" s="13"/>
      <c r="Y97" s="17"/>
      <c r="Z97" s="11"/>
    </row>
    <row r="98" customFormat="false" ht="12.75" hidden="false" customHeight="false" outlineLevel="0" collapsed="false">
      <c r="A98" s="0" t="n">
        <v>2002</v>
      </c>
      <c r="B98" s="0" t="n">
        <v>2</v>
      </c>
      <c r="C98" s="0" t="n">
        <v>5</v>
      </c>
      <c r="D98" s="0" t="n">
        <v>11</v>
      </c>
      <c r="E98" s="0" t="n">
        <v>10</v>
      </c>
      <c r="G98" s="0" t="n">
        <v>9</v>
      </c>
      <c r="H98" s="0" t="n">
        <f aca="false">(107-G98)</f>
        <v>98</v>
      </c>
      <c r="K98" s="15"/>
      <c r="L98" s="9" t="n">
        <v>3925.83333333333</v>
      </c>
      <c r="M98" s="9" t="n">
        <f aca="false">(L98*(107/H98))</f>
        <v>4286.36904761905</v>
      </c>
      <c r="N98" s="9" t="n">
        <f aca="false">(M98-L98)</f>
        <v>360.535714285714</v>
      </c>
      <c r="O98" s="11"/>
      <c r="P98" s="9"/>
      <c r="Q98" s="9"/>
      <c r="R98" s="9"/>
      <c r="T98" s="9"/>
      <c r="U98" s="11"/>
      <c r="V98" s="11"/>
      <c r="W98" s="11"/>
      <c r="Z98" s="11"/>
    </row>
    <row r="99" customFormat="false" ht="12.75" hidden="false" customHeight="false" outlineLevel="0" collapsed="false">
      <c r="A99" s="0" t="n">
        <v>2002</v>
      </c>
      <c r="B99" s="0" t="n">
        <v>2</v>
      </c>
      <c r="C99" s="0" t="n">
        <v>5</v>
      </c>
      <c r="D99" s="0" t="n">
        <v>11</v>
      </c>
      <c r="E99" s="0" t="n">
        <v>20</v>
      </c>
      <c r="G99" s="0" t="n">
        <v>9</v>
      </c>
      <c r="H99" s="0" t="n">
        <f aca="false">(107-G99)</f>
        <v>98</v>
      </c>
      <c r="K99" s="15"/>
      <c r="L99" s="9" t="n">
        <v>4012.56666666667</v>
      </c>
      <c r="M99" s="9" t="n">
        <f aca="false">(L99*(107/H99))</f>
        <v>4381.06768707483</v>
      </c>
      <c r="N99" s="9" t="n">
        <f aca="false">(M99-L99)</f>
        <v>368.501020408163</v>
      </c>
      <c r="O99" s="11"/>
      <c r="P99" s="9"/>
      <c r="Q99" s="9"/>
      <c r="R99" s="9"/>
      <c r="T99" s="9"/>
      <c r="U99" s="11"/>
      <c r="V99" s="11"/>
      <c r="W99" s="11"/>
      <c r="Z99" s="11"/>
    </row>
    <row r="100" customFormat="false" ht="12.75" hidden="false" customHeight="false" outlineLevel="0" collapsed="false">
      <c r="A100" s="0" t="n">
        <v>2002</v>
      </c>
      <c r="B100" s="0" t="n">
        <v>2</v>
      </c>
      <c r="C100" s="0" t="n">
        <v>5</v>
      </c>
      <c r="D100" s="0" t="n">
        <v>11</v>
      </c>
      <c r="E100" s="0" t="n">
        <v>30</v>
      </c>
      <c r="G100" s="0" t="n">
        <v>9</v>
      </c>
      <c r="H100" s="0" t="n">
        <f aca="false">(107-G100)</f>
        <v>98</v>
      </c>
      <c r="K100" s="15"/>
      <c r="L100" s="9" t="n">
        <v>4138.75</v>
      </c>
      <c r="M100" s="9" t="n">
        <f aca="false">(L100*(107/H100))</f>
        <v>4518.83928571429</v>
      </c>
      <c r="N100" s="9" t="n">
        <f aca="false">(M100-L100)</f>
        <v>380.089285714285</v>
      </c>
      <c r="O100" s="11"/>
      <c r="P100" s="9"/>
      <c r="Q100" s="9"/>
      <c r="R100" s="9"/>
      <c r="T100" s="9"/>
      <c r="U100" s="11"/>
      <c r="V100" s="11"/>
      <c r="W100" s="11"/>
      <c r="Z100" s="11"/>
    </row>
    <row r="101" customFormat="false" ht="12.75" hidden="false" customHeight="false" outlineLevel="0" collapsed="false">
      <c r="A101" s="0" t="n">
        <v>2002</v>
      </c>
      <c r="B101" s="0" t="n">
        <v>2</v>
      </c>
      <c r="C101" s="0" t="n">
        <v>5</v>
      </c>
      <c r="D101" s="0" t="n">
        <v>11</v>
      </c>
      <c r="E101" s="0" t="n">
        <v>40</v>
      </c>
      <c r="G101" s="0" t="n">
        <v>9</v>
      </c>
      <c r="H101" s="0" t="n">
        <f aca="false">(107-G101)</f>
        <v>98</v>
      </c>
      <c r="K101" s="15"/>
      <c r="L101" s="9" t="n">
        <v>4008.51666666667</v>
      </c>
      <c r="M101" s="9" t="n">
        <f aca="false">(L101*(107/H101))</f>
        <v>4376.64574829932</v>
      </c>
      <c r="N101" s="9" t="n">
        <f aca="false">(M101-L101)</f>
        <v>368.129081632653</v>
      </c>
      <c r="O101" s="11"/>
      <c r="P101" s="9"/>
      <c r="Q101" s="9"/>
      <c r="R101" s="9"/>
      <c r="S101" s="11"/>
      <c r="T101" s="9"/>
      <c r="U101" s="11"/>
      <c r="V101" s="11"/>
      <c r="W101" s="11"/>
      <c r="Z101" s="11"/>
    </row>
    <row r="102" customFormat="false" ht="12.75" hidden="false" customHeight="false" outlineLevel="0" collapsed="false">
      <c r="A102" s="0" t="n">
        <v>2002</v>
      </c>
      <c r="B102" s="0" t="n">
        <v>2</v>
      </c>
      <c r="C102" s="0" t="n">
        <v>5</v>
      </c>
      <c r="D102" s="0" t="n">
        <v>11</v>
      </c>
      <c r="E102" s="0" t="n">
        <v>50</v>
      </c>
      <c r="G102" s="0" t="n">
        <v>9</v>
      </c>
      <c r="H102" s="0" t="n">
        <f aca="false">(107-G102)</f>
        <v>98</v>
      </c>
      <c r="K102" s="15"/>
      <c r="L102" s="9" t="n">
        <v>4063.13333333333</v>
      </c>
      <c r="M102" s="9" t="n">
        <f aca="false">(L102*(107/H102))</f>
        <v>4436.27823129252</v>
      </c>
      <c r="N102" s="9" t="n">
        <f aca="false">(M102-L102)</f>
        <v>373.144897959183</v>
      </c>
      <c r="O102" s="11"/>
      <c r="P102" s="9"/>
      <c r="Q102" s="9"/>
      <c r="R102" s="9"/>
      <c r="S102" s="11"/>
      <c r="T102" s="9"/>
      <c r="U102" s="11"/>
      <c r="V102" s="11"/>
      <c r="W102" s="11"/>
      <c r="Z102" s="11"/>
    </row>
    <row r="103" customFormat="false" ht="12.75" hidden="false" customHeight="false" outlineLevel="0" collapsed="false">
      <c r="A103" s="0" t="n">
        <v>2002</v>
      </c>
      <c r="B103" s="0" t="n">
        <v>2</v>
      </c>
      <c r="C103" s="0" t="n">
        <v>5</v>
      </c>
      <c r="D103" s="0" t="n">
        <v>12</v>
      </c>
      <c r="E103" s="0" t="n">
        <v>0</v>
      </c>
      <c r="G103" s="0" t="n">
        <v>9</v>
      </c>
      <c r="H103" s="0" t="n">
        <f aca="false">(107-G103)</f>
        <v>98</v>
      </c>
      <c r="K103" s="15"/>
      <c r="L103" s="9" t="n">
        <v>4082.73333333333</v>
      </c>
      <c r="M103" s="9" t="n">
        <f aca="false">(L103*(107/H103))</f>
        <v>4457.67823129252</v>
      </c>
      <c r="N103" s="9" t="n">
        <f aca="false">(M103-L103)</f>
        <v>374.944897959183</v>
      </c>
      <c r="O103" s="11"/>
      <c r="P103" s="9"/>
      <c r="Q103" s="9"/>
      <c r="R103" s="9"/>
      <c r="T103" s="9"/>
      <c r="Z103" s="11"/>
    </row>
    <row r="104" customFormat="false" ht="12.75" hidden="false" customHeight="false" outlineLevel="0" collapsed="false">
      <c r="A104" s="0" t="n">
        <v>2002</v>
      </c>
      <c r="B104" s="0" t="n">
        <v>2</v>
      </c>
      <c r="C104" s="0" t="n">
        <v>5</v>
      </c>
      <c r="D104" s="0" t="n">
        <v>12</v>
      </c>
      <c r="E104" s="0" t="n">
        <v>10</v>
      </c>
      <c r="G104" s="0" t="n">
        <v>9</v>
      </c>
      <c r="H104" s="0" t="n">
        <f aca="false">(107-G104)</f>
        <v>98</v>
      </c>
      <c r="K104" s="15"/>
      <c r="L104" s="9" t="n">
        <v>4085.23333333333</v>
      </c>
      <c r="M104" s="9" t="n">
        <f aca="false">(L104*(107/H104))</f>
        <v>4460.40782312925</v>
      </c>
      <c r="N104" s="9" t="n">
        <f aca="false">(M104-L104)</f>
        <v>375.174489795918</v>
      </c>
      <c r="O104" s="11"/>
      <c r="P104" s="9"/>
      <c r="Q104" s="9"/>
      <c r="R104" s="9"/>
      <c r="T104" s="9"/>
      <c r="Z104" s="11"/>
    </row>
    <row r="105" customFormat="false" ht="12.75" hidden="false" customHeight="false" outlineLevel="0" collapsed="false">
      <c r="A105" s="0" t="n">
        <v>2002</v>
      </c>
      <c r="B105" s="0" t="n">
        <v>2</v>
      </c>
      <c r="C105" s="0" t="n">
        <v>5</v>
      </c>
      <c r="D105" s="0" t="n">
        <v>12</v>
      </c>
      <c r="E105" s="0" t="n">
        <v>20</v>
      </c>
      <c r="G105" s="0" t="n">
        <v>9</v>
      </c>
      <c r="H105" s="0" t="n">
        <f aca="false">(107-G105)</f>
        <v>98</v>
      </c>
      <c r="K105" s="15"/>
      <c r="L105" s="9" t="n">
        <v>3750.33333333333</v>
      </c>
      <c r="M105" s="9" t="n">
        <f aca="false">(L105*(107/H105))</f>
        <v>4094.75170068027</v>
      </c>
      <c r="N105" s="9" t="n">
        <f aca="false">(M105-L105)</f>
        <v>344.418367346939</v>
      </c>
      <c r="O105" s="11"/>
      <c r="P105" s="9"/>
      <c r="Q105" s="9"/>
      <c r="R105" s="9"/>
      <c r="S105" s="11"/>
      <c r="T105" s="9"/>
      <c r="U105" s="11"/>
      <c r="V105" s="11"/>
      <c r="W105" s="11"/>
      <c r="Z105" s="11"/>
    </row>
    <row r="106" customFormat="false" ht="12.75" hidden="false" customHeight="false" outlineLevel="0" collapsed="false">
      <c r="A106" s="0" t="n">
        <v>2002</v>
      </c>
      <c r="B106" s="0" t="n">
        <v>2</v>
      </c>
      <c r="C106" s="0" t="n">
        <v>5</v>
      </c>
      <c r="D106" s="0" t="n">
        <v>12</v>
      </c>
      <c r="E106" s="0" t="n">
        <v>30</v>
      </c>
      <c r="G106" s="0" t="n">
        <v>9</v>
      </c>
      <c r="H106" s="0" t="n">
        <f aca="false">(107-G106)</f>
        <v>98</v>
      </c>
      <c r="K106" s="15"/>
      <c r="L106" s="9" t="n">
        <v>3591.81666666667</v>
      </c>
      <c r="M106" s="9" t="n">
        <f aca="false">(L106*(107/H106))</f>
        <v>3921.67738095238</v>
      </c>
      <c r="N106" s="9" t="n">
        <f aca="false">(M106-L106)</f>
        <v>329.860714285715</v>
      </c>
      <c r="O106" s="11"/>
      <c r="P106" s="9"/>
      <c r="Q106" s="9"/>
      <c r="R106" s="9"/>
      <c r="S106" s="11"/>
      <c r="T106" s="9"/>
      <c r="U106" s="11"/>
      <c r="V106" s="11"/>
      <c r="W106" s="11"/>
      <c r="Z106" s="11"/>
    </row>
    <row r="107" customFormat="false" ht="12.75" hidden="false" customHeight="false" outlineLevel="0" collapsed="false">
      <c r="A107" s="0" t="n">
        <v>2002</v>
      </c>
      <c r="B107" s="0" t="n">
        <v>2</v>
      </c>
      <c r="C107" s="0" t="n">
        <v>5</v>
      </c>
      <c r="D107" s="0" t="n">
        <v>12</v>
      </c>
      <c r="E107" s="0" t="n">
        <v>40</v>
      </c>
      <c r="G107" s="0" t="n">
        <v>9</v>
      </c>
      <c r="H107" s="0" t="n">
        <f aca="false">(107-G107)</f>
        <v>98</v>
      </c>
      <c r="K107" s="15"/>
      <c r="L107" s="9" t="n">
        <v>3680.23333333333</v>
      </c>
      <c r="M107" s="9" t="n">
        <f aca="false">(L107*(107/H107))</f>
        <v>4018.21394557823</v>
      </c>
      <c r="N107" s="9" t="n">
        <f aca="false">(M107-L107)</f>
        <v>337.980612244898</v>
      </c>
      <c r="O107" s="11"/>
      <c r="P107" s="9"/>
      <c r="Q107" s="9"/>
      <c r="R107" s="9"/>
      <c r="S107" s="11"/>
      <c r="T107" s="9"/>
      <c r="U107" s="11"/>
      <c r="V107" s="11"/>
      <c r="W107" s="11"/>
      <c r="Z107" s="11"/>
    </row>
    <row r="108" customFormat="false" ht="12.75" hidden="false" customHeight="false" outlineLevel="0" collapsed="false">
      <c r="A108" s="0" t="n">
        <v>2002</v>
      </c>
      <c r="B108" s="0" t="n">
        <v>2</v>
      </c>
      <c r="C108" s="0" t="n">
        <v>5</v>
      </c>
      <c r="D108" s="0" t="n">
        <v>12</v>
      </c>
      <c r="E108" s="0" t="n">
        <v>50</v>
      </c>
      <c r="G108" s="0" t="n">
        <v>9</v>
      </c>
      <c r="H108" s="0" t="n">
        <f aca="false">(107-G108)</f>
        <v>98</v>
      </c>
      <c r="K108" s="15"/>
      <c r="L108" s="9" t="n">
        <v>3673.91666666667</v>
      </c>
      <c r="M108" s="9" t="n">
        <f aca="false">(L108*(107/H108))</f>
        <v>4011.31717687075</v>
      </c>
      <c r="N108" s="9" t="n">
        <f aca="false">(M108-L108)</f>
        <v>337.400510204081</v>
      </c>
      <c r="O108" s="11"/>
      <c r="P108" s="9"/>
      <c r="Q108" s="9"/>
      <c r="R108" s="9"/>
      <c r="S108" s="11"/>
      <c r="T108" s="9"/>
      <c r="U108" s="11"/>
      <c r="V108" s="11"/>
      <c r="W108" s="11"/>
      <c r="Z108" s="11"/>
    </row>
    <row r="109" customFormat="false" ht="12.75" hidden="false" customHeight="false" outlineLevel="0" collapsed="false">
      <c r="A109" s="0" t="n">
        <v>2002</v>
      </c>
      <c r="B109" s="0" t="n">
        <v>2</v>
      </c>
      <c r="C109" s="0" t="n">
        <v>5</v>
      </c>
      <c r="D109" s="0" t="n">
        <v>13</v>
      </c>
      <c r="E109" s="0" t="n">
        <v>0</v>
      </c>
      <c r="G109" s="0" t="n">
        <v>9</v>
      </c>
      <c r="H109" s="0" t="n">
        <f aca="false">(107-G109)</f>
        <v>98</v>
      </c>
      <c r="K109" s="15"/>
      <c r="L109" s="9" t="n">
        <v>3393.41666666667</v>
      </c>
      <c r="M109" s="9" t="n">
        <f aca="false">(L109*(107/H109))</f>
        <v>3705.05697278912</v>
      </c>
      <c r="N109" s="9" t="n">
        <f aca="false">(M109-L109)</f>
        <v>311.640306122449</v>
      </c>
      <c r="O109" s="11"/>
      <c r="P109" s="9"/>
      <c r="Q109" s="9"/>
      <c r="R109" s="9"/>
      <c r="S109" s="11"/>
      <c r="T109" s="9"/>
      <c r="U109" s="11"/>
      <c r="V109" s="11"/>
      <c r="W109" s="11"/>
      <c r="Z109" s="11"/>
    </row>
    <row r="110" customFormat="false" ht="12.75" hidden="false" customHeight="false" outlineLevel="0" collapsed="false">
      <c r="A110" s="0" t="n">
        <v>2002</v>
      </c>
      <c r="B110" s="0" t="n">
        <v>2</v>
      </c>
      <c r="C110" s="0" t="n">
        <v>5</v>
      </c>
      <c r="D110" s="0" t="n">
        <v>13</v>
      </c>
      <c r="E110" s="0" t="n">
        <v>10</v>
      </c>
      <c r="G110" s="0" t="n">
        <v>9</v>
      </c>
      <c r="H110" s="0" t="n">
        <f aca="false">(107-G110)</f>
        <v>98</v>
      </c>
      <c r="K110" s="8"/>
      <c r="L110" s="9" t="n">
        <v>3119.76666666667</v>
      </c>
      <c r="M110" s="9" t="n">
        <f aca="false">(L110*(107/H110))</f>
        <v>3406.27585034014</v>
      </c>
      <c r="N110" s="9" t="n">
        <f aca="false">(M110-L110)</f>
        <v>286.509183673469</v>
      </c>
      <c r="O110" s="11"/>
      <c r="P110" s="9"/>
      <c r="Q110" s="9"/>
      <c r="R110" s="9"/>
      <c r="S110" s="11"/>
      <c r="T110" s="9"/>
      <c r="U110" s="11"/>
      <c r="V110" s="11"/>
      <c r="W110" s="11"/>
      <c r="Z110" s="11"/>
    </row>
    <row r="111" customFormat="false" ht="12.75" hidden="false" customHeight="false" outlineLevel="0" collapsed="false">
      <c r="A111" s="0" t="n">
        <v>2002</v>
      </c>
      <c r="B111" s="0" t="n">
        <v>2</v>
      </c>
      <c r="C111" s="0" t="n">
        <v>5</v>
      </c>
      <c r="D111" s="0" t="n">
        <v>13</v>
      </c>
      <c r="E111" s="0" t="n">
        <v>20</v>
      </c>
      <c r="G111" s="0" t="n">
        <v>9</v>
      </c>
      <c r="H111" s="0" t="n">
        <f aca="false">(107-G111)</f>
        <v>98</v>
      </c>
      <c r="K111" s="8"/>
      <c r="L111" s="9" t="n">
        <v>2748.56666666667</v>
      </c>
      <c r="M111" s="9" t="n">
        <f aca="false">(L111*(107/H111))</f>
        <v>3000.98605442177</v>
      </c>
      <c r="N111" s="9" t="n">
        <f aca="false">(M111-L111)</f>
        <v>252.419387755102</v>
      </c>
      <c r="O111" s="11"/>
      <c r="P111" s="9"/>
      <c r="Q111" s="9"/>
      <c r="R111" s="9"/>
      <c r="S111" s="11"/>
      <c r="T111" s="9"/>
      <c r="U111" s="11"/>
      <c r="V111" s="11"/>
      <c r="W111" s="11"/>
      <c r="X111" s="13"/>
      <c r="Y111" s="17"/>
      <c r="Z111" s="11"/>
    </row>
    <row r="112" customFormat="false" ht="12.75" hidden="false" customHeight="false" outlineLevel="0" collapsed="false">
      <c r="A112" s="0" t="n">
        <v>2002</v>
      </c>
      <c r="B112" s="0" t="n">
        <v>2</v>
      </c>
      <c r="C112" s="0" t="n">
        <v>5</v>
      </c>
      <c r="D112" s="0" t="n">
        <v>13</v>
      </c>
      <c r="E112" s="0" t="n">
        <v>30</v>
      </c>
      <c r="G112" s="0" t="n">
        <v>9</v>
      </c>
      <c r="H112" s="0" t="n">
        <f aca="false">(107-G112)</f>
        <v>98</v>
      </c>
      <c r="K112" s="8"/>
      <c r="L112" s="9" t="n">
        <v>2509.65</v>
      </c>
      <c r="M112" s="9" t="n">
        <f aca="false">(L112*(107/H112))</f>
        <v>2740.12806122449</v>
      </c>
      <c r="N112" s="9" t="n">
        <f aca="false">(M112-L112)</f>
        <v>230.47806122449</v>
      </c>
      <c r="O112" s="11"/>
      <c r="P112" s="9"/>
      <c r="Q112" s="9"/>
      <c r="R112" s="9"/>
      <c r="S112" s="11"/>
      <c r="T112" s="9"/>
      <c r="U112" s="11"/>
      <c r="V112" s="11"/>
      <c r="W112" s="11"/>
      <c r="X112" s="13"/>
      <c r="Y112" s="17"/>
      <c r="Z112" s="11"/>
    </row>
    <row r="113" customFormat="false" ht="12.75" hidden="false" customHeight="false" outlineLevel="0" collapsed="false">
      <c r="A113" s="0" t="n">
        <v>2002</v>
      </c>
      <c r="B113" s="0" t="n">
        <v>2</v>
      </c>
      <c r="C113" s="0" t="n">
        <v>5</v>
      </c>
      <c r="D113" s="0" t="n">
        <v>13</v>
      </c>
      <c r="E113" s="0" t="n">
        <v>40</v>
      </c>
      <c r="G113" s="0" t="n">
        <v>9</v>
      </c>
      <c r="H113" s="0" t="n">
        <f aca="false">(107-G113)</f>
        <v>98</v>
      </c>
      <c r="K113" s="8"/>
      <c r="L113" s="9" t="n">
        <v>2293.06666666667</v>
      </c>
      <c r="M113" s="9" t="n">
        <f aca="false">(L113*(107/H113))</f>
        <v>2503.65442176871</v>
      </c>
      <c r="N113" s="9" t="n">
        <f aca="false">(M113-L113)</f>
        <v>210.587755102041</v>
      </c>
      <c r="O113" s="11"/>
      <c r="P113" s="9"/>
      <c r="Q113" s="9"/>
      <c r="R113" s="9"/>
      <c r="S113" s="11"/>
      <c r="T113" s="9"/>
      <c r="U113" s="11"/>
      <c r="V113" s="11"/>
      <c r="W113" s="11"/>
      <c r="X113" s="12"/>
      <c r="Y113" s="17"/>
      <c r="Z113" s="11"/>
    </row>
    <row r="114" customFormat="false" ht="12.75" hidden="false" customHeight="false" outlineLevel="0" collapsed="false">
      <c r="A114" s="0" t="n">
        <v>2002</v>
      </c>
      <c r="B114" s="0" t="n">
        <v>2</v>
      </c>
      <c r="C114" s="0" t="n">
        <v>5</v>
      </c>
      <c r="D114" s="0" t="n">
        <v>13</v>
      </c>
      <c r="E114" s="0" t="n">
        <v>50</v>
      </c>
      <c r="G114" s="0" t="n">
        <v>9</v>
      </c>
      <c r="H114" s="0" t="n">
        <f aca="false">(107-G114)</f>
        <v>98</v>
      </c>
      <c r="K114" s="8"/>
      <c r="L114" s="9" t="n">
        <v>2206.55</v>
      </c>
      <c r="M114" s="9" t="n">
        <f aca="false">(L114*(107/H114))</f>
        <v>2409.19234693878</v>
      </c>
      <c r="N114" s="9" t="n">
        <f aca="false">(M114-L114)</f>
        <v>202.642346938776</v>
      </c>
      <c r="O114" s="11"/>
      <c r="P114" s="9"/>
      <c r="Q114" s="9"/>
      <c r="R114" s="9"/>
      <c r="S114" s="11"/>
      <c r="T114" s="9"/>
      <c r="U114" s="11"/>
      <c r="V114" s="11"/>
      <c r="W114" s="11"/>
      <c r="X114" s="12"/>
      <c r="Y114" s="17"/>
      <c r="Z114" s="11"/>
    </row>
    <row r="115" customFormat="false" ht="12.75" hidden="false" customHeight="false" outlineLevel="0" collapsed="false">
      <c r="A115" s="0" t="n">
        <v>2002</v>
      </c>
      <c r="B115" s="0" t="n">
        <v>2</v>
      </c>
      <c r="C115" s="0" t="n">
        <v>5</v>
      </c>
      <c r="D115" s="0" t="n">
        <v>14</v>
      </c>
      <c r="E115" s="0" t="n">
        <v>0</v>
      </c>
      <c r="G115" s="0" t="n">
        <v>9</v>
      </c>
      <c r="H115" s="0" t="n">
        <f aca="false">(107-G115)</f>
        <v>98</v>
      </c>
      <c r="K115" s="8"/>
      <c r="L115" s="9" t="n">
        <v>2352.13333333333</v>
      </c>
      <c r="M115" s="9" t="n">
        <f aca="false">(L115*(107/H115))</f>
        <v>2568.14557823129</v>
      </c>
      <c r="N115" s="9" t="n">
        <f aca="false">(M115-L115)</f>
        <v>216.012244897959</v>
      </c>
      <c r="O115" s="11"/>
      <c r="P115" s="9"/>
      <c r="Q115" s="9"/>
      <c r="R115" s="9"/>
      <c r="S115" s="11"/>
      <c r="T115" s="9"/>
      <c r="U115" s="11"/>
      <c r="V115" s="11"/>
      <c r="W115" s="11"/>
      <c r="X115" s="12"/>
      <c r="Y115" s="17"/>
      <c r="Z115" s="11"/>
    </row>
    <row r="116" customFormat="false" ht="12.75" hidden="false" customHeight="false" outlineLevel="0" collapsed="false">
      <c r="A116" s="0" t="n">
        <v>2002</v>
      </c>
      <c r="B116" s="0" t="n">
        <v>2</v>
      </c>
      <c r="C116" s="0" t="n">
        <v>5</v>
      </c>
      <c r="D116" s="0" t="n">
        <v>14</v>
      </c>
      <c r="E116" s="0" t="n">
        <v>10</v>
      </c>
      <c r="G116" s="0" t="n">
        <v>9</v>
      </c>
      <c r="H116" s="0" t="n">
        <f aca="false">(107-G116)</f>
        <v>98</v>
      </c>
      <c r="K116" s="8"/>
      <c r="L116" s="9" t="n">
        <v>2412.25</v>
      </c>
      <c r="M116" s="9" t="n">
        <f aca="false">(L116*(107/H116))</f>
        <v>2633.78316326531</v>
      </c>
      <c r="N116" s="9" t="n">
        <f aca="false">(M116-L116)</f>
        <v>221.533163265306</v>
      </c>
      <c r="O116" s="11"/>
      <c r="P116" s="9"/>
      <c r="Q116" s="9"/>
      <c r="R116" s="9"/>
      <c r="S116" s="11"/>
      <c r="T116" s="9"/>
      <c r="U116" s="11"/>
      <c r="V116" s="11"/>
      <c r="W116" s="11"/>
      <c r="X116" s="12"/>
      <c r="Y116" s="17"/>
      <c r="Z116" s="11"/>
    </row>
    <row r="117" customFormat="false" ht="12.75" hidden="false" customHeight="false" outlineLevel="0" collapsed="false">
      <c r="A117" s="0" t="n">
        <v>2002</v>
      </c>
      <c r="B117" s="0" t="n">
        <v>2</v>
      </c>
      <c r="C117" s="0" t="n">
        <v>5</v>
      </c>
      <c r="D117" s="0" t="n">
        <v>14</v>
      </c>
      <c r="E117" s="0" t="n">
        <v>20</v>
      </c>
      <c r="G117" s="0" t="n">
        <v>9</v>
      </c>
      <c r="H117" s="0" t="n">
        <f aca="false">(107-G117)</f>
        <v>98</v>
      </c>
      <c r="K117" s="8"/>
      <c r="L117" s="9" t="n">
        <v>2623.86666666667</v>
      </c>
      <c r="M117" s="9" t="n">
        <f aca="false">(L117*(107/H117))</f>
        <v>2864.83401360544</v>
      </c>
      <c r="N117" s="9" t="n">
        <f aca="false">(M117-L117)</f>
        <v>240.967346938775</v>
      </c>
      <c r="O117" s="11"/>
      <c r="P117" s="9"/>
      <c r="Q117" s="9"/>
      <c r="R117" s="9"/>
      <c r="S117" s="11"/>
      <c r="T117" s="9"/>
      <c r="U117" s="11"/>
      <c r="V117" s="11"/>
      <c r="W117" s="11"/>
      <c r="X117" s="12"/>
      <c r="Y117" s="17"/>
      <c r="Z117" s="11"/>
    </row>
    <row r="118" customFormat="false" ht="12.75" hidden="false" customHeight="false" outlineLevel="0" collapsed="false">
      <c r="A118" s="0" t="n">
        <v>2002</v>
      </c>
      <c r="B118" s="0" t="n">
        <v>2</v>
      </c>
      <c r="C118" s="0" t="n">
        <v>5</v>
      </c>
      <c r="D118" s="0" t="n">
        <v>14</v>
      </c>
      <c r="E118" s="0" t="n">
        <v>30</v>
      </c>
      <c r="G118" s="0" t="n">
        <v>9</v>
      </c>
      <c r="H118" s="0" t="n">
        <f aca="false">(107-G118)</f>
        <v>98</v>
      </c>
      <c r="K118" s="8"/>
      <c r="L118" s="9" t="n">
        <v>2658.2</v>
      </c>
      <c r="M118" s="9" t="n">
        <f aca="false">(L118*(107/H118))</f>
        <v>2902.32040816327</v>
      </c>
      <c r="N118" s="9" t="n">
        <f aca="false">(M118-L118)</f>
        <v>244.120408163265</v>
      </c>
      <c r="O118" s="11"/>
      <c r="P118" s="9"/>
      <c r="Q118" s="9"/>
      <c r="R118" s="9"/>
      <c r="S118" s="11"/>
      <c r="T118" s="9"/>
      <c r="U118" s="11"/>
      <c r="V118" s="11"/>
      <c r="W118" s="11"/>
      <c r="X118" s="12"/>
      <c r="Y118" s="17"/>
      <c r="Z118" s="11"/>
    </row>
    <row r="119" customFormat="false" ht="12.75" hidden="false" customHeight="false" outlineLevel="0" collapsed="false">
      <c r="A119" s="0" t="n">
        <v>2002</v>
      </c>
      <c r="B119" s="0" t="n">
        <v>2</v>
      </c>
      <c r="C119" s="0" t="n">
        <v>5</v>
      </c>
      <c r="D119" s="0" t="n">
        <v>14</v>
      </c>
      <c r="E119" s="0" t="n">
        <v>40</v>
      </c>
      <c r="G119" s="0" t="n">
        <v>9</v>
      </c>
      <c r="H119" s="0" t="n">
        <f aca="false">(107-G119)</f>
        <v>98</v>
      </c>
      <c r="K119" s="8"/>
      <c r="L119" s="9" t="n">
        <v>2722.18333333333</v>
      </c>
      <c r="M119" s="9" t="n">
        <f aca="false">(L119*(107/H119))</f>
        <v>2972.17976190476</v>
      </c>
      <c r="N119" s="9" t="n">
        <f aca="false">(M119-L119)</f>
        <v>249.996428571429</v>
      </c>
      <c r="O119" s="11"/>
      <c r="P119" s="9"/>
      <c r="Q119" s="9"/>
      <c r="R119" s="9"/>
      <c r="S119" s="11"/>
      <c r="T119" s="9"/>
      <c r="U119" s="11"/>
      <c r="V119" s="11"/>
      <c r="W119" s="11"/>
      <c r="X119" s="12"/>
      <c r="Y119" s="17"/>
      <c r="Z119" s="11"/>
    </row>
    <row r="120" customFormat="false" ht="12.75" hidden="false" customHeight="false" outlineLevel="0" collapsed="false">
      <c r="A120" s="0" t="n">
        <v>2002</v>
      </c>
      <c r="B120" s="0" t="n">
        <v>2</v>
      </c>
      <c r="C120" s="0" t="n">
        <v>5</v>
      </c>
      <c r="D120" s="0" t="n">
        <v>14</v>
      </c>
      <c r="E120" s="0" t="n">
        <v>50</v>
      </c>
      <c r="G120" s="0" t="n">
        <v>9</v>
      </c>
      <c r="H120" s="0" t="n">
        <f aca="false">(107-G120)</f>
        <v>98</v>
      </c>
      <c r="K120" s="8"/>
      <c r="L120" s="9" t="n">
        <v>2896.05</v>
      </c>
      <c r="M120" s="9" t="n">
        <f aca="false">(L120*(107/H120))</f>
        <v>3162.0137755102</v>
      </c>
      <c r="N120" s="9" t="n">
        <f aca="false">(M120-L120)</f>
        <v>265.963775510204</v>
      </c>
      <c r="O120" s="11"/>
      <c r="P120" s="9"/>
      <c r="Q120" s="9"/>
      <c r="R120" s="9"/>
      <c r="S120" s="11"/>
      <c r="T120" s="9"/>
      <c r="U120" s="11"/>
      <c r="V120" s="11"/>
      <c r="W120" s="11"/>
      <c r="X120" s="12"/>
      <c r="Y120" s="17"/>
      <c r="Z120" s="11"/>
    </row>
    <row r="121" customFormat="false" ht="12.75" hidden="false" customHeight="false" outlineLevel="0" collapsed="false">
      <c r="A121" s="0" t="n">
        <v>2002</v>
      </c>
      <c r="B121" s="0" t="n">
        <v>2</v>
      </c>
      <c r="C121" s="0" t="n">
        <v>5</v>
      </c>
      <c r="D121" s="0" t="n">
        <v>15</v>
      </c>
      <c r="E121" s="0" t="n">
        <v>0</v>
      </c>
      <c r="G121" s="0" t="n">
        <v>9</v>
      </c>
      <c r="H121" s="0" t="n">
        <f aca="false">(107-G121)</f>
        <v>98</v>
      </c>
      <c r="K121" s="8"/>
      <c r="L121" s="9" t="n">
        <v>3085.33333333333</v>
      </c>
      <c r="M121" s="9" t="n">
        <f aca="false">(L121*(107/H121))</f>
        <v>3368.68027210884</v>
      </c>
      <c r="N121" s="9" t="n">
        <f aca="false">(M121-L121)</f>
        <v>283.34693877551</v>
      </c>
      <c r="O121" s="11"/>
      <c r="P121" s="9"/>
      <c r="Q121" s="9"/>
      <c r="R121" s="9"/>
      <c r="S121" s="11"/>
      <c r="T121" s="9"/>
      <c r="U121" s="11"/>
      <c r="V121" s="11"/>
      <c r="W121" s="11"/>
      <c r="X121" s="12"/>
      <c r="Y121" s="17"/>
      <c r="Z121" s="11"/>
    </row>
    <row r="122" customFormat="false" ht="12.75" hidden="false" customHeight="false" outlineLevel="0" collapsed="false">
      <c r="A122" s="0" t="n">
        <v>2002</v>
      </c>
      <c r="B122" s="0" t="n">
        <v>2</v>
      </c>
      <c r="C122" s="0" t="n">
        <v>5</v>
      </c>
      <c r="D122" s="0" t="n">
        <v>15</v>
      </c>
      <c r="E122" s="0" t="n">
        <v>10</v>
      </c>
      <c r="G122" s="0" t="n">
        <v>9</v>
      </c>
      <c r="H122" s="0" t="n">
        <f aca="false">(107-G122)</f>
        <v>98</v>
      </c>
      <c r="K122" s="8"/>
      <c r="L122" s="9" t="n">
        <v>3397.33333333333</v>
      </c>
      <c r="M122" s="9" t="n">
        <f aca="false">(L122*(107/H122))</f>
        <v>3709.33333333333</v>
      </c>
      <c r="N122" s="9" t="n">
        <f aca="false">(M122-L122)</f>
        <v>312</v>
      </c>
      <c r="O122" s="11"/>
      <c r="P122" s="9"/>
      <c r="Q122" s="9"/>
      <c r="R122" s="9"/>
      <c r="S122" s="11"/>
      <c r="T122" s="9"/>
      <c r="U122" s="11"/>
      <c r="V122" s="11"/>
      <c r="W122" s="11"/>
      <c r="X122" s="12"/>
      <c r="Y122" s="17"/>
      <c r="Z122" s="11"/>
    </row>
    <row r="123" customFormat="false" ht="12.75" hidden="false" customHeight="false" outlineLevel="0" collapsed="false">
      <c r="A123" s="0" t="n">
        <v>2002</v>
      </c>
      <c r="B123" s="0" t="n">
        <v>2</v>
      </c>
      <c r="C123" s="0" t="n">
        <v>5</v>
      </c>
      <c r="D123" s="0" t="n">
        <v>15</v>
      </c>
      <c r="E123" s="0" t="n">
        <v>20</v>
      </c>
      <c r="G123" s="0" t="n">
        <v>9</v>
      </c>
      <c r="H123" s="0" t="n">
        <f aca="false">(107-G123)</f>
        <v>98</v>
      </c>
      <c r="K123" s="8"/>
      <c r="L123" s="9" t="n">
        <v>3557.05</v>
      </c>
      <c r="M123" s="9" t="n">
        <f aca="false">(L123*(107/H123))</f>
        <v>3883.71785714286</v>
      </c>
      <c r="N123" s="9" t="n">
        <f aca="false">(M123-L123)</f>
        <v>326.667857142857</v>
      </c>
      <c r="O123" s="11"/>
      <c r="P123" s="9"/>
      <c r="Q123" s="9"/>
      <c r="R123" s="9"/>
      <c r="S123" s="11"/>
      <c r="T123" s="9"/>
      <c r="U123" s="11"/>
      <c r="V123" s="11"/>
      <c r="W123" s="11"/>
      <c r="X123" s="12"/>
      <c r="Y123" s="17"/>
      <c r="Z123" s="11"/>
    </row>
    <row r="124" customFormat="false" ht="12.75" hidden="false" customHeight="false" outlineLevel="0" collapsed="false">
      <c r="A124" s="0" t="n">
        <v>2002</v>
      </c>
      <c r="B124" s="0" t="n">
        <v>2</v>
      </c>
      <c r="C124" s="0" t="n">
        <v>5</v>
      </c>
      <c r="D124" s="0" t="n">
        <v>15</v>
      </c>
      <c r="E124" s="0" t="n">
        <v>30</v>
      </c>
      <c r="G124" s="0" t="n">
        <v>9</v>
      </c>
      <c r="H124" s="0" t="n">
        <f aca="false">(107-G124)</f>
        <v>98</v>
      </c>
      <c r="K124" s="8"/>
      <c r="L124" s="9" t="n">
        <v>3734.08333333333</v>
      </c>
      <c r="M124" s="9" t="n">
        <f aca="false">(L124*(107/H124))</f>
        <v>4077.0093537415</v>
      </c>
      <c r="N124" s="9" t="n">
        <f aca="false">(M124-L124)</f>
        <v>342.926020408163</v>
      </c>
      <c r="O124" s="11"/>
      <c r="P124" s="9"/>
      <c r="Q124" s="9"/>
      <c r="R124" s="9"/>
      <c r="S124" s="11"/>
      <c r="T124" s="9"/>
      <c r="U124" s="11"/>
      <c r="V124" s="11"/>
      <c r="W124" s="11"/>
      <c r="X124" s="12"/>
      <c r="Y124" s="17"/>
      <c r="Z124" s="11"/>
    </row>
    <row r="125" customFormat="false" ht="12.75" hidden="false" customHeight="false" outlineLevel="0" collapsed="false">
      <c r="A125" s="0" t="n">
        <v>2002</v>
      </c>
      <c r="B125" s="0" t="n">
        <v>2</v>
      </c>
      <c r="C125" s="0" t="n">
        <v>5</v>
      </c>
      <c r="D125" s="0" t="n">
        <v>15</v>
      </c>
      <c r="E125" s="0" t="n">
        <v>40</v>
      </c>
      <c r="G125" s="0" t="n">
        <v>9</v>
      </c>
      <c r="H125" s="0" t="n">
        <f aca="false">(107-G125)</f>
        <v>98</v>
      </c>
      <c r="K125" s="8"/>
      <c r="L125" s="9" t="n">
        <v>3908.36666666667</v>
      </c>
      <c r="M125" s="9" t="n">
        <f aca="false">(L125*(107/H125))</f>
        <v>4267.29829931973</v>
      </c>
      <c r="N125" s="9" t="n">
        <f aca="false">(M125-L125)</f>
        <v>358.931632653062</v>
      </c>
      <c r="O125" s="11"/>
      <c r="P125" s="9"/>
      <c r="Q125" s="9"/>
      <c r="R125" s="9"/>
      <c r="S125" s="11"/>
      <c r="T125" s="9"/>
      <c r="U125" s="11"/>
      <c r="V125" s="11"/>
      <c r="W125" s="11"/>
      <c r="X125" s="12"/>
      <c r="Y125" s="17"/>
      <c r="Z125" s="11"/>
    </row>
    <row r="126" customFormat="false" ht="12.75" hidden="false" customHeight="false" outlineLevel="0" collapsed="false">
      <c r="A126" s="0" t="n">
        <v>2002</v>
      </c>
      <c r="B126" s="0" t="n">
        <v>2</v>
      </c>
      <c r="C126" s="0" t="n">
        <v>5</v>
      </c>
      <c r="D126" s="0" t="n">
        <v>15</v>
      </c>
      <c r="E126" s="0" t="n">
        <v>50</v>
      </c>
      <c r="G126" s="0" t="n">
        <v>9</v>
      </c>
      <c r="H126" s="0" t="n">
        <f aca="false">(107-G126)</f>
        <v>98</v>
      </c>
      <c r="K126" s="8"/>
      <c r="L126" s="9" t="n">
        <v>3899.51666666667</v>
      </c>
      <c r="M126" s="9" t="n">
        <f aca="false">(L126*(107/H126))</f>
        <v>4257.63554421769</v>
      </c>
      <c r="N126" s="9" t="n">
        <f aca="false">(M126-L126)</f>
        <v>358.11887755102</v>
      </c>
      <c r="O126" s="11"/>
      <c r="P126" s="9"/>
      <c r="Q126" s="9"/>
      <c r="R126" s="9"/>
      <c r="S126" s="11"/>
      <c r="T126" s="9"/>
      <c r="U126" s="11"/>
      <c r="V126" s="11"/>
      <c r="W126" s="11"/>
      <c r="X126" s="12"/>
      <c r="Y126" s="17"/>
      <c r="Z126" s="11"/>
    </row>
    <row r="127" customFormat="false" ht="12.75" hidden="false" customHeight="false" outlineLevel="0" collapsed="false">
      <c r="A127" s="0" t="n">
        <v>2002</v>
      </c>
      <c r="B127" s="0" t="n">
        <v>2</v>
      </c>
      <c r="C127" s="0" t="n">
        <v>5</v>
      </c>
      <c r="D127" s="0" t="n">
        <v>16</v>
      </c>
      <c r="E127" s="0" t="n">
        <v>0</v>
      </c>
      <c r="G127" s="0" t="n">
        <v>9</v>
      </c>
      <c r="H127" s="0" t="n">
        <f aca="false">(107-G127)</f>
        <v>98</v>
      </c>
      <c r="K127" s="8"/>
      <c r="L127" s="9" t="n">
        <v>4192.43333333333</v>
      </c>
      <c r="M127" s="9" t="n">
        <f aca="false">(L127*(107/H127))</f>
        <v>4577.45272108844</v>
      </c>
      <c r="N127" s="9" t="n">
        <f aca="false">(M127-L127)</f>
        <v>385.019387755102</v>
      </c>
      <c r="O127" s="11"/>
      <c r="P127" s="9"/>
      <c r="Q127" s="9"/>
      <c r="R127" s="9"/>
      <c r="S127" s="11"/>
      <c r="T127" s="9"/>
      <c r="U127" s="11"/>
      <c r="V127" s="11"/>
      <c r="W127" s="11"/>
      <c r="X127" s="12"/>
      <c r="Y127" s="17"/>
      <c r="Z127" s="11"/>
    </row>
    <row r="128" customFormat="false" ht="12.75" hidden="false" customHeight="false" outlineLevel="0" collapsed="false">
      <c r="A128" s="0" t="n">
        <v>2002</v>
      </c>
      <c r="B128" s="0" t="n">
        <v>2</v>
      </c>
      <c r="C128" s="0" t="n">
        <v>5</v>
      </c>
      <c r="D128" s="0" t="n">
        <v>16</v>
      </c>
      <c r="E128" s="0" t="n">
        <v>10</v>
      </c>
      <c r="G128" s="0" t="n">
        <v>9</v>
      </c>
      <c r="H128" s="0" t="n">
        <f aca="false">(107-G128)</f>
        <v>98</v>
      </c>
      <c r="K128" s="8"/>
      <c r="L128" s="9" t="n">
        <v>4778.48333333333</v>
      </c>
      <c r="M128" s="9" t="n">
        <f aca="false">(L128*(107/H128))</f>
        <v>5217.32363945578</v>
      </c>
      <c r="N128" s="9" t="n">
        <f aca="false">(M128-L128)</f>
        <v>438.840306122449</v>
      </c>
      <c r="O128" s="11"/>
      <c r="P128" s="9"/>
      <c r="Q128" s="9"/>
      <c r="R128" s="9"/>
      <c r="S128" s="11"/>
      <c r="T128" s="9"/>
      <c r="U128" s="11"/>
      <c r="V128" s="11"/>
      <c r="W128" s="11"/>
      <c r="X128" s="12"/>
      <c r="Y128" s="17"/>
      <c r="Z128" s="11"/>
    </row>
    <row r="129" customFormat="false" ht="12.75" hidden="false" customHeight="false" outlineLevel="0" collapsed="false">
      <c r="A129" s="0" t="n">
        <v>2002</v>
      </c>
      <c r="B129" s="0" t="n">
        <v>2</v>
      </c>
      <c r="C129" s="0" t="n">
        <v>5</v>
      </c>
      <c r="D129" s="0" t="n">
        <v>16</v>
      </c>
      <c r="E129" s="0" t="n">
        <v>20</v>
      </c>
      <c r="G129" s="0" t="n">
        <v>9</v>
      </c>
      <c r="H129" s="0" t="n">
        <f aca="false">(107-G129)</f>
        <v>98</v>
      </c>
      <c r="K129" s="8"/>
      <c r="L129" s="9" t="n">
        <v>4567.91666666667</v>
      </c>
      <c r="M129" s="9" t="n">
        <f aca="false">(L129*(107/H129))</f>
        <v>4987.41921768708</v>
      </c>
      <c r="N129" s="9" t="n">
        <f aca="false">(M129-L129)</f>
        <v>419.502551020408</v>
      </c>
      <c r="O129" s="11"/>
      <c r="P129" s="9"/>
      <c r="Q129" s="9"/>
      <c r="R129" s="9"/>
      <c r="S129" s="11"/>
      <c r="T129" s="9"/>
      <c r="U129" s="11"/>
      <c r="V129" s="11"/>
      <c r="W129" s="11"/>
      <c r="X129" s="12"/>
      <c r="Y129" s="17"/>
      <c r="Z129" s="11"/>
    </row>
    <row r="130" customFormat="false" ht="12.75" hidden="false" customHeight="false" outlineLevel="0" collapsed="false">
      <c r="A130" s="0" t="n">
        <v>2002</v>
      </c>
      <c r="B130" s="0" t="n">
        <v>2</v>
      </c>
      <c r="C130" s="0" t="n">
        <v>5</v>
      </c>
      <c r="D130" s="0" t="n">
        <v>16</v>
      </c>
      <c r="E130" s="0" t="n">
        <v>30</v>
      </c>
      <c r="G130" s="0" t="n">
        <v>9</v>
      </c>
      <c r="H130" s="0" t="n">
        <f aca="false">(107-G130)</f>
        <v>98</v>
      </c>
      <c r="K130" s="8"/>
      <c r="L130" s="9" t="n">
        <v>4675.53333333333</v>
      </c>
      <c r="M130" s="9" t="n">
        <f aca="false">(L130*(107/H130))</f>
        <v>5104.91904761905</v>
      </c>
      <c r="N130" s="9" t="n">
        <f aca="false">(M130-L130)</f>
        <v>429.385714285714</v>
      </c>
      <c r="O130" s="11"/>
      <c r="P130" s="9"/>
      <c r="Q130" s="9"/>
      <c r="R130" s="9"/>
      <c r="S130" s="11"/>
      <c r="T130" s="9"/>
      <c r="U130" s="11"/>
      <c r="V130" s="11"/>
      <c r="W130" s="11"/>
      <c r="X130" s="12"/>
      <c r="Y130" s="17"/>
      <c r="Z130" s="11"/>
    </row>
    <row r="131" customFormat="false" ht="12.75" hidden="false" customHeight="false" outlineLevel="0" collapsed="false">
      <c r="A131" s="0" t="n">
        <v>2002</v>
      </c>
      <c r="B131" s="0" t="n">
        <v>2</v>
      </c>
      <c r="C131" s="0" t="n">
        <v>5</v>
      </c>
      <c r="D131" s="0" t="n">
        <v>16</v>
      </c>
      <c r="E131" s="0" t="n">
        <v>40</v>
      </c>
      <c r="G131" s="0" t="n">
        <v>9</v>
      </c>
      <c r="H131" s="0" t="n">
        <f aca="false">(107-G131)</f>
        <v>98</v>
      </c>
      <c r="K131" s="8"/>
      <c r="L131" s="9" t="n">
        <v>4273.91666666667</v>
      </c>
      <c r="M131" s="9" t="n">
        <f aca="false">(L131*(107/H131))</f>
        <v>4666.41921768708</v>
      </c>
      <c r="N131" s="9" t="n">
        <f aca="false">(M131-L131)</f>
        <v>392.502551020408</v>
      </c>
      <c r="O131" s="11"/>
      <c r="P131" s="9"/>
      <c r="Q131" s="9"/>
      <c r="R131" s="9"/>
      <c r="S131" s="11"/>
      <c r="T131" s="9"/>
      <c r="U131" s="11"/>
      <c r="V131" s="11"/>
      <c r="W131" s="11"/>
      <c r="X131" s="12"/>
      <c r="Y131" s="17"/>
      <c r="Z131" s="11"/>
    </row>
    <row r="132" customFormat="false" ht="12.75" hidden="false" customHeight="false" outlineLevel="0" collapsed="false">
      <c r="A132" s="0" t="n">
        <v>2002</v>
      </c>
      <c r="B132" s="0" t="n">
        <v>2</v>
      </c>
      <c r="C132" s="0" t="n">
        <v>5</v>
      </c>
      <c r="D132" s="0" t="n">
        <v>16</v>
      </c>
      <c r="E132" s="0" t="n">
        <v>50</v>
      </c>
      <c r="G132" s="0" t="n">
        <v>9</v>
      </c>
      <c r="H132" s="0" t="n">
        <f aca="false">(107-G132)</f>
        <v>98</v>
      </c>
      <c r="K132" s="8"/>
      <c r="L132" s="9" t="n">
        <v>3865.2</v>
      </c>
      <c r="M132" s="9" t="n">
        <f aca="false">(L132*(107/H132))</f>
        <v>4220.16734693878</v>
      </c>
      <c r="N132" s="9" t="n">
        <f aca="false">(M132-L132)</f>
        <v>354.967346938775</v>
      </c>
      <c r="O132" s="11"/>
      <c r="P132" s="9"/>
      <c r="Q132" s="9"/>
      <c r="R132" s="9"/>
      <c r="S132" s="11"/>
      <c r="T132" s="9"/>
      <c r="U132" s="11"/>
      <c r="V132" s="11"/>
      <c r="W132" s="11"/>
      <c r="X132" s="12"/>
      <c r="Y132" s="17"/>
      <c r="Z132" s="11"/>
    </row>
    <row r="133" customFormat="false" ht="12.75" hidden="false" customHeight="false" outlineLevel="0" collapsed="false">
      <c r="A133" s="0" t="n">
        <v>2002</v>
      </c>
      <c r="B133" s="0" t="n">
        <v>2</v>
      </c>
      <c r="C133" s="0" t="n">
        <v>5</v>
      </c>
      <c r="D133" s="0" t="n">
        <v>17</v>
      </c>
      <c r="E133" s="0" t="n">
        <v>0</v>
      </c>
      <c r="G133" s="0" t="n">
        <v>9</v>
      </c>
      <c r="H133" s="0" t="n">
        <f aca="false">(107-G133)</f>
        <v>98</v>
      </c>
      <c r="K133" s="8"/>
      <c r="L133" s="9" t="n">
        <v>4011.78333333333</v>
      </c>
      <c r="M133" s="9" t="n">
        <f aca="false">(L133*(107/H133))</f>
        <v>4380.21241496599</v>
      </c>
      <c r="N133" s="9" t="n">
        <f aca="false">(M133-L133)</f>
        <v>368.429081632653</v>
      </c>
      <c r="O133" s="11"/>
      <c r="P133" s="9"/>
      <c r="Q133" s="9"/>
      <c r="R133" s="9"/>
      <c r="S133" s="11"/>
      <c r="T133" s="9"/>
      <c r="U133" s="11"/>
      <c r="V133" s="11"/>
      <c r="W133" s="11"/>
      <c r="X133" s="12"/>
      <c r="Y133" s="17"/>
      <c r="Z133" s="11"/>
    </row>
    <row r="134" customFormat="false" ht="12.75" hidden="false" customHeight="false" outlineLevel="0" collapsed="false">
      <c r="A134" s="0" t="n">
        <v>2002</v>
      </c>
      <c r="B134" s="0" t="n">
        <v>2</v>
      </c>
      <c r="C134" s="0" t="n">
        <v>5</v>
      </c>
      <c r="D134" s="0" t="n">
        <v>17</v>
      </c>
      <c r="E134" s="0" t="n">
        <v>10</v>
      </c>
      <c r="G134" s="0" t="n">
        <v>9</v>
      </c>
      <c r="H134" s="0" t="n">
        <f aca="false">(107-G134)</f>
        <v>98</v>
      </c>
      <c r="K134" s="8"/>
      <c r="L134" s="9" t="n">
        <v>3824.31666666667</v>
      </c>
      <c r="M134" s="9" t="n">
        <f aca="false">(L134*(107/H134))</f>
        <v>4175.52942176871</v>
      </c>
      <c r="N134" s="9" t="n">
        <f aca="false">(M134-L134)</f>
        <v>351.212755102041</v>
      </c>
      <c r="O134" s="11"/>
      <c r="P134" s="9"/>
      <c r="Q134" s="9"/>
      <c r="R134" s="9"/>
      <c r="S134" s="11"/>
      <c r="T134" s="9"/>
      <c r="U134" s="11"/>
      <c r="V134" s="11"/>
      <c r="W134" s="11"/>
      <c r="X134" s="12"/>
      <c r="Y134" s="17"/>
      <c r="Z134" s="11"/>
    </row>
    <row r="135" customFormat="false" ht="12.75" hidden="false" customHeight="false" outlineLevel="0" collapsed="false">
      <c r="A135" s="0" t="n">
        <v>2002</v>
      </c>
      <c r="B135" s="0" t="n">
        <v>2</v>
      </c>
      <c r="C135" s="0" t="n">
        <v>5</v>
      </c>
      <c r="D135" s="0" t="n">
        <v>17</v>
      </c>
      <c r="E135" s="0" t="n">
        <v>20</v>
      </c>
      <c r="G135" s="0" t="n">
        <v>9</v>
      </c>
      <c r="H135" s="0" t="n">
        <f aca="false">(107-G135)</f>
        <v>98</v>
      </c>
      <c r="K135" s="8"/>
      <c r="L135" s="9" t="n">
        <v>3673.4</v>
      </c>
      <c r="M135" s="9" t="n">
        <f aca="false">(L135*(107/H135))</f>
        <v>4010.75306122449</v>
      </c>
      <c r="N135" s="9" t="n">
        <f aca="false">(M135-L135)</f>
        <v>337.35306122449</v>
      </c>
      <c r="O135" s="11"/>
      <c r="P135" s="9"/>
      <c r="Q135" s="9"/>
      <c r="R135" s="9"/>
      <c r="S135" s="11"/>
      <c r="T135" s="9"/>
      <c r="U135" s="11"/>
      <c r="V135" s="11"/>
      <c r="W135" s="11"/>
      <c r="X135" s="12"/>
      <c r="Y135" s="17"/>
      <c r="Z135" s="11"/>
    </row>
    <row r="136" customFormat="false" ht="12.75" hidden="false" customHeight="false" outlineLevel="0" collapsed="false">
      <c r="A136" s="0" t="n">
        <v>2002</v>
      </c>
      <c r="B136" s="0" t="n">
        <v>2</v>
      </c>
      <c r="C136" s="0" t="n">
        <v>5</v>
      </c>
      <c r="D136" s="0" t="n">
        <v>17</v>
      </c>
      <c r="E136" s="0" t="n">
        <v>30</v>
      </c>
      <c r="G136" s="0" t="n">
        <v>9</v>
      </c>
      <c r="H136" s="0" t="n">
        <f aca="false">(107-G136)</f>
        <v>98</v>
      </c>
      <c r="K136" s="8"/>
      <c r="L136" s="9" t="n">
        <v>3684.91666666667</v>
      </c>
      <c r="M136" s="9" t="n">
        <f aca="false">(L136*(107/H136))</f>
        <v>4023.32738095238</v>
      </c>
      <c r="N136" s="9" t="n">
        <f aca="false">(M136-L136)</f>
        <v>338.410714285714</v>
      </c>
      <c r="O136" s="11"/>
      <c r="P136" s="9"/>
      <c r="Q136" s="9"/>
      <c r="R136" s="9"/>
      <c r="S136" s="11"/>
      <c r="T136" s="9"/>
      <c r="U136" s="11"/>
      <c r="V136" s="11"/>
      <c r="W136" s="11"/>
      <c r="X136" s="12"/>
      <c r="Y136" s="17"/>
      <c r="Z136" s="11"/>
    </row>
    <row r="137" customFormat="false" ht="12.75" hidden="false" customHeight="false" outlineLevel="0" collapsed="false">
      <c r="A137" s="0" t="n">
        <v>2002</v>
      </c>
      <c r="B137" s="0" t="n">
        <v>2</v>
      </c>
      <c r="C137" s="0" t="n">
        <v>5</v>
      </c>
      <c r="D137" s="0" t="n">
        <v>17</v>
      </c>
      <c r="E137" s="0" t="n">
        <v>40</v>
      </c>
      <c r="G137" s="0" t="n">
        <v>9</v>
      </c>
      <c r="H137" s="0" t="n">
        <f aca="false">(107-G137)</f>
        <v>98</v>
      </c>
      <c r="K137" s="8"/>
      <c r="L137" s="9" t="n">
        <v>4033</v>
      </c>
      <c r="M137" s="9" t="n">
        <f aca="false">(L137*(107/H137))</f>
        <v>4403.37755102041</v>
      </c>
      <c r="N137" s="9" t="n">
        <f aca="false">(M137-L137)</f>
        <v>370.377551020408</v>
      </c>
      <c r="O137" s="11"/>
      <c r="P137" s="9"/>
      <c r="Q137" s="9"/>
      <c r="R137" s="9"/>
      <c r="S137" s="11"/>
      <c r="T137" s="9"/>
      <c r="U137" s="11"/>
      <c r="V137" s="11"/>
      <c r="W137" s="11"/>
      <c r="X137" s="12"/>
      <c r="Y137" s="17"/>
      <c r="Z137" s="11"/>
    </row>
    <row r="138" customFormat="false" ht="12.75" hidden="false" customHeight="false" outlineLevel="0" collapsed="false">
      <c r="A138" s="0" t="n">
        <v>2002</v>
      </c>
      <c r="B138" s="0" t="n">
        <v>2</v>
      </c>
      <c r="C138" s="0" t="n">
        <v>5</v>
      </c>
      <c r="D138" s="0" t="n">
        <v>17</v>
      </c>
      <c r="E138" s="0" t="n">
        <v>50</v>
      </c>
      <c r="G138" s="0" t="n">
        <v>9</v>
      </c>
      <c r="H138" s="0" t="n">
        <f aca="false">(107-G138)</f>
        <v>98</v>
      </c>
      <c r="K138" s="8"/>
      <c r="L138" s="9" t="n">
        <v>3843.3</v>
      </c>
      <c r="M138" s="9" t="n">
        <f aca="false">(L138*(107/H138))</f>
        <v>4196.25612244898</v>
      </c>
      <c r="N138" s="9" t="n">
        <f aca="false">(M138-L138)</f>
        <v>352.95612244898</v>
      </c>
      <c r="O138" s="11"/>
      <c r="P138" s="9"/>
      <c r="Q138" s="9"/>
      <c r="R138" s="9"/>
      <c r="S138" s="11"/>
      <c r="T138" s="9"/>
      <c r="U138" s="11"/>
      <c r="V138" s="11"/>
      <c r="W138" s="11"/>
      <c r="X138" s="12"/>
      <c r="Y138" s="17"/>
      <c r="Z138" s="11"/>
    </row>
    <row r="139" customFormat="false" ht="12.75" hidden="false" customHeight="false" outlineLevel="0" collapsed="false">
      <c r="A139" s="0" t="n">
        <v>2002</v>
      </c>
      <c r="B139" s="0" t="n">
        <v>2</v>
      </c>
      <c r="C139" s="0" t="n">
        <v>5</v>
      </c>
      <c r="D139" s="0" t="n">
        <v>18</v>
      </c>
      <c r="E139" s="0" t="n">
        <v>0</v>
      </c>
      <c r="G139" s="0" t="n">
        <v>9</v>
      </c>
      <c r="H139" s="0" t="n">
        <f aca="false">(107-G139)</f>
        <v>98</v>
      </c>
      <c r="K139" s="8"/>
      <c r="L139" s="9" t="n">
        <v>3835</v>
      </c>
      <c r="M139" s="9" t="n">
        <f aca="false">(L139*(107/H139))</f>
        <v>4187.19387755102</v>
      </c>
      <c r="N139" s="9" t="n">
        <f aca="false">(M139-L139)</f>
        <v>352.193877551021</v>
      </c>
      <c r="O139" s="11"/>
      <c r="P139" s="9"/>
      <c r="Q139" s="9"/>
      <c r="R139" s="9"/>
      <c r="S139" s="11"/>
      <c r="T139" s="9"/>
      <c r="U139" s="11"/>
      <c r="V139" s="11"/>
      <c r="W139" s="11"/>
      <c r="X139" s="12"/>
      <c r="Y139" s="17"/>
      <c r="Z139" s="11"/>
    </row>
    <row r="140" customFormat="false" ht="12.75" hidden="false" customHeight="false" outlineLevel="0" collapsed="false">
      <c r="A140" s="0" t="n">
        <v>2002</v>
      </c>
      <c r="B140" s="0" t="n">
        <v>2</v>
      </c>
      <c r="C140" s="0" t="n">
        <v>5</v>
      </c>
      <c r="D140" s="0" t="n">
        <v>18</v>
      </c>
      <c r="E140" s="0" t="n">
        <v>10</v>
      </c>
      <c r="G140" s="0" t="n">
        <v>9</v>
      </c>
      <c r="H140" s="0" t="n">
        <f aca="false">(107-G140)</f>
        <v>98</v>
      </c>
      <c r="K140" s="8"/>
      <c r="L140" s="9" t="n">
        <v>3923.45</v>
      </c>
      <c r="M140" s="9" t="n">
        <f aca="false">(L140*(107/H140))</f>
        <v>4283.76683673469</v>
      </c>
      <c r="N140" s="9" t="n">
        <f aca="false">(M140-L140)</f>
        <v>360.316836734693</v>
      </c>
      <c r="O140" s="11"/>
      <c r="P140" s="9"/>
      <c r="Q140" s="9"/>
      <c r="R140" s="9"/>
      <c r="S140" s="11"/>
      <c r="T140" s="9"/>
      <c r="U140" s="11"/>
      <c r="V140" s="11"/>
      <c r="W140" s="11"/>
      <c r="X140" s="12"/>
      <c r="Y140" s="17"/>
      <c r="Z140" s="11"/>
    </row>
    <row r="141" customFormat="false" ht="12.75" hidden="false" customHeight="false" outlineLevel="0" collapsed="false">
      <c r="A141" s="0" t="n">
        <v>2002</v>
      </c>
      <c r="B141" s="0" t="n">
        <v>2</v>
      </c>
      <c r="C141" s="0" t="n">
        <v>5</v>
      </c>
      <c r="D141" s="0" t="n">
        <v>18</v>
      </c>
      <c r="E141" s="0" t="n">
        <v>20</v>
      </c>
      <c r="G141" s="0" t="n">
        <v>9</v>
      </c>
      <c r="H141" s="0" t="n">
        <f aca="false">(107-G141)</f>
        <v>98</v>
      </c>
      <c r="K141" s="8"/>
      <c r="L141" s="9" t="n">
        <v>4018.48333333333</v>
      </c>
      <c r="M141" s="9" t="n">
        <f aca="false">(L141*(107/H141))</f>
        <v>4387.52772108844</v>
      </c>
      <c r="N141" s="9" t="n">
        <f aca="false">(M141-L141)</f>
        <v>369.044387755102</v>
      </c>
      <c r="O141" s="11"/>
      <c r="P141" s="9"/>
      <c r="Q141" s="9"/>
      <c r="R141" s="9"/>
      <c r="S141" s="11"/>
      <c r="T141" s="9"/>
      <c r="U141" s="11"/>
      <c r="V141" s="11"/>
      <c r="W141" s="11"/>
      <c r="X141" s="12"/>
      <c r="Y141" s="17"/>
      <c r="Z141" s="11"/>
    </row>
    <row r="142" customFormat="false" ht="12.75" hidden="false" customHeight="false" outlineLevel="0" collapsed="false">
      <c r="A142" s="0" t="n">
        <v>2002</v>
      </c>
      <c r="B142" s="0" t="n">
        <v>2</v>
      </c>
      <c r="C142" s="0" t="n">
        <v>5</v>
      </c>
      <c r="D142" s="0" t="n">
        <v>18</v>
      </c>
      <c r="E142" s="0" t="n">
        <v>30</v>
      </c>
      <c r="G142" s="0" t="n">
        <v>9</v>
      </c>
      <c r="H142" s="0" t="n">
        <f aca="false">(107-G142)</f>
        <v>98</v>
      </c>
      <c r="K142" s="8"/>
      <c r="L142" s="9" t="n">
        <v>4080.46666666667</v>
      </c>
      <c r="M142" s="9" t="n">
        <f aca="false">(L142*(107/H142))</f>
        <v>4455.20340136054</v>
      </c>
      <c r="N142" s="9" t="n">
        <f aca="false">(M142-L142)</f>
        <v>374.736734693878</v>
      </c>
      <c r="O142" s="11"/>
      <c r="P142" s="9"/>
      <c r="Q142" s="9"/>
      <c r="R142" s="9"/>
      <c r="S142" s="11"/>
      <c r="T142" s="9"/>
      <c r="U142" s="11"/>
      <c r="V142" s="11"/>
      <c r="W142" s="11"/>
      <c r="X142" s="12"/>
      <c r="Y142" s="17"/>
      <c r="Z142" s="11"/>
    </row>
    <row r="143" customFormat="false" ht="12.75" hidden="false" customHeight="false" outlineLevel="0" collapsed="false">
      <c r="A143" s="0" t="n">
        <v>2002</v>
      </c>
      <c r="B143" s="0" t="n">
        <v>2</v>
      </c>
      <c r="C143" s="0" t="n">
        <v>5</v>
      </c>
      <c r="D143" s="0" t="n">
        <v>18</v>
      </c>
      <c r="E143" s="0" t="n">
        <v>40</v>
      </c>
      <c r="G143" s="0" t="n">
        <v>9</v>
      </c>
      <c r="H143" s="0" t="n">
        <f aca="false">(107-G143)</f>
        <v>98</v>
      </c>
      <c r="K143" s="8"/>
      <c r="L143" s="9" t="n">
        <v>4273.68333333333</v>
      </c>
      <c r="M143" s="9" t="n">
        <f aca="false">(L143*(107/H143))</f>
        <v>4666.16445578231</v>
      </c>
      <c r="N143" s="9" t="n">
        <f aca="false">(M143-L143)</f>
        <v>392.48112244898</v>
      </c>
      <c r="O143" s="11"/>
      <c r="P143" s="9"/>
      <c r="Q143" s="9"/>
      <c r="R143" s="9"/>
      <c r="S143" s="11"/>
      <c r="T143" s="9"/>
      <c r="U143" s="11"/>
      <c r="V143" s="11"/>
      <c r="W143" s="11"/>
      <c r="X143" s="12"/>
      <c r="Y143" s="17"/>
      <c r="Z143" s="11"/>
    </row>
    <row r="144" customFormat="false" ht="12.75" hidden="false" customHeight="false" outlineLevel="0" collapsed="false">
      <c r="A144" s="0" t="n">
        <v>2002</v>
      </c>
      <c r="B144" s="0" t="n">
        <v>2</v>
      </c>
      <c r="C144" s="0" t="n">
        <v>5</v>
      </c>
      <c r="D144" s="0" t="n">
        <v>18</v>
      </c>
      <c r="E144" s="0" t="n">
        <v>50</v>
      </c>
      <c r="G144" s="0" t="n">
        <v>9</v>
      </c>
      <c r="H144" s="0" t="n">
        <f aca="false">(107-G144)</f>
        <v>98</v>
      </c>
      <c r="K144" s="8"/>
      <c r="L144" s="9" t="n">
        <v>4502.46666666667</v>
      </c>
      <c r="M144" s="9" t="n">
        <f aca="false">(L144*(107/H144))</f>
        <v>4915.95850340136</v>
      </c>
      <c r="N144" s="9" t="n">
        <f aca="false">(M144-L144)</f>
        <v>413.491836734694</v>
      </c>
      <c r="O144" s="11"/>
      <c r="P144" s="9"/>
      <c r="Q144" s="9"/>
      <c r="R144" s="9"/>
      <c r="S144" s="11"/>
      <c r="T144" s="9"/>
      <c r="U144" s="11"/>
      <c r="V144" s="11"/>
      <c r="W144" s="11"/>
      <c r="X144" s="12"/>
      <c r="Y144" s="17"/>
      <c r="Z144" s="11"/>
    </row>
    <row r="145" customFormat="false" ht="12.75" hidden="false" customHeight="false" outlineLevel="0" collapsed="false">
      <c r="K145" s="8"/>
      <c r="L145" s="9"/>
      <c r="M145" s="11"/>
      <c r="N145" s="11"/>
      <c r="O145" s="11"/>
      <c r="P145" s="9"/>
      <c r="Q145" s="9"/>
      <c r="R145" s="9"/>
      <c r="S145" s="11"/>
      <c r="T145" s="9"/>
      <c r="U145" s="11"/>
      <c r="V145" s="11"/>
      <c r="W145" s="11"/>
      <c r="X145" s="12"/>
      <c r="Y145" s="17"/>
      <c r="Z145" s="11"/>
    </row>
    <row r="146" customFormat="false" ht="12.75" hidden="false" customHeight="false" outlineLevel="0" collapsed="false">
      <c r="A146" s="0" t="n">
        <v>2002</v>
      </c>
      <c r="B146" s="0" t="n">
        <v>2</v>
      </c>
      <c r="C146" s="0" t="n">
        <v>5</v>
      </c>
      <c r="D146" s="0" t="n">
        <v>17</v>
      </c>
      <c r="E146" s="0" t="n">
        <v>30</v>
      </c>
      <c r="F146" s="0" t="n">
        <v>4.5</v>
      </c>
      <c r="G146" s="0" t="n">
        <v>21</v>
      </c>
      <c r="H146" s="0" t="n">
        <f aca="false">(107-G146)</f>
        <v>86</v>
      </c>
      <c r="K146" s="8"/>
      <c r="L146" s="9" t="n">
        <v>4102.11666666667</v>
      </c>
      <c r="M146" s="9" t="n">
        <f aca="false">(L146*(107/H146))</f>
        <v>5103.79631782946</v>
      </c>
      <c r="N146" s="9" t="n">
        <f aca="false">(M146-L146)</f>
        <v>1001.67965116279</v>
      </c>
      <c r="O146" s="11"/>
      <c r="P146" s="9"/>
      <c r="Q146" s="9"/>
      <c r="R146" s="9"/>
      <c r="S146" s="11"/>
      <c r="T146" s="9"/>
      <c r="U146" s="11"/>
      <c r="V146" s="11"/>
      <c r="W146" s="11"/>
      <c r="X146" s="12"/>
      <c r="Y146" s="17"/>
      <c r="Z146" s="11"/>
    </row>
    <row r="147" customFormat="false" ht="12.75" hidden="false" customHeight="false" outlineLevel="0" collapsed="false">
      <c r="A147" s="0" t="n">
        <v>2002</v>
      </c>
      <c r="B147" s="0" t="n">
        <v>2</v>
      </c>
      <c r="C147" s="0" t="n">
        <v>5</v>
      </c>
      <c r="D147" s="0" t="n">
        <v>17</v>
      </c>
      <c r="E147" s="0" t="n">
        <v>40</v>
      </c>
      <c r="G147" s="0" t="n">
        <v>21</v>
      </c>
      <c r="H147" s="0" t="n">
        <f aca="false">(107-G147)</f>
        <v>86</v>
      </c>
      <c r="K147" s="8"/>
      <c r="L147" s="9" t="n">
        <v>3849.11666666667</v>
      </c>
      <c r="M147" s="9" t="n">
        <f aca="false">(L147*(107/H147))</f>
        <v>4789.01724806202</v>
      </c>
      <c r="N147" s="9" t="n">
        <f aca="false">(M147-L147)</f>
        <v>939.900581395349</v>
      </c>
      <c r="O147" s="11"/>
      <c r="P147" s="9"/>
      <c r="Q147" s="9"/>
      <c r="R147" s="9"/>
      <c r="S147" s="11"/>
      <c r="T147" s="9"/>
      <c r="U147" s="11"/>
      <c r="V147" s="11"/>
      <c r="W147" s="11"/>
      <c r="X147" s="12"/>
      <c r="Y147" s="17"/>
      <c r="Z147" s="11"/>
    </row>
    <row r="148" customFormat="false" ht="12.75" hidden="false" customHeight="false" outlineLevel="0" collapsed="false">
      <c r="A148" s="0" t="n">
        <v>2002</v>
      </c>
      <c r="B148" s="0" t="n">
        <v>2</v>
      </c>
      <c r="C148" s="0" t="n">
        <v>5</v>
      </c>
      <c r="D148" s="0" t="n">
        <v>17</v>
      </c>
      <c r="E148" s="0" t="n">
        <v>50</v>
      </c>
      <c r="G148" s="0" t="n">
        <v>21</v>
      </c>
      <c r="H148" s="0" t="n">
        <f aca="false">(107-G148)</f>
        <v>86</v>
      </c>
      <c r="K148" s="8"/>
      <c r="L148" s="9" t="n">
        <v>3808.31666666667</v>
      </c>
      <c r="M148" s="9" t="n">
        <f aca="false">(L148*(107/H148))</f>
        <v>4738.25445736434</v>
      </c>
      <c r="N148" s="9" t="n">
        <f aca="false">(M148-L148)</f>
        <v>929.937790697675</v>
      </c>
      <c r="O148" s="11"/>
      <c r="P148" s="9"/>
      <c r="Q148" s="9"/>
      <c r="R148" s="9"/>
      <c r="S148" s="11"/>
      <c r="T148" s="9"/>
      <c r="U148" s="11"/>
      <c r="V148" s="11"/>
      <c r="W148" s="11"/>
      <c r="X148" s="12"/>
      <c r="Y148" s="17"/>
      <c r="Z148" s="11"/>
    </row>
    <row r="149" customFormat="false" ht="12.75" hidden="false" customHeight="false" outlineLevel="0" collapsed="false">
      <c r="A149" s="0" t="n">
        <v>2002</v>
      </c>
      <c r="B149" s="0" t="n">
        <v>2</v>
      </c>
      <c r="C149" s="0" t="n">
        <v>5</v>
      </c>
      <c r="D149" s="0" t="n">
        <v>18</v>
      </c>
      <c r="E149" s="0" t="n">
        <v>0</v>
      </c>
      <c r="G149" s="0" t="n">
        <v>21</v>
      </c>
      <c r="H149" s="0" t="n">
        <f aca="false">(107-G149)</f>
        <v>86</v>
      </c>
      <c r="K149" s="8"/>
      <c r="L149" s="9" t="n">
        <v>3763.13333333333</v>
      </c>
      <c r="M149" s="9" t="n">
        <f aca="false">(L149*(107/H149))</f>
        <v>4682.03798449612</v>
      </c>
      <c r="N149" s="9" t="n">
        <f aca="false">(M149-L149)</f>
        <v>918.90465116279</v>
      </c>
      <c r="O149" s="11"/>
      <c r="P149" s="9"/>
      <c r="Q149" s="9"/>
      <c r="R149" s="9"/>
      <c r="S149" s="11"/>
      <c r="T149" s="9"/>
      <c r="U149" s="11"/>
      <c r="V149" s="11"/>
      <c r="W149" s="11"/>
      <c r="X149" s="12"/>
      <c r="Y149" s="17"/>
      <c r="Z149" s="11"/>
    </row>
    <row r="150" customFormat="false" ht="12.75" hidden="false" customHeight="false" outlineLevel="0" collapsed="false">
      <c r="A150" s="0" t="n">
        <v>2002</v>
      </c>
      <c r="B150" s="0" t="n">
        <v>2</v>
      </c>
      <c r="C150" s="0" t="n">
        <v>5</v>
      </c>
      <c r="D150" s="0" t="n">
        <v>18</v>
      </c>
      <c r="E150" s="0" t="n">
        <v>10</v>
      </c>
      <c r="G150" s="0" t="n">
        <v>21</v>
      </c>
      <c r="H150" s="0" t="n">
        <f aca="false">(107-G150)</f>
        <v>86</v>
      </c>
      <c r="K150" s="8"/>
      <c r="L150" s="9" t="n">
        <v>3915.91666666667</v>
      </c>
      <c r="M150" s="9" t="n">
        <f aca="false">(L150*(107/H150))</f>
        <v>4872.12887596899</v>
      </c>
      <c r="N150" s="9" t="n">
        <f aca="false">(M150-L150)</f>
        <v>956.212209302326</v>
      </c>
      <c r="O150" s="11"/>
      <c r="P150" s="9"/>
      <c r="Q150" s="9"/>
      <c r="R150" s="9"/>
      <c r="S150" s="11"/>
      <c r="T150" s="9"/>
      <c r="U150" s="11"/>
      <c r="V150" s="11"/>
      <c r="W150" s="11"/>
      <c r="X150" s="12"/>
      <c r="Y150" s="17"/>
      <c r="Z150" s="11"/>
    </row>
    <row r="151" customFormat="false" ht="12.75" hidden="false" customHeight="false" outlineLevel="0" collapsed="false">
      <c r="A151" s="0" t="n">
        <v>2002</v>
      </c>
      <c r="B151" s="0" t="n">
        <v>2</v>
      </c>
      <c r="C151" s="0" t="n">
        <v>5</v>
      </c>
      <c r="D151" s="0" t="n">
        <v>18</v>
      </c>
      <c r="E151" s="0" t="n">
        <v>20</v>
      </c>
      <c r="G151" s="0" t="n">
        <v>21</v>
      </c>
      <c r="H151" s="0" t="n">
        <f aca="false">(107-G151)</f>
        <v>86</v>
      </c>
      <c r="K151" s="8"/>
      <c r="L151" s="9" t="n">
        <v>3694.93333333333</v>
      </c>
      <c r="M151" s="9" t="n">
        <f aca="false">(L151*(107/H151))</f>
        <v>4597.18449612403</v>
      </c>
      <c r="N151" s="9" t="n">
        <f aca="false">(M151-L151)</f>
        <v>902.251162790697</v>
      </c>
      <c r="O151" s="11"/>
      <c r="P151" s="9"/>
      <c r="Q151" s="9"/>
      <c r="R151" s="9"/>
      <c r="S151" s="11"/>
      <c r="T151" s="9"/>
      <c r="U151" s="11"/>
      <c r="V151" s="11"/>
      <c r="W151" s="11"/>
      <c r="X151" s="12"/>
      <c r="Y151" s="17"/>
      <c r="Z151" s="11"/>
    </row>
    <row r="152" customFormat="false" ht="12.75" hidden="false" customHeight="false" outlineLevel="0" collapsed="false">
      <c r="A152" s="0" t="n">
        <v>2002</v>
      </c>
      <c r="B152" s="0" t="n">
        <v>2</v>
      </c>
      <c r="C152" s="0" t="n">
        <v>5</v>
      </c>
      <c r="D152" s="0" t="n">
        <v>18</v>
      </c>
      <c r="E152" s="0" t="n">
        <v>30</v>
      </c>
      <c r="G152" s="0" t="n">
        <v>21</v>
      </c>
      <c r="H152" s="0" t="n">
        <f aca="false">(107-G152)</f>
        <v>86</v>
      </c>
      <c r="K152" s="8"/>
      <c r="L152" s="9" t="n">
        <v>3856.81666666667</v>
      </c>
      <c r="M152" s="9" t="n">
        <f aca="false">(L152*(107/H152))</f>
        <v>4798.59748062016</v>
      </c>
      <c r="N152" s="9" t="n">
        <f aca="false">(M152-L152)</f>
        <v>941.780813953489</v>
      </c>
      <c r="O152" s="11"/>
      <c r="P152" s="9"/>
      <c r="Q152" s="9"/>
      <c r="R152" s="9"/>
      <c r="S152" s="11"/>
      <c r="T152" s="9"/>
      <c r="U152" s="11"/>
      <c r="V152" s="11"/>
      <c r="W152" s="11"/>
      <c r="X152" s="12"/>
      <c r="Y152" s="17"/>
      <c r="Z152" s="11"/>
    </row>
    <row r="153" customFormat="false" ht="12.75" hidden="false" customHeight="false" outlineLevel="0" collapsed="false">
      <c r="A153" s="0" t="n">
        <v>2002</v>
      </c>
      <c r="B153" s="0" t="n">
        <v>2</v>
      </c>
      <c r="C153" s="0" t="n">
        <v>5</v>
      </c>
      <c r="D153" s="0" t="n">
        <v>18</v>
      </c>
      <c r="E153" s="0" t="n">
        <v>40</v>
      </c>
      <c r="G153" s="0" t="n">
        <v>21</v>
      </c>
      <c r="H153" s="0" t="n">
        <f aca="false">(107-G153)</f>
        <v>86</v>
      </c>
      <c r="K153" s="8"/>
      <c r="L153" s="9" t="n">
        <v>4155.21666666667</v>
      </c>
      <c r="M153" s="9" t="n">
        <f aca="false">(L153*(107/H153))</f>
        <v>5169.86259689923</v>
      </c>
      <c r="N153" s="9" t="n">
        <f aca="false">(M153-L153)</f>
        <v>1014.64593023256</v>
      </c>
      <c r="O153" s="11"/>
      <c r="P153" s="9"/>
      <c r="Q153" s="9"/>
      <c r="R153" s="9"/>
      <c r="S153" s="11"/>
      <c r="T153" s="9"/>
      <c r="U153" s="11"/>
      <c r="V153" s="11"/>
      <c r="W153" s="11"/>
      <c r="X153" s="12"/>
      <c r="Y153" s="17"/>
      <c r="Z153" s="11"/>
    </row>
    <row r="154" customFormat="false" ht="12.75" hidden="false" customHeight="false" outlineLevel="0" collapsed="false">
      <c r="A154" s="0" t="n">
        <v>2002</v>
      </c>
      <c r="B154" s="0" t="n">
        <v>2</v>
      </c>
      <c r="C154" s="0" t="n">
        <v>5</v>
      </c>
      <c r="D154" s="0" t="n">
        <v>18</v>
      </c>
      <c r="E154" s="0" t="n">
        <v>50</v>
      </c>
      <c r="G154" s="0" t="n">
        <v>21</v>
      </c>
      <c r="H154" s="0" t="n">
        <f aca="false">(107-G154)</f>
        <v>86</v>
      </c>
      <c r="K154" s="8"/>
      <c r="L154" s="9" t="n">
        <v>4514.05</v>
      </c>
      <c r="M154" s="9" t="n">
        <f aca="false">(L154*(107/H154))</f>
        <v>5616.31802325581</v>
      </c>
      <c r="N154" s="9" t="n">
        <f aca="false">(M154-L154)</f>
        <v>1102.26802325581</v>
      </c>
      <c r="O154" s="11"/>
      <c r="P154" s="9"/>
      <c r="Q154" s="9"/>
      <c r="R154" s="9"/>
      <c r="S154" s="11"/>
      <c r="T154" s="9"/>
      <c r="U154" s="11"/>
      <c r="V154" s="11"/>
      <c r="W154" s="11"/>
      <c r="X154" s="12"/>
      <c r="Y154" s="17"/>
      <c r="Z154" s="11"/>
    </row>
    <row r="155" customFormat="false" ht="12.75" hidden="false" customHeight="false" outlineLevel="0" collapsed="false">
      <c r="A155" s="0" t="n">
        <v>2002</v>
      </c>
      <c r="B155" s="0" t="n">
        <v>2</v>
      </c>
      <c r="C155" s="0" t="n">
        <v>5</v>
      </c>
      <c r="D155" s="0" t="n">
        <v>19</v>
      </c>
      <c r="E155" s="0" t="n">
        <v>0</v>
      </c>
      <c r="G155" s="0" t="n">
        <v>21</v>
      </c>
      <c r="H155" s="0" t="n">
        <f aca="false">(107-G155)</f>
        <v>86</v>
      </c>
      <c r="K155" s="8"/>
      <c r="L155" s="9" t="n">
        <v>4558.26666666667</v>
      </c>
      <c r="M155" s="9" t="n">
        <f aca="false">(L155*(107/H155))</f>
        <v>5671.33178294574</v>
      </c>
      <c r="N155" s="9" t="n">
        <f aca="false">(M155-L155)</f>
        <v>1113.06511627907</v>
      </c>
      <c r="O155" s="11"/>
      <c r="P155" s="9"/>
      <c r="Q155" s="9"/>
      <c r="R155" s="9"/>
      <c r="S155" s="11"/>
      <c r="T155" s="9"/>
      <c r="U155" s="11"/>
      <c r="V155" s="11"/>
      <c r="W155" s="11"/>
      <c r="X155" s="12"/>
      <c r="Y155" s="17"/>
      <c r="Z155" s="11"/>
    </row>
    <row r="156" customFormat="false" ht="12.75" hidden="false" customHeight="false" outlineLevel="0" collapsed="false">
      <c r="A156" s="0" t="n">
        <v>2002</v>
      </c>
      <c r="B156" s="0" t="n">
        <v>2</v>
      </c>
      <c r="C156" s="0" t="n">
        <v>5</v>
      </c>
      <c r="D156" s="0" t="n">
        <v>19</v>
      </c>
      <c r="E156" s="0" t="n">
        <v>10</v>
      </c>
      <c r="G156" s="0" t="n">
        <v>21</v>
      </c>
      <c r="H156" s="0" t="n">
        <f aca="false">(107-G156)</f>
        <v>86</v>
      </c>
      <c r="K156" s="8"/>
      <c r="L156" s="9" t="n">
        <v>4299.3</v>
      </c>
      <c r="M156" s="9" t="n">
        <f aca="false">(L156*(107/H156))</f>
        <v>5349.12906976744</v>
      </c>
      <c r="N156" s="9" t="n">
        <f aca="false">(M156-L156)</f>
        <v>1049.82906976744</v>
      </c>
      <c r="O156" s="11"/>
      <c r="P156" s="9"/>
      <c r="Q156" s="9"/>
      <c r="R156" s="9"/>
      <c r="S156" s="11"/>
      <c r="T156" s="9"/>
      <c r="U156" s="11"/>
      <c r="V156" s="11"/>
      <c r="W156" s="11"/>
      <c r="X156" s="12"/>
      <c r="Y156" s="17"/>
      <c r="Z156" s="11"/>
    </row>
    <row r="157" customFormat="false" ht="12.75" hidden="false" customHeight="false" outlineLevel="0" collapsed="false">
      <c r="A157" s="0" t="n">
        <v>2002</v>
      </c>
      <c r="B157" s="0" t="n">
        <v>2</v>
      </c>
      <c r="C157" s="0" t="n">
        <v>5</v>
      </c>
      <c r="D157" s="0" t="n">
        <v>19</v>
      </c>
      <c r="E157" s="0" t="n">
        <v>20</v>
      </c>
      <c r="G157" s="0" t="n">
        <v>21</v>
      </c>
      <c r="H157" s="0" t="n">
        <f aca="false">(107-G157)</f>
        <v>86</v>
      </c>
      <c r="K157" s="8"/>
      <c r="L157" s="9" t="n">
        <v>3971.26666666667</v>
      </c>
      <c r="M157" s="9" t="n">
        <f aca="false">(L157*(107/H157))</f>
        <v>4940.99457364341</v>
      </c>
      <c r="N157" s="9" t="n">
        <f aca="false">(M157-L157)</f>
        <v>969.727906976744</v>
      </c>
      <c r="O157" s="11"/>
      <c r="P157" s="9"/>
      <c r="Q157" s="9"/>
      <c r="R157" s="9"/>
      <c r="S157" s="11"/>
      <c r="T157" s="9"/>
      <c r="U157" s="11"/>
      <c r="V157" s="11"/>
      <c r="W157" s="11"/>
      <c r="X157" s="12"/>
      <c r="Y157" s="17"/>
      <c r="Z157" s="11"/>
    </row>
    <row r="158" customFormat="false" ht="12.75" hidden="false" customHeight="false" outlineLevel="0" collapsed="false">
      <c r="A158" s="0" t="n">
        <v>2002</v>
      </c>
      <c r="B158" s="0" t="n">
        <v>2</v>
      </c>
      <c r="C158" s="0" t="n">
        <v>5</v>
      </c>
      <c r="D158" s="0" t="n">
        <v>19</v>
      </c>
      <c r="E158" s="0" t="n">
        <v>30</v>
      </c>
      <c r="G158" s="0" t="n">
        <v>21</v>
      </c>
      <c r="H158" s="0" t="n">
        <f aca="false">(107-G158)</f>
        <v>86</v>
      </c>
      <c r="K158" s="8"/>
      <c r="L158" s="9" t="n">
        <v>3437.38333333333</v>
      </c>
      <c r="M158" s="9" t="n">
        <f aca="false">(L158*(107/H158))</f>
        <v>4276.74437984496</v>
      </c>
      <c r="N158" s="9" t="n">
        <f aca="false">(M158-L158)</f>
        <v>839.361046511628</v>
      </c>
      <c r="O158" s="11"/>
      <c r="P158" s="9"/>
      <c r="Q158" s="9"/>
      <c r="R158" s="9"/>
      <c r="S158" s="11"/>
      <c r="T158" s="9"/>
      <c r="U158" s="11"/>
      <c r="V158" s="11"/>
      <c r="W158" s="11"/>
      <c r="X158" s="12"/>
      <c r="Y158" s="17"/>
      <c r="Z158" s="11"/>
    </row>
    <row r="159" customFormat="false" ht="12.75" hidden="false" customHeight="false" outlineLevel="0" collapsed="false">
      <c r="A159" s="0" t="n">
        <v>2002</v>
      </c>
      <c r="B159" s="0" t="n">
        <v>2</v>
      </c>
      <c r="C159" s="0" t="n">
        <v>5</v>
      </c>
      <c r="D159" s="0" t="n">
        <v>19</v>
      </c>
      <c r="E159" s="0" t="n">
        <v>40</v>
      </c>
      <c r="G159" s="0" t="n">
        <v>21</v>
      </c>
      <c r="H159" s="0" t="n">
        <f aca="false">(107-G159)</f>
        <v>86</v>
      </c>
      <c r="K159" s="8"/>
      <c r="L159" s="9" t="n">
        <v>3098.5</v>
      </c>
      <c r="M159" s="9" t="n">
        <f aca="false">(L159*(107/H159))</f>
        <v>3855.11046511628</v>
      </c>
      <c r="N159" s="9" t="n">
        <f aca="false">(M159-L159)</f>
        <v>756.610465116279</v>
      </c>
      <c r="O159" s="11"/>
      <c r="P159" s="9"/>
      <c r="Q159" s="9"/>
      <c r="R159" s="9"/>
      <c r="S159" s="11"/>
      <c r="T159" s="9"/>
      <c r="U159" s="11"/>
      <c r="V159" s="11"/>
      <c r="W159" s="11"/>
      <c r="X159" s="12"/>
      <c r="Y159" s="17"/>
      <c r="Z159" s="11"/>
    </row>
    <row r="160" customFormat="false" ht="12.75" hidden="false" customHeight="false" outlineLevel="0" collapsed="false">
      <c r="A160" s="0" t="n">
        <v>2002</v>
      </c>
      <c r="B160" s="0" t="n">
        <v>2</v>
      </c>
      <c r="C160" s="0" t="n">
        <v>5</v>
      </c>
      <c r="D160" s="0" t="n">
        <v>19</v>
      </c>
      <c r="E160" s="0" t="n">
        <v>50</v>
      </c>
      <c r="G160" s="0" t="n">
        <v>21</v>
      </c>
      <c r="H160" s="0" t="n">
        <f aca="false">(107-G160)</f>
        <v>86</v>
      </c>
      <c r="K160" s="8"/>
      <c r="L160" s="9" t="n">
        <v>2815.23333333333</v>
      </c>
      <c r="M160" s="9" t="n">
        <f aca="false">(L160*(107/H160))</f>
        <v>3502.67403100775</v>
      </c>
      <c r="N160" s="9" t="n">
        <f aca="false">(M160-L160)</f>
        <v>687.440697674419</v>
      </c>
      <c r="O160" s="11"/>
      <c r="P160" s="9"/>
      <c r="Q160" s="9"/>
      <c r="R160" s="9"/>
      <c r="S160" s="11"/>
      <c r="T160" s="9"/>
      <c r="U160" s="11"/>
      <c r="V160" s="11"/>
      <c r="W160" s="11"/>
      <c r="X160" s="12"/>
      <c r="Y160" s="17"/>
      <c r="Z160" s="11"/>
    </row>
    <row r="161" customFormat="false" ht="12.75" hidden="false" customHeight="false" outlineLevel="0" collapsed="false">
      <c r="A161" s="0" t="n">
        <v>2002</v>
      </c>
      <c r="B161" s="0" t="n">
        <v>2</v>
      </c>
      <c r="C161" s="0" t="n">
        <v>5</v>
      </c>
      <c r="D161" s="0" t="n">
        <v>20</v>
      </c>
      <c r="E161" s="0" t="n">
        <v>0</v>
      </c>
      <c r="G161" s="0" t="n">
        <v>21</v>
      </c>
      <c r="H161" s="0" t="n">
        <f aca="false">(107-G161)</f>
        <v>86</v>
      </c>
      <c r="L161" s="9" t="n">
        <v>3000.01666666667</v>
      </c>
      <c r="M161" s="9" t="n">
        <f aca="false">(L161*(107/H161))</f>
        <v>3732.57887596899</v>
      </c>
      <c r="N161" s="9" t="n">
        <f aca="false">(M161-L161)</f>
        <v>732.562209302325</v>
      </c>
      <c r="O161" s="11"/>
      <c r="P161" s="9"/>
      <c r="Q161" s="9"/>
      <c r="R161" s="9"/>
      <c r="S161" s="11"/>
      <c r="T161" s="9"/>
      <c r="U161" s="11"/>
      <c r="V161" s="11"/>
      <c r="W161" s="11"/>
      <c r="X161" s="12"/>
      <c r="Y161" s="17"/>
      <c r="Z161" s="11"/>
    </row>
    <row r="162" customFormat="false" ht="12.75" hidden="false" customHeight="false" outlineLevel="0" collapsed="false">
      <c r="A162" s="0" t="n">
        <v>2002</v>
      </c>
      <c r="B162" s="0" t="n">
        <v>2</v>
      </c>
      <c r="C162" s="0" t="n">
        <v>5</v>
      </c>
      <c r="D162" s="0" t="n">
        <v>20</v>
      </c>
      <c r="E162" s="0" t="n">
        <v>10</v>
      </c>
      <c r="G162" s="0" t="n">
        <v>21</v>
      </c>
      <c r="H162" s="0" t="n">
        <f aca="false">(107-G162)</f>
        <v>86</v>
      </c>
      <c r="L162" s="9" t="n">
        <v>3262.21666666667</v>
      </c>
      <c r="M162" s="9" t="n">
        <f aca="false">(L162*(107/H162))</f>
        <v>4058.80445736434</v>
      </c>
      <c r="N162" s="9" t="n">
        <f aca="false">(M162-L162)</f>
        <v>796.587790697674</v>
      </c>
      <c r="O162" s="11"/>
      <c r="P162" s="9"/>
      <c r="Q162" s="9"/>
      <c r="R162" s="9"/>
      <c r="S162" s="11"/>
      <c r="T162" s="9"/>
      <c r="U162" s="11"/>
      <c r="V162" s="11"/>
      <c r="W162" s="11"/>
      <c r="X162" s="12"/>
      <c r="Y162" s="17"/>
      <c r="Z162" s="11"/>
    </row>
    <row r="163" customFormat="false" ht="12.75" hidden="false" customHeight="false" outlineLevel="0" collapsed="false">
      <c r="A163" s="0" t="n">
        <v>2002</v>
      </c>
      <c r="B163" s="0" t="n">
        <v>2</v>
      </c>
      <c r="C163" s="0" t="n">
        <v>5</v>
      </c>
      <c r="D163" s="0" t="n">
        <v>20</v>
      </c>
      <c r="E163" s="0" t="n">
        <v>20</v>
      </c>
      <c r="G163" s="0" t="n">
        <v>21</v>
      </c>
      <c r="H163" s="0" t="n">
        <f aca="false">(107-G163)</f>
        <v>86</v>
      </c>
      <c r="L163" s="9" t="n">
        <v>3460.96666666667</v>
      </c>
      <c r="M163" s="9" t="n">
        <f aca="false">(L163*(107/H163))</f>
        <v>4306.08643410853</v>
      </c>
      <c r="N163" s="9" t="n">
        <f aca="false">(M163-L163)</f>
        <v>845.11976744186</v>
      </c>
      <c r="O163" s="11"/>
      <c r="P163" s="9"/>
      <c r="Q163" s="9"/>
      <c r="R163" s="9"/>
      <c r="S163" s="11"/>
      <c r="T163" s="9"/>
      <c r="U163" s="11"/>
      <c r="V163" s="11"/>
      <c r="W163" s="11"/>
      <c r="X163" s="12"/>
      <c r="Y163" s="17"/>
      <c r="Z163" s="11"/>
    </row>
    <row r="164" customFormat="false" ht="12.75" hidden="false" customHeight="false" outlineLevel="0" collapsed="false">
      <c r="A164" s="0" t="n">
        <v>2002</v>
      </c>
      <c r="B164" s="0" t="n">
        <v>2</v>
      </c>
      <c r="C164" s="0" t="n">
        <v>5</v>
      </c>
      <c r="D164" s="0" t="n">
        <v>20</v>
      </c>
      <c r="E164" s="0" t="n">
        <v>30</v>
      </c>
      <c r="G164" s="0" t="n">
        <v>21</v>
      </c>
      <c r="H164" s="0" t="n">
        <f aca="false">(107-G164)</f>
        <v>86</v>
      </c>
      <c r="L164" s="9" t="n">
        <v>3677.33333333333</v>
      </c>
      <c r="M164" s="9" t="n">
        <f aca="false">(L164*(107/H164))</f>
        <v>4575.28682170543</v>
      </c>
      <c r="N164" s="9" t="n">
        <f aca="false">(M164-L164)</f>
        <v>897.953488372093</v>
      </c>
      <c r="O164" s="11"/>
      <c r="P164" s="9"/>
      <c r="Q164" s="9"/>
      <c r="R164" s="9"/>
      <c r="S164" s="11"/>
      <c r="T164" s="9"/>
      <c r="U164" s="11"/>
      <c r="V164" s="11"/>
      <c r="W164" s="11"/>
      <c r="X164" s="12"/>
      <c r="Y164" s="17"/>
      <c r="Z164" s="11"/>
    </row>
    <row r="165" customFormat="false" ht="12.75" hidden="false" customHeight="false" outlineLevel="0" collapsed="false">
      <c r="A165" s="0" t="n">
        <v>2002</v>
      </c>
      <c r="B165" s="0" t="n">
        <v>2</v>
      </c>
      <c r="C165" s="0" t="n">
        <v>5</v>
      </c>
      <c r="D165" s="0" t="n">
        <v>20</v>
      </c>
      <c r="E165" s="0" t="n">
        <v>40</v>
      </c>
      <c r="G165" s="0" t="n">
        <v>21</v>
      </c>
      <c r="H165" s="0" t="n">
        <f aca="false">(107-G165)</f>
        <v>86</v>
      </c>
      <c r="L165" s="9" t="n">
        <v>3883.66666666667</v>
      </c>
      <c r="M165" s="9" t="n">
        <f aca="false">(L165*(107/H165))</f>
        <v>4832.00387596899</v>
      </c>
      <c r="N165" s="9" t="n">
        <f aca="false">(M165-L165)</f>
        <v>948.337209302326</v>
      </c>
      <c r="O165" s="11"/>
      <c r="P165" s="9"/>
      <c r="Q165" s="9"/>
      <c r="R165" s="9"/>
      <c r="S165" s="11"/>
      <c r="T165" s="9"/>
      <c r="U165" s="11"/>
      <c r="V165" s="11"/>
      <c r="W165" s="11"/>
      <c r="X165" s="12"/>
      <c r="Y165" s="17"/>
      <c r="Z165" s="11"/>
    </row>
    <row r="166" customFormat="false" ht="12.75" hidden="false" customHeight="false" outlineLevel="0" collapsed="false">
      <c r="A166" s="0" t="n">
        <v>2002</v>
      </c>
      <c r="B166" s="0" t="n">
        <v>2</v>
      </c>
      <c r="C166" s="0" t="n">
        <v>5</v>
      </c>
      <c r="D166" s="0" t="n">
        <v>20</v>
      </c>
      <c r="E166" s="0" t="n">
        <v>50</v>
      </c>
      <c r="G166" s="0" t="n">
        <v>21</v>
      </c>
      <c r="H166" s="0" t="n">
        <f aca="false">(107-G166)</f>
        <v>86</v>
      </c>
      <c r="L166" s="9" t="n">
        <v>3992.6</v>
      </c>
      <c r="M166" s="9" t="n">
        <f aca="false">(L166*(107/H166))</f>
        <v>4967.53720930233</v>
      </c>
      <c r="N166" s="9" t="n">
        <f aca="false">(M166-L166)</f>
        <v>974.937209302325</v>
      </c>
      <c r="O166" s="11"/>
      <c r="P166" s="9"/>
      <c r="Q166" s="9"/>
      <c r="R166" s="9"/>
      <c r="S166" s="11"/>
      <c r="T166" s="9"/>
      <c r="U166" s="11"/>
      <c r="V166" s="11"/>
      <c r="W166" s="11"/>
      <c r="X166" s="12"/>
      <c r="Y166" s="17"/>
      <c r="Z166" s="11"/>
    </row>
    <row r="167" customFormat="false" ht="12.75" hidden="false" customHeight="false" outlineLevel="0" collapsed="false">
      <c r="A167" s="0" t="n">
        <v>2002</v>
      </c>
      <c r="B167" s="0" t="n">
        <v>2</v>
      </c>
      <c r="C167" s="0" t="n">
        <v>5</v>
      </c>
      <c r="D167" s="0" t="n">
        <v>21</v>
      </c>
      <c r="E167" s="0" t="n">
        <v>0</v>
      </c>
      <c r="G167" s="0" t="n">
        <v>21</v>
      </c>
      <c r="H167" s="0" t="n">
        <f aca="false">(107-G167)</f>
        <v>86</v>
      </c>
      <c r="L167" s="9" t="n">
        <v>4033.31666666667</v>
      </c>
      <c r="M167" s="9" t="n">
        <f aca="false">(L167*(107/H167))</f>
        <v>5018.19631782946</v>
      </c>
      <c r="N167" s="9" t="n">
        <f aca="false">(M167-L167)</f>
        <v>984.879651162791</v>
      </c>
      <c r="O167" s="11"/>
      <c r="P167" s="9"/>
      <c r="Q167" s="9"/>
      <c r="R167" s="9"/>
      <c r="S167" s="11"/>
      <c r="T167" s="9"/>
      <c r="U167" s="11"/>
      <c r="V167" s="11"/>
      <c r="W167" s="11"/>
      <c r="X167" s="12"/>
      <c r="Y167" s="17"/>
      <c r="Z167" s="11"/>
    </row>
    <row r="168" customFormat="false" ht="12.75" hidden="false" customHeight="false" outlineLevel="0" collapsed="false">
      <c r="A168" s="0" t="n">
        <v>2002</v>
      </c>
      <c r="B168" s="0" t="n">
        <v>2</v>
      </c>
      <c r="C168" s="0" t="n">
        <v>5</v>
      </c>
      <c r="D168" s="0" t="n">
        <v>21</v>
      </c>
      <c r="E168" s="0" t="n">
        <v>10</v>
      </c>
      <c r="G168" s="0" t="n">
        <v>21</v>
      </c>
      <c r="H168" s="0" t="n">
        <f aca="false">(107-G168)</f>
        <v>86</v>
      </c>
      <c r="L168" s="9" t="n">
        <v>4155.21666666667</v>
      </c>
      <c r="M168" s="9" t="n">
        <f aca="false">(L168*(107/H168))</f>
        <v>5169.86259689923</v>
      </c>
      <c r="N168" s="9" t="n">
        <f aca="false">(M168-L168)</f>
        <v>1014.64593023256</v>
      </c>
      <c r="O168" s="11"/>
      <c r="P168" s="9"/>
      <c r="Q168" s="9"/>
      <c r="R168" s="9"/>
      <c r="S168" s="11"/>
      <c r="T168" s="9"/>
      <c r="U168" s="11"/>
      <c r="V168" s="11"/>
      <c r="W168" s="11"/>
      <c r="X168" s="12"/>
      <c r="Y168" s="17"/>
      <c r="Z168" s="11"/>
    </row>
    <row r="169" customFormat="false" ht="12.75" hidden="false" customHeight="false" outlineLevel="0" collapsed="false">
      <c r="A169" s="0" t="n">
        <v>2002</v>
      </c>
      <c r="B169" s="0" t="n">
        <v>2</v>
      </c>
      <c r="C169" s="0" t="n">
        <v>5</v>
      </c>
      <c r="D169" s="0" t="n">
        <v>21</v>
      </c>
      <c r="E169" s="0" t="n">
        <v>20</v>
      </c>
      <c r="G169" s="0" t="n">
        <v>21</v>
      </c>
      <c r="H169" s="0" t="n">
        <f aca="false">(107-G169)</f>
        <v>86</v>
      </c>
      <c r="L169" s="9" t="n">
        <v>4189.63333333333</v>
      </c>
      <c r="M169" s="9" t="n">
        <f aca="false">(L169*(107/H169))</f>
        <v>5212.68333333333</v>
      </c>
      <c r="N169" s="9" t="n">
        <f aca="false">(M169-L169)</f>
        <v>1023.05</v>
      </c>
      <c r="O169" s="11"/>
      <c r="P169" s="9"/>
      <c r="Q169" s="9"/>
      <c r="R169" s="9"/>
      <c r="S169" s="11"/>
      <c r="T169" s="9"/>
      <c r="U169" s="11"/>
      <c r="V169" s="11"/>
      <c r="W169" s="11"/>
      <c r="X169" s="12"/>
      <c r="Y169" s="17"/>
      <c r="Z169" s="11"/>
    </row>
    <row r="170" customFormat="false" ht="12.75" hidden="false" customHeight="false" outlineLevel="0" collapsed="false">
      <c r="A170" s="0" t="n">
        <v>2002</v>
      </c>
      <c r="B170" s="0" t="n">
        <v>2</v>
      </c>
      <c r="C170" s="0" t="n">
        <v>5</v>
      </c>
      <c r="D170" s="0" t="n">
        <v>21</v>
      </c>
      <c r="E170" s="0" t="n">
        <v>30</v>
      </c>
      <c r="G170" s="0" t="n">
        <v>21</v>
      </c>
      <c r="H170" s="0" t="n">
        <f aca="false">(107-G170)</f>
        <v>86</v>
      </c>
      <c r="L170" s="9" t="n">
        <v>4154.8</v>
      </c>
      <c r="M170" s="9" t="n">
        <f aca="false">(L170*(107/H170))</f>
        <v>5169.34418604651</v>
      </c>
      <c r="N170" s="9" t="n">
        <f aca="false">(M170-L170)</f>
        <v>1014.54418604651</v>
      </c>
      <c r="O170" s="11"/>
      <c r="P170" s="9"/>
      <c r="Q170" s="9"/>
      <c r="R170" s="9"/>
      <c r="S170" s="11"/>
      <c r="T170" s="9"/>
      <c r="U170" s="11"/>
      <c r="V170" s="11"/>
      <c r="W170" s="11"/>
      <c r="X170" s="12"/>
      <c r="Y170" s="17"/>
      <c r="Z170" s="11"/>
    </row>
    <row r="171" customFormat="false" ht="12.75" hidden="false" customHeight="false" outlineLevel="0" collapsed="false">
      <c r="A171" s="0" t="n">
        <v>2002</v>
      </c>
      <c r="B171" s="0" t="n">
        <v>2</v>
      </c>
      <c r="C171" s="0" t="n">
        <v>5</v>
      </c>
      <c r="D171" s="0" t="n">
        <v>21</v>
      </c>
      <c r="E171" s="0" t="n">
        <v>40</v>
      </c>
      <c r="G171" s="0" t="n">
        <v>21</v>
      </c>
      <c r="H171" s="0" t="n">
        <f aca="false">(107-G171)</f>
        <v>86</v>
      </c>
      <c r="L171" s="9" t="n">
        <v>4058.98333333333</v>
      </c>
      <c r="M171" s="9" t="n">
        <f aca="false">(L171*(107/H171))</f>
        <v>5050.13042635659</v>
      </c>
      <c r="N171" s="9" t="n">
        <f aca="false">(M171-L171)</f>
        <v>991.147093023256</v>
      </c>
      <c r="O171" s="11"/>
      <c r="P171" s="9"/>
      <c r="Q171" s="9"/>
      <c r="R171" s="9"/>
      <c r="S171" s="11"/>
      <c r="T171" s="9"/>
      <c r="U171" s="11"/>
      <c r="V171" s="11"/>
      <c r="W171" s="11"/>
      <c r="X171" s="12"/>
      <c r="Y171" s="17"/>
      <c r="Z171" s="11"/>
    </row>
    <row r="172" customFormat="false" ht="12.75" hidden="false" customHeight="false" outlineLevel="0" collapsed="false">
      <c r="A172" s="0" t="n">
        <v>2002</v>
      </c>
      <c r="B172" s="0" t="n">
        <v>2</v>
      </c>
      <c r="C172" s="0" t="n">
        <v>5</v>
      </c>
      <c r="D172" s="0" t="n">
        <v>21</v>
      </c>
      <c r="E172" s="0" t="n">
        <v>50</v>
      </c>
      <c r="G172" s="0" t="n">
        <v>21</v>
      </c>
      <c r="H172" s="0" t="n">
        <f aca="false">(107-G172)</f>
        <v>86</v>
      </c>
      <c r="L172" s="9" t="n">
        <v>4165.6</v>
      </c>
      <c r="M172" s="9" t="n">
        <f aca="false">(L172*(107/H172))</f>
        <v>5182.78139534884</v>
      </c>
      <c r="N172" s="9" t="n">
        <f aca="false">(M172-L172)</f>
        <v>1017.18139534884</v>
      </c>
      <c r="O172" s="11"/>
      <c r="P172" s="9"/>
      <c r="Q172" s="9"/>
      <c r="R172" s="9"/>
      <c r="S172" s="11"/>
      <c r="T172" s="9"/>
      <c r="U172" s="11"/>
      <c r="V172" s="11"/>
      <c r="W172" s="11"/>
      <c r="X172" s="12"/>
      <c r="Y172" s="17"/>
      <c r="Z172" s="11"/>
    </row>
    <row r="173" customFormat="false" ht="12.75" hidden="false" customHeight="false" outlineLevel="0" collapsed="false">
      <c r="K173" s="8"/>
      <c r="L173" s="9"/>
      <c r="M173" s="11"/>
      <c r="N173" s="11"/>
      <c r="O173" s="11"/>
      <c r="P173" s="9"/>
      <c r="Q173" s="9"/>
      <c r="R173" s="9"/>
      <c r="S173" s="11"/>
      <c r="T173" s="9"/>
      <c r="U173" s="11"/>
      <c r="V173" s="11"/>
      <c r="W173" s="11"/>
      <c r="X173" s="12"/>
      <c r="Y173" s="17"/>
      <c r="Z173" s="11"/>
    </row>
    <row r="174" customFormat="false" ht="12.75" hidden="false" customHeight="false" outlineLevel="0" collapsed="false">
      <c r="A174" s="0" t="n">
        <v>2002</v>
      </c>
      <c r="B174" s="0" t="n">
        <v>2</v>
      </c>
      <c r="C174" s="0" t="n">
        <v>5</v>
      </c>
      <c r="D174" s="0" t="n">
        <v>19</v>
      </c>
      <c r="E174" s="0" t="n">
        <v>0</v>
      </c>
      <c r="F174" s="0" t="n">
        <v>3</v>
      </c>
      <c r="G174" s="0" t="n">
        <v>24</v>
      </c>
      <c r="H174" s="0" t="n">
        <f aca="false">(107-G174)</f>
        <v>83</v>
      </c>
      <c r="K174" s="8"/>
      <c r="L174" s="9" t="n">
        <v>4558.26666666667</v>
      </c>
      <c r="M174" s="9" t="n">
        <f aca="false">(L174*(107/H174))</f>
        <v>5876.31967871486</v>
      </c>
      <c r="N174" s="9" t="n">
        <f aca="false">(M174-L174)</f>
        <v>1318.05301204819</v>
      </c>
      <c r="O174" s="11"/>
      <c r="P174" s="9"/>
      <c r="Q174" s="9"/>
      <c r="R174" s="9"/>
      <c r="S174" s="11"/>
      <c r="T174" s="9"/>
      <c r="U174" s="11"/>
      <c r="V174" s="11"/>
      <c r="W174" s="11"/>
      <c r="X174" s="12"/>
      <c r="Y174" s="17"/>
      <c r="Z174" s="11"/>
    </row>
    <row r="175" customFormat="false" ht="12.75" hidden="false" customHeight="false" outlineLevel="0" collapsed="false">
      <c r="A175" s="0" t="n">
        <v>2002</v>
      </c>
      <c r="B175" s="0" t="n">
        <v>2</v>
      </c>
      <c r="C175" s="0" t="n">
        <v>5</v>
      </c>
      <c r="D175" s="0" t="n">
        <v>19</v>
      </c>
      <c r="E175" s="0" t="n">
        <v>10</v>
      </c>
      <c r="G175" s="0" t="n">
        <v>24</v>
      </c>
      <c r="H175" s="0" t="n">
        <f aca="false">(107-G175)</f>
        <v>83</v>
      </c>
      <c r="K175" s="8"/>
      <c r="L175" s="9" t="n">
        <v>4299.3</v>
      </c>
      <c r="M175" s="9" t="n">
        <f aca="false">(L175*(107/H175))</f>
        <v>5542.47108433735</v>
      </c>
      <c r="N175" s="9" t="n">
        <f aca="false">(M175-L175)</f>
        <v>1243.17108433735</v>
      </c>
      <c r="O175" s="11"/>
      <c r="P175" s="9"/>
      <c r="Q175" s="9"/>
      <c r="R175" s="9"/>
      <c r="S175" s="11"/>
      <c r="T175" s="9"/>
      <c r="U175" s="11"/>
      <c r="V175" s="11"/>
      <c r="W175" s="11"/>
      <c r="X175" s="12"/>
      <c r="Y175" s="17"/>
      <c r="Z175" s="11"/>
    </row>
    <row r="176" customFormat="false" ht="12.75" hidden="false" customHeight="false" outlineLevel="0" collapsed="false">
      <c r="A176" s="0" t="n">
        <v>2002</v>
      </c>
      <c r="B176" s="0" t="n">
        <v>2</v>
      </c>
      <c r="C176" s="0" t="n">
        <v>5</v>
      </c>
      <c r="D176" s="0" t="n">
        <v>19</v>
      </c>
      <c r="E176" s="0" t="n">
        <v>20</v>
      </c>
      <c r="G176" s="0" t="n">
        <v>24</v>
      </c>
      <c r="H176" s="0" t="n">
        <f aca="false">(107-G176)</f>
        <v>83</v>
      </c>
      <c r="K176" s="8"/>
      <c r="L176" s="9" t="n">
        <v>3971.26666666667</v>
      </c>
      <c r="M176" s="9" t="n">
        <f aca="false">(L176*(107/H176))</f>
        <v>5119.58473895582</v>
      </c>
      <c r="N176" s="9" t="n">
        <f aca="false">(M176-L176)</f>
        <v>1148.31807228916</v>
      </c>
      <c r="O176" s="11"/>
      <c r="P176" s="9"/>
      <c r="Q176" s="9"/>
      <c r="R176" s="9"/>
      <c r="S176" s="11"/>
      <c r="T176" s="9"/>
      <c r="U176" s="11"/>
      <c r="V176" s="11"/>
      <c r="W176" s="11"/>
      <c r="X176" s="12"/>
      <c r="Y176" s="17"/>
      <c r="Z176" s="11"/>
    </row>
    <row r="177" customFormat="false" ht="12.75" hidden="false" customHeight="false" outlineLevel="0" collapsed="false">
      <c r="A177" s="0" t="n">
        <v>2002</v>
      </c>
      <c r="B177" s="0" t="n">
        <v>2</v>
      </c>
      <c r="C177" s="0" t="n">
        <v>5</v>
      </c>
      <c r="D177" s="0" t="n">
        <v>19</v>
      </c>
      <c r="E177" s="0" t="n">
        <v>30</v>
      </c>
      <c r="G177" s="0" t="n">
        <v>24</v>
      </c>
      <c r="H177" s="0" t="n">
        <f aca="false">(107-G177)</f>
        <v>83</v>
      </c>
      <c r="K177" s="8"/>
      <c r="L177" s="9" t="n">
        <v>3437.38333333333</v>
      </c>
      <c r="M177" s="9" t="n">
        <f aca="false">(L177*(107/H177))</f>
        <v>4431.32550200803</v>
      </c>
      <c r="N177" s="9" t="n">
        <f aca="false">(M177-L177)</f>
        <v>993.942168674699</v>
      </c>
      <c r="O177" s="11"/>
      <c r="P177" s="9"/>
      <c r="Q177" s="9"/>
      <c r="R177" s="9"/>
      <c r="S177" s="11"/>
      <c r="T177" s="9"/>
      <c r="U177" s="11"/>
      <c r="V177" s="11"/>
      <c r="W177" s="11"/>
      <c r="X177" s="12"/>
      <c r="Y177" s="17"/>
      <c r="Z177" s="11"/>
    </row>
    <row r="178" customFormat="false" ht="12.75" hidden="false" customHeight="false" outlineLevel="0" collapsed="false">
      <c r="A178" s="0" t="n">
        <v>2002</v>
      </c>
      <c r="B178" s="0" t="n">
        <v>2</v>
      </c>
      <c r="C178" s="0" t="n">
        <v>5</v>
      </c>
      <c r="D178" s="0" t="n">
        <v>19</v>
      </c>
      <c r="E178" s="0" t="n">
        <v>40</v>
      </c>
      <c r="G178" s="0" t="n">
        <v>24</v>
      </c>
      <c r="H178" s="0" t="n">
        <f aca="false">(107-G178)</f>
        <v>83</v>
      </c>
      <c r="K178" s="8"/>
      <c r="L178" s="9" t="n">
        <v>3098.5</v>
      </c>
      <c r="M178" s="9" t="n">
        <f aca="false">(L178*(107/H178))</f>
        <v>3994.45180722892</v>
      </c>
      <c r="N178" s="9" t="n">
        <f aca="false">(M178-L178)</f>
        <v>895.951807228916</v>
      </c>
      <c r="O178" s="11"/>
      <c r="P178" s="9"/>
      <c r="Q178" s="9"/>
      <c r="R178" s="9"/>
      <c r="S178" s="11"/>
      <c r="T178" s="9"/>
      <c r="U178" s="11"/>
      <c r="V178" s="11"/>
      <c r="W178" s="11"/>
      <c r="X178" s="12"/>
      <c r="Y178" s="17"/>
      <c r="Z178" s="11"/>
    </row>
    <row r="179" customFormat="false" ht="12.75" hidden="false" customHeight="false" outlineLevel="0" collapsed="false">
      <c r="A179" s="0" t="n">
        <v>2002</v>
      </c>
      <c r="B179" s="0" t="n">
        <v>2</v>
      </c>
      <c r="C179" s="0" t="n">
        <v>5</v>
      </c>
      <c r="D179" s="0" t="n">
        <v>19</v>
      </c>
      <c r="E179" s="0" t="n">
        <v>50</v>
      </c>
      <c r="G179" s="0" t="n">
        <v>24</v>
      </c>
      <c r="H179" s="0" t="n">
        <f aca="false">(107-G179)</f>
        <v>83</v>
      </c>
      <c r="K179" s="8"/>
      <c r="L179" s="9" t="n">
        <v>2815.23333333333</v>
      </c>
      <c r="M179" s="9" t="n">
        <f aca="false">(L179*(107/H179))</f>
        <v>3629.27670682731</v>
      </c>
      <c r="N179" s="9" t="n">
        <f aca="false">(M179-L179)</f>
        <v>814.043373493976</v>
      </c>
      <c r="O179" s="11"/>
      <c r="P179" s="9"/>
      <c r="Q179" s="9"/>
      <c r="R179" s="9"/>
      <c r="S179" s="11"/>
      <c r="T179" s="9"/>
      <c r="U179" s="11"/>
      <c r="V179" s="11"/>
      <c r="W179" s="11"/>
      <c r="X179" s="12"/>
      <c r="Y179" s="17"/>
      <c r="Z179" s="11"/>
    </row>
    <row r="180" customFormat="false" ht="12.75" hidden="false" customHeight="false" outlineLevel="0" collapsed="false">
      <c r="A180" s="0" t="n">
        <v>2002</v>
      </c>
      <c r="B180" s="0" t="n">
        <v>2</v>
      </c>
      <c r="C180" s="0" t="n">
        <v>5</v>
      </c>
      <c r="D180" s="0" t="n">
        <v>20</v>
      </c>
      <c r="E180" s="0" t="n">
        <v>0</v>
      </c>
      <c r="G180" s="0" t="n">
        <v>24</v>
      </c>
      <c r="H180" s="0" t="n">
        <f aca="false">(107-G180)</f>
        <v>83</v>
      </c>
      <c r="L180" s="9" t="n">
        <v>3000.01666666667</v>
      </c>
      <c r="M180" s="9" t="n">
        <f aca="false">(L180*(107/H180))</f>
        <v>3867.49136546185</v>
      </c>
      <c r="N180" s="9" t="n">
        <f aca="false">(M180-L180)</f>
        <v>867.474698795181</v>
      </c>
      <c r="O180" s="11"/>
      <c r="P180" s="9"/>
      <c r="Q180" s="9"/>
      <c r="R180" s="9"/>
      <c r="S180" s="11"/>
      <c r="T180" s="9"/>
      <c r="U180" s="11"/>
      <c r="V180" s="11"/>
      <c r="W180" s="11"/>
      <c r="X180" s="12"/>
      <c r="Y180" s="17"/>
      <c r="Z180" s="11"/>
    </row>
    <row r="181" customFormat="false" ht="12.75" hidden="false" customHeight="false" outlineLevel="0" collapsed="false">
      <c r="A181" s="0" t="n">
        <v>2002</v>
      </c>
      <c r="B181" s="0" t="n">
        <v>2</v>
      </c>
      <c r="C181" s="0" t="n">
        <v>5</v>
      </c>
      <c r="D181" s="0" t="n">
        <v>20</v>
      </c>
      <c r="E181" s="0" t="n">
        <v>10</v>
      </c>
      <c r="G181" s="0" t="n">
        <v>24</v>
      </c>
      <c r="H181" s="0" t="n">
        <f aca="false">(107-G181)</f>
        <v>83</v>
      </c>
      <c r="L181" s="9" t="n">
        <v>3262.21666666667</v>
      </c>
      <c r="M181" s="9" t="n">
        <f aca="false">(L181*(107/H181))</f>
        <v>4205.50823293173</v>
      </c>
      <c r="N181" s="9" t="n">
        <f aca="false">(M181-L181)</f>
        <v>943.291566265061</v>
      </c>
      <c r="O181" s="11"/>
      <c r="P181" s="9"/>
      <c r="Q181" s="9"/>
      <c r="R181" s="9"/>
      <c r="S181" s="11"/>
      <c r="T181" s="9"/>
      <c r="U181" s="11"/>
      <c r="V181" s="11"/>
      <c r="W181" s="11"/>
      <c r="X181" s="12"/>
      <c r="Y181" s="17"/>
      <c r="Z181" s="11"/>
    </row>
    <row r="182" customFormat="false" ht="12.75" hidden="false" customHeight="false" outlineLevel="0" collapsed="false">
      <c r="A182" s="0" t="n">
        <v>2002</v>
      </c>
      <c r="B182" s="0" t="n">
        <v>2</v>
      </c>
      <c r="C182" s="0" t="n">
        <v>5</v>
      </c>
      <c r="D182" s="0" t="n">
        <v>20</v>
      </c>
      <c r="E182" s="0" t="n">
        <v>20</v>
      </c>
      <c r="G182" s="0" t="n">
        <v>24</v>
      </c>
      <c r="H182" s="0" t="n">
        <f aca="false">(107-G182)</f>
        <v>83</v>
      </c>
      <c r="L182" s="9" t="n">
        <v>3460.96666666667</v>
      </c>
      <c r="M182" s="9" t="n">
        <f aca="false">(L182*(107/H182))</f>
        <v>4461.7281124498</v>
      </c>
      <c r="N182" s="9" t="n">
        <f aca="false">(M182-L182)</f>
        <v>1000.76144578313</v>
      </c>
      <c r="O182" s="11"/>
      <c r="P182" s="9"/>
      <c r="Q182" s="9"/>
      <c r="R182" s="9"/>
      <c r="S182" s="11"/>
      <c r="T182" s="9"/>
      <c r="U182" s="11"/>
      <c r="V182" s="11"/>
      <c r="W182" s="11"/>
      <c r="X182" s="12"/>
      <c r="Y182" s="17"/>
      <c r="Z182" s="11"/>
    </row>
    <row r="183" customFormat="false" ht="12.75" hidden="false" customHeight="false" outlineLevel="0" collapsed="false">
      <c r="A183" s="0" t="n">
        <v>2002</v>
      </c>
      <c r="B183" s="0" t="n">
        <v>2</v>
      </c>
      <c r="C183" s="0" t="n">
        <v>5</v>
      </c>
      <c r="D183" s="0" t="n">
        <v>20</v>
      </c>
      <c r="E183" s="0" t="n">
        <v>30</v>
      </c>
      <c r="G183" s="0" t="n">
        <v>24</v>
      </c>
      <c r="H183" s="0" t="n">
        <f aca="false">(107-G183)</f>
        <v>83</v>
      </c>
      <c r="L183" s="9" t="n">
        <v>3677.33333333333</v>
      </c>
      <c r="M183" s="9" t="n">
        <f aca="false">(L183*(107/H183))</f>
        <v>4740.65863453815</v>
      </c>
      <c r="N183" s="9" t="n">
        <f aca="false">(M183-L183)</f>
        <v>1063.32530120482</v>
      </c>
      <c r="O183" s="11"/>
      <c r="P183" s="9"/>
      <c r="Q183" s="9"/>
      <c r="R183" s="9"/>
      <c r="S183" s="11"/>
      <c r="T183" s="9"/>
      <c r="U183" s="11"/>
      <c r="V183" s="11"/>
      <c r="W183" s="11"/>
      <c r="X183" s="12"/>
      <c r="Y183" s="17"/>
      <c r="Z183" s="11"/>
    </row>
    <row r="184" customFormat="false" ht="12.75" hidden="false" customHeight="false" outlineLevel="0" collapsed="false">
      <c r="A184" s="0" t="n">
        <v>2002</v>
      </c>
      <c r="B184" s="0" t="n">
        <v>2</v>
      </c>
      <c r="C184" s="0" t="n">
        <v>5</v>
      </c>
      <c r="D184" s="0" t="n">
        <v>20</v>
      </c>
      <c r="E184" s="0" t="n">
        <v>40</v>
      </c>
      <c r="G184" s="0" t="n">
        <v>24</v>
      </c>
      <c r="H184" s="0" t="n">
        <f aca="false">(107-G184)</f>
        <v>83</v>
      </c>
      <c r="L184" s="9" t="n">
        <v>3883.66666666667</v>
      </c>
      <c r="M184" s="9" t="n">
        <f aca="false">(L184*(107/H184))</f>
        <v>5006.6546184739</v>
      </c>
      <c r="N184" s="9" t="n">
        <f aca="false">(M184-L184)</f>
        <v>1122.98795180723</v>
      </c>
      <c r="O184" s="11"/>
      <c r="P184" s="9"/>
      <c r="Q184" s="9"/>
      <c r="R184" s="9"/>
      <c r="S184" s="11"/>
      <c r="T184" s="9"/>
      <c r="U184" s="11"/>
      <c r="V184" s="11"/>
      <c r="W184" s="11"/>
      <c r="X184" s="12"/>
      <c r="Y184" s="17"/>
      <c r="Z184" s="11"/>
    </row>
    <row r="185" customFormat="false" ht="12.75" hidden="false" customHeight="false" outlineLevel="0" collapsed="false">
      <c r="A185" s="0" t="n">
        <v>2002</v>
      </c>
      <c r="B185" s="0" t="n">
        <v>2</v>
      </c>
      <c r="C185" s="0" t="n">
        <v>5</v>
      </c>
      <c r="D185" s="0" t="n">
        <v>20</v>
      </c>
      <c r="E185" s="0" t="n">
        <v>50</v>
      </c>
      <c r="G185" s="0" t="n">
        <v>24</v>
      </c>
      <c r="H185" s="0" t="n">
        <f aca="false">(107-G185)</f>
        <v>83</v>
      </c>
      <c r="L185" s="9" t="n">
        <v>3992.6</v>
      </c>
      <c r="M185" s="9" t="n">
        <f aca="false">(L185*(107/H185))</f>
        <v>5147.08674698795</v>
      </c>
      <c r="N185" s="9" t="n">
        <f aca="false">(M185-L185)</f>
        <v>1154.48674698795</v>
      </c>
      <c r="O185" s="11"/>
      <c r="P185" s="9"/>
      <c r="Q185" s="9"/>
      <c r="R185" s="9"/>
      <c r="S185" s="11"/>
      <c r="T185" s="9"/>
      <c r="U185" s="11"/>
      <c r="V185" s="11"/>
      <c r="W185" s="11"/>
      <c r="X185" s="12"/>
      <c r="Y185" s="17"/>
      <c r="Z185" s="11"/>
    </row>
    <row r="186" customFormat="false" ht="12.75" hidden="false" customHeight="false" outlineLevel="0" collapsed="false">
      <c r="A186" s="0" t="n">
        <v>2002</v>
      </c>
      <c r="B186" s="0" t="n">
        <v>2</v>
      </c>
      <c r="C186" s="0" t="n">
        <v>5</v>
      </c>
      <c r="D186" s="0" t="n">
        <v>21</v>
      </c>
      <c r="E186" s="0" t="n">
        <v>0</v>
      </c>
      <c r="G186" s="0" t="n">
        <v>24</v>
      </c>
      <c r="H186" s="0" t="n">
        <f aca="false">(107-G186)</f>
        <v>83</v>
      </c>
      <c r="L186" s="9" t="n">
        <v>4033.31666666667</v>
      </c>
      <c r="M186" s="9" t="n">
        <f aca="false">(L186*(107/H186))</f>
        <v>5199.57690763052</v>
      </c>
      <c r="N186" s="9" t="n">
        <f aca="false">(M186-L186)</f>
        <v>1166.26024096386</v>
      </c>
      <c r="O186" s="11"/>
      <c r="P186" s="9"/>
      <c r="Q186" s="9"/>
      <c r="R186" s="9"/>
      <c r="S186" s="11"/>
      <c r="T186" s="9"/>
      <c r="U186" s="11"/>
      <c r="V186" s="11"/>
      <c r="W186" s="11"/>
      <c r="X186" s="12"/>
      <c r="Y186" s="17"/>
      <c r="Z186" s="11"/>
    </row>
    <row r="187" customFormat="false" ht="12.75" hidden="false" customHeight="false" outlineLevel="0" collapsed="false">
      <c r="A187" s="0" t="n">
        <v>2002</v>
      </c>
      <c r="B187" s="0" t="n">
        <v>2</v>
      </c>
      <c r="C187" s="0" t="n">
        <v>5</v>
      </c>
      <c r="D187" s="0" t="n">
        <v>21</v>
      </c>
      <c r="E187" s="0" t="n">
        <v>10</v>
      </c>
      <c r="G187" s="0" t="n">
        <v>24</v>
      </c>
      <c r="H187" s="0" t="n">
        <f aca="false">(107-G187)</f>
        <v>83</v>
      </c>
      <c r="L187" s="9" t="n">
        <v>4155.21666666667</v>
      </c>
      <c r="M187" s="9" t="n">
        <f aca="false">(L187*(107/H187))</f>
        <v>5356.72510040161</v>
      </c>
      <c r="N187" s="9" t="n">
        <f aca="false">(M187-L187)</f>
        <v>1201.50843373494</v>
      </c>
      <c r="O187" s="11"/>
      <c r="P187" s="9"/>
      <c r="Q187" s="9"/>
      <c r="R187" s="9"/>
      <c r="S187" s="11"/>
      <c r="T187" s="9"/>
      <c r="U187" s="11"/>
      <c r="V187" s="11"/>
      <c r="W187" s="11"/>
      <c r="X187" s="12"/>
      <c r="Y187" s="17"/>
      <c r="Z187" s="11"/>
    </row>
    <row r="188" customFormat="false" ht="12.75" hidden="false" customHeight="false" outlineLevel="0" collapsed="false">
      <c r="A188" s="0" t="n">
        <v>2002</v>
      </c>
      <c r="B188" s="0" t="n">
        <v>2</v>
      </c>
      <c r="C188" s="0" t="n">
        <v>5</v>
      </c>
      <c r="D188" s="0" t="n">
        <v>21</v>
      </c>
      <c r="E188" s="0" t="n">
        <v>20</v>
      </c>
      <c r="G188" s="0" t="n">
        <v>24</v>
      </c>
      <c r="H188" s="0" t="n">
        <f aca="false">(107-G188)</f>
        <v>83</v>
      </c>
      <c r="L188" s="9" t="n">
        <v>4189.63333333333</v>
      </c>
      <c r="M188" s="9" t="n">
        <f aca="false">(L188*(107/H188))</f>
        <v>5401.09357429719</v>
      </c>
      <c r="N188" s="9" t="n">
        <f aca="false">(M188-L188)</f>
        <v>1211.46024096386</v>
      </c>
      <c r="O188" s="11"/>
      <c r="P188" s="9"/>
      <c r="Q188" s="9"/>
      <c r="R188" s="9"/>
      <c r="S188" s="11"/>
      <c r="T188" s="9"/>
      <c r="U188" s="11"/>
      <c r="V188" s="11"/>
      <c r="W188" s="11"/>
      <c r="X188" s="12"/>
      <c r="Y188" s="17"/>
      <c r="Z188" s="11"/>
    </row>
    <row r="189" customFormat="false" ht="12.75" hidden="false" customHeight="false" outlineLevel="0" collapsed="false">
      <c r="A189" s="0" t="n">
        <v>2002</v>
      </c>
      <c r="B189" s="0" t="n">
        <v>2</v>
      </c>
      <c r="C189" s="0" t="n">
        <v>5</v>
      </c>
      <c r="D189" s="0" t="n">
        <v>21</v>
      </c>
      <c r="E189" s="0" t="n">
        <v>30</v>
      </c>
      <c r="G189" s="0" t="n">
        <v>24</v>
      </c>
      <c r="H189" s="0" t="n">
        <f aca="false">(107-G189)</f>
        <v>83</v>
      </c>
      <c r="L189" s="9" t="n">
        <v>4154.8</v>
      </c>
      <c r="M189" s="9" t="n">
        <f aca="false">(L189*(107/H189))</f>
        <v>5356.18795180723</v>
      </c>
      <c r="N189" s="9" t="n">
        <f aca="false">(M189-L189)</f>
        <v>1201.38795180723</v>
      </c>
      <c r="O189" s="11"/>
      <c r="P189" s="9"/>
      <c r="Q189" s="9"/>
      <c r="R189" s="9"/>
      <c r="S189" s="11"/>
      <c r="T189" s="9"/>
      <c r="U189" s="11"/>
      <c r="V189" s="11"/>
      <c r="W189" s="11"/>
      <c r="X189" s="12"/>
      <c r="Y189" s="17"/>
      <c r="Z189" s="11"/>
    </row>
    <row r="190" customFormat="false" ht="12.75" hidden="false" customHeight="false" outlineLevel="0" collapsed="false">
      <c r="A190" s="0" t="n">
        <v>2002</v>
      </c>
      <c r="B190" s="0" t="n">
        <v>2</v>
      </c>
      <c r="C190" s="0" t="n">
        <v>5</v>
      </c>
      <c r="D190" s="0" t="n">
        <v>21</v>
      </c>
      <c r="E190" s="0" t="n">
        <v>40</v>
      </c>
      <c r="G190" s="0" t="n">
        <v>24</v>
      </c>
      <c r="H190" s="0" t="n">
        <f aca="false">(107-G190)</f>
        <v>83</v>
      </c>
      <c r="L190" s="9" t="n">
        <v>4058.98333333333</v>
      </c>
      <c r="M190" s="9" t="n">
        <f aca="false">(L190*(107/H190))</f>
        <v>5232.66526104418</v>
      </c>
      <c r="N190" s="9" t="n">
        <f aca="false">(M190-L190)</f>
        <v>1173.68192771084</v>
      </c>
      <c r="O190" s="11"/>
      <c r="P190" s="9"/>
      <c r="Q190" s="9"/>
      <c r="R190" s="9"/>
      <c r="S190" s="11"/>
      <c r="T190" s="9"/>
      <c r="U190" s="11"/>
      <c r="V190" s="11"/>
      <c r="W190" s="11"/>
      <c r="X190" s="12"/>
      <c r="Y190" s="17"/>
      <c r="Z190" s="11"/>
    </row>
    <row r="191" customFormat="false" ht="12.75" hidden="false" customHeight="false" outlineLevel="0" collapsed="false">
      <c r="A191" s="0" t="n">
        <v>2002</v>
      </c>
      <c r="B191" s="0" t="n">
        <v>2</v>
      </c>
      <c r="C191" s="0" t="n">
        <v>5</v>
      </c>
      <c r="D191" s="0" t="n">
        <v>21</v>
      </c>
      <c r="E191" s="0" t="n">
        <v>50</v>
      </c>
      <c r="G191" s="0" t="n">
        <v>24</v>
      </c>
      <c r="H191" s="0" t="n">
        <f aca="false">(107-G191)</f>
        <v>83</v>
      </c>
      <c r="L191" s="9" t="n">
        <v>4165.6</v>
      </c>
      <c r="M191" s="9" t="n">
        <f aca="false">(L191*(107/H191))</f>
        <v>5370.11084337349</v>
      </c>
      <c r="N191" s="9" t="n">
        <f aca="false">(M191-L191)</f>
        <v>1204.51084337349</v>
      </c>
      <c r="O191" s="11"/>
      <c r="P191" s="9"/>
      <c r="Q191" s="9"/>
      <c r="R191" s="9"/>
      <c r="S191" s="11"/>
      <c r="T191" s="9"/>
      <c r="U191" s="11"/>
      <c r="V191" s="11"/>
      <c r="W191" s="11"/>
      <c r="X191" s="12"/>
      <c r="Y191" s="17"/>
      <c r="Z191" s="11"/>
    </row>
    <row r="192" customFormat="false" ht="12.75" hidden="false" customHeight="false" outlineLevel="0" collapsed="false">
      <c r="K192" s="8"/>
      <c r="L192" s="9"/>
      <c r="M192" s="11"/>
      <c r="N192" s="11"/>
      <c r="O192" s="11"/>
      <c r="P192" s="9"/>
      <c r="Q192" s="9"/>
      <c r="R192" s="9"/>
      <c r="S192" s="11"/>
      <c r="T192" s="9"/>
      <c r="U192" s="11"/>
      <c r="V192" s="11"/>
      <c r="W192" s="11"/>
      <c r="X192" s="12"/>
      <c r="Y192" s="17"/>
      <c r="Z192" s="11"/>
    </row>
    <row r="193" customFormat="false" ht="12.75" hidden="false" customHeight="false" outlineLevel="0" collapsed="false">
      <c r="A193" s="0" t="n">
        <v>2002</v>
      </c>
      <c r="B193" s="0" t="n">
        <v>2</v>
      </c>
      <c r="C193" s="0" t="n">
        <v>9</v>
      </c>
      <c r="D193" s="0" t="n">
        <v>23</v>
      </c>
      <c r="E193" s="0" t="n">
        <v>0</v>
      </c>
      <c r="F193" s="0" t="n">
        <v>9.5</v>
      </c>
      <c r="G193" s="0" t="n">
        <v>75</v>
      </c>
      <c r="H193" s="0" t="n">
        <f aca="false">(107-G193)</f>
        <v>32</v>
      </c>
      <c r="K193" s="8"/>
      <c r="L193" s="18" t="n">
        <v>9135.06666666667</v>
      </c>
      <c r="M193" s="9" t="n">
        <f aca="false">(L193*(107/H193))</f>
        <v>30545.3791666667</v>
      </c>
      <c r="N193" s="9" t="n">
        <f aca="false">(M193-L193)</f>
        <v>21410.3125</v>
      </c>
      <c r="O193" s="11"/>
      <c r="P193" s="9"/>
      <c r="Q193" s="9"/>
      <c r="R193" s="9"/>
      <c r="S193" s="11"/>
      <c r="T193" s="9"/>
      <c r="U193" s="11"/>
      <c r="V193" s="11"/>
      <c r="W193" s="11"/>
      <c r="X193" s="12"/>
      <c r="Y193" s="17"/>
      <c r="Z193" s="11"/>
    </row>
    <row r="194" customFormat="false" ht="12.75" hidden="false" customHeight="false" outlineLevel="0" collapsed="false">
      <c r="A194" s="0" t="n">
        <v>2002</v>
      </c>
      <c r="B194" s="0" t="n">
        <v>2</v>
      </c>
      <c r="C194" s="0" t="n">
        <v>9</v>
      </c>
      <c r="D194" s="0" t="n">
        <v>23</v>
      </c>
      <c r="E194" s="0" t="n">
        <v>10</v>
      </c>
      <c r="G194" s="0" t="n">
        <v>75</v>
      </c>
      <c r="H194" s="0" t="n">
        <f aca="false">(107-G194)</f>
        <v>32</v>
      </c>
      <c r="K194" s="8"/>
      <c r="L194" s="18" t="n">
        <v>8805.98333333333</v>
      </c>
      <c r="M194" s="9" t="n">
        <f aca="false">(L194*(107/H194))</f>
        <v>29445.0067708333</v>
      </c>
      <c r="N194" s="9" t="n">
        <f aca="false">(M194-L194)</f>
        <v>20639.0234375</v>
      </c>
      <c r="O194" s="11"/>
      <c r="P194" s="9"/>
      <c r="Q194" s="9"/>
      <c r="R194" s="9"/>
      <c r="S194" s="11"/>
      <c r="T194" s="9"/>
      <c r="U194" s="11"/>
      <c r="V194" s="11"/>
      <c r="W194" s="11"/>
      <c r="X194" s="12"/>
      <c r="Y194" s="17"/>
      <c r="Z194" s="11"/>
    </row>
    <row r="195" customFormat="false" ht="12.75" hidden="false" customHeight="false" outlineLevel="0" collapsed="false">
      <c r="A195" s="0" t="n">
        <v>2002</v>
      </c>
      <c r="B195" s="0" t="n">
        <v>2</v>
      </c>
      <c r="C195" s="0" t="n">
        <v>9</v>
      </c>
      <c r="D195" s="0" t="n">
        <v>23</v>
      </c>
      <c r="E195" s="0" t="n">
        <v>20</v>
      </c>
      <c r="G195" s="0" t="n">
        <v>75</v>
      </c>
      <c r="H195" s="0" t="n">
        <f aca="false">(107-G195)</f>
        <v>32</v>
      </c>
      <c r="K195" s="8"/>
      <c r="L195" s="9" t="n">
        <v>7805.7</v>
      </c>
      <c r="M195" s="9" t="n">
        <f aca="false">(L195*(107/H195))</f>
        <v>26100.309375</v>
      </c>
      <c r="N195" s="9" t="n">
        <f aca="false">(M195-L195)</f>
        <v>18294.609375</v>
      </c>
      <c r="O195" s="11"/>
      <c r="P195" s="9"/>
      <c r="Q195" s="9"/>
      <c r="R195" s="9"/>
      <c r="S195" s="11"/>
      <c r="T195" s="9"/>
      <c r="U195" s="11"/>
      <c r="V195" s="11"/>
      <c r="W195" s="11"/>
      <c r="X195" s="12"/>
      <c r="Y195" s="17"/>
      <c r="Z195" s="11"/>
    </row>
    <row r="196" customFormat="false" ht="12.75" hidden="false" customHeight="false" outlineLevel="0" collapsed="false">
      <c r="A196" s="0" t="n">
        <v>2002</v>
      </c>
      <c r="B196" s="0" t="n">
        <v>2</v>
      </c>
      <c r="C196" s="0" t="n">
        <v>9</v>
      </c>
      <c r="D196" s="0" t="n">
        <v>23</v>
      </c>
      <c r="E196" s="0" t="n">
        <v>30</v>
      </c>
      <c r="G196" s="0" t="n">
        <v>75</v>
      </c>
      <c r="H196" s="0" t="n">
        <f aca="false">(107-G196)</f>
        <v>32</v>
      </c>
      <c r="K196" s="8"/>
      <c r="L196" s="18" t="n">
        <v>8104.55</v>
      </c>
      <c r="M196" s="9" t="n">
        <f aca="false">(L196*(107/H196))</f>
        <v>27099.5890625</v>
      </c>
      <c r="N196" s="9" t="n">
        <f aca="false">(M196-L196)</f>
        <v>18995.0390625</v>
      </c>
      <c r="O196" s="11"/>
      <c r="P196" s="9"/>
      <c r="Q196" s="9"/>
      <c r="R196" s="9"/>
      <c r="S196" s="11"/>
      <c r="T196" s="9"/>
      <c r="U196" s="11"/>
      <c r="V196" s="11"/>
      <c r="W196" s="11"/>
      <c r="X196" s="12"/>
      <c r="Y196" s="17"/>
      <c r="Z196" s="11"/>
    </row>
    <row r="197" customFormat="false" ht="12.75" hidden="false" customHeight="false" outlineLevel="0" collapsed="false">
      <c r="A197" s="0" t="n">
        <v>2002</v>
      </c>
      <c r="B197" s="0" t="n">
        <v>2</v>
      </c>
      <c r="C197" s="0" t="n">
        <v>9</v>
      </c>
      <c r="D197" s="0" t="n">
        <v>23</v>
      </c>
      <c r="E197" s="0" t="n">
        <v>40</v>
      </c>
      <c r="G197" s="0" t="n">
        <v>75</v>
      </c>
      <c r="H197" s="0" t="n">
        <f aca="false">(107-G197)</f>
        <v>32</v>
      </c>
      <c r="K197" s="8"/>
      <c r="L197" s="9" t="n">
        <v>7435.9</v>
      </c>
      <c r="M197" s="9" t="n">
        <f aca="false">(L197*(107/H197))</f>
        <v>24863.790625</v>
      </c>
      <c r="N197" s="9" t="n">
        <f aca="false">(M197-L197)</f>
        <v>17427.890625</v>
      </c>
      <c r="O197" s="11"/>
      <c r="P197" s="9"/>
      <c r="Q197" s="9"/>
      <c r="R197" s="9"/>
      <c r="S197" s="11"/>
      <c r="T197" s="9"/>
      <c r="U197" s="11"/>
      <c r="V197" s="11"/>
      <c r="W197" s="11"/>
      <c r="X197" s="12"/>
      <c r="Y197" s="17"/>
      <c r="Z197" s="11"/>
    </row>
    <row r="198" customFormat="false" ht="12.75" hidden="false" customHeight="false" outlineLevel="0" collapsed="false">
      <c r="A198" s="0" t="n">
        <v>2002</v>
      </c>
      <c r="B198" s="0" t="n">
        <v>2</v>
      </c>
      <c r="C198" s="0" t="n">
        <v>9</v>
      </c>
      <c r="D198" s="0" t="n">
        <v>23</v>
      </c>
      <c r="E198" s="0" t="n">
        <v>50</v>
      </c>
      <c r="G198" s="0" t="n">
        <v>75</v>
      </c>
      <c r="H198" s="0" t="n">
        <f aca="false">(107-G198)</f>
        <v>32</v>
      </c>
      <c r="K198" s="8"/>
      <c r="L198" s="9" t="n">
        <v>6918.48333333333</v>
      </c>
      <c r="M198" s="9" t="n">
        <f aca="false">(L198*(107/H198))</f>
        <v>23133.6786458333</v>
      </c>
      <c r="N198" s="9" t="n">
        <f aca="false">(M198-L198)</f>
        <v>16215.1953125</v>
      </c>
      <c r="O198" s="11"/>
      <c r="P198" s="9"/>
      <c r="Q198" s="9"/>
      <c r="R198" s="9"/>
      <c r="S198" s="11"/>
      <c r="T198" s="9"/>
      <c r="U198" s="11"/>
      <c r="V198" s="11"/>
      <c r="W198" s="11"/>
      <c r="X198" s="12"/>
      <c r="Y198" s="17"/>
      <c r="Z198" s="11"/>
    </row>
    <row r="199" customFormat="false" ht="12.75" hidden="false" customHeight="false" outlineLevel="0" collapsed="false">
      <c r="A199" s="0" t="n">
        <v>2002</v>
      </c>
      <c r="B199" s="0" t="n">
        <v>2</v>
      </c>
      <c r="C199" s="0" t="n">
        <v>10</v>
      </c>
      <c r="D199" s="0" t="n">
        <v>0</v>
      </c>
      <c r="E199" s="0" t="n">
        <v>0</v>
      </c>
      <c r="G199" s="0" t="n">
        <v>75</v>
      </c>
      <c r="H199" s="0" t="n">
        <f aca="false">(107-G199)</f>
        <v>32</v>
      </c>
      <c r="K199" s="8"/>
      <c r="L199" s="9" t="n">
        <v>6543.51666666667</v>
      </c>
      <c r="M199" s="9" t="n">
        <f aca="false">(L199*(107/H199))</f>
        <v>21879.8838541667</v>
      </c>
      <c r="N199" s="9" t="n">
        <f aca="false">(M199-L199)</f>
        <v>15336.3671875</v>
      </c>
      <c r="O199" s="11"/>
      <c r="P199" s="9"/>
      <c r="Q199" s="9"/>
      <c r="R199" s="9"/>
      <c r="S199" s="11"/>
      <c r="T199" s="9"/>
      <c r="U199" s="11"/>
      <c r="V199" s="11"/>
      <c r="W199" s="11"/>
      <c r="X199" s="12"/>
      <c r="Y199" s="17"/>
      <c r="Z199" s="11"/>
    </row>
    <row r="200" customFormat="false" ht="12.75" hidden="false" customHeight="false" outlineLevel="0" collapsed="false">
      <c r="A200" s="0" t="n">
        <v>2002</v>
      </c>
      <c r="B200" s="0" t="n">
        <v>2</v>
      </c>
      <c r="C200" s="0" t="n">
        <v>10</v>
      </c>
      <c r="D200" s="0" t="n">
        <v>0</v>
      </c>
      <c r="E200" s="0" t="n">
        <v>10</v>
      </c>
      <c r="G200" s="0" t="n">
        <v>75</v>
      </c>
      <c r="H200" s="0" t="n">
        <f aca="false">(107-G200)</f>
        <v>32</v>
      </c>
      <c r="K200" s="8"/>
      <c r="L200" s="9" t="n">
        <v>7089.76666666667</v>
      </c>
      <c r="M200" s="9" t="n">
        <f aca="false">(L200*(107/H200))</f>
        <v>23706.4072916667</v>
      </c>
      <c r="N200" s="9" t="n">
        <f aca="false">(M200-L200)</f>
        <v>16616.640625</v>
      </c>
      <c r="O200" s="11"/>
      <c r="P200" s="9"/>
      <c r="Q200" s="9"/>
      <c r="R200" s="9"/>
      <c r="S200" s="11"/>
      <c r="T200" s="9"/>
      <c r="U200" s="11"/>
      <c r="V200" s="11"/>
      <c r="W200" s="11"/>
      <c r="X200" s="12"/>
      <c r="Y200" s="17"/>
      <c r="Z200" s="11"/>
    </row>
    <row r="201" customFormat="false" ht="12.75" hidden="false" customHeight="false" outlineLevel="0" collapsed="false">
      <c r="A201" s="0" t="n">
        <v>2002</v>
      </c>
      <c r="B201" s="0" t="n">
        <v>2</v>
      </c>
      <c r="C201" s="0" t="n">
        <v>10</v>
      </c>
      <c r="D201" s="0" t="n">
        <v>0</v>
      </c>
      <c r="E201" s="0" t="n">
        <v>20</v>
      </c>
      <c r="G201" s="0" t="n">
        <v>75</v>
      </c>
      <c r="H201" s="0" t="n">
        <f aca="false">(107-G201)</f>
        <v>32</v>
      </c>
      <c r="K201" s="8"/>
      <c r="L201" s="9" t="n">
        <v>7156.2</v>
      </c>
      <c r="M201" s="9" t="n">
        <f aca="false">(L201*(107/H201))</f>
        <v>23928.54375</v>
      </c>
      <c r="N201" s="9" t="n">
        <f aca="false">(M201-L201)</f>
        <v>16772.34375</v>
      </c>
      <c r="O201" s="11"/>
      <c r="P201" s="9"/>
      <c r="Q201" s="9"/>
      <c r="R201" s="9"/>
      <c r="S201" s="11"/>
      <c r="T201" s="9"/>
      <c r="U201" s="11"/>
      <c r="V201" s="11"/>
      <c r="W201" s="11"/>
      <c r="X201" s="12"/>
      <c r="Y201" s="17"/>
      <c r="Z201" s="11"/>
    </row>
    <row r="202" customFormat="false" ht="12.75" hidden="false" customHeight="false" outlineLevel="0" collapsed="false">
      <c r="A202" s="0" t="n">
        <v>2002</v>
      </c>
      <c r="B202" s="0" t="n">
        <v>2</v>
      </c>
      <c r="C202" s="0" t="n">
        <v>10</v>
      </c>
      <c r="D202" s="0" t="n">
        <v>0</v>
      </c>
      <c r="E202" s="0" t="n">
        <v>30</v>
      </c>
      <c r="G202" s="0" t="n">
        <v>75</v>
      </c>
      <c r="H202" s="0" t="n">
        <f aca="false">(107-G202)</f>
        <v>32</v>
      </c>
      <c r="K202" s="8"/>
      <c r="L202" s="9" t="n">
        <v>7091.63333333333</v>
      </c>
      <c r="M202" s="9" t="n">
        <f aca="false">(L202*(107/H202))</f>
        <v>23712.6489583333</v>
      </c>
      <c r="N202" s="9" t="n">
        <f aca="false">(M202-L202)</f>
        <v>16621.015625</v>
      </c>
      <c r="O202" s="11"/>
      <c r="P202" s="9"/>
      <c r="Q202" s="9"/>
      <c r="R202" s="9"/>
      <c r="S202" s="11"/>
      <c r="T202" s="9"/>
      <c r="U202" s="11"/>
      <c r="V202" s="11"/>
      <c r="W202" s="11"/>
      <c r="X202" s="12"/>
      <c r="Y202" s="17"/>
      <c r="Z202" s="11"/>
    </row>
    <row r="203" customFormat="false" ht="12.75" hidden="false" customHeight="false" outlineLevel="0" collapsed="false">
      <c r="A203" s="0" t="n">
        <v>2002</v>
      </c>
      <c r="B203" s="0" t="n">
        <v>2</v>
      </c>
      <c r="C203" s="0" t="n">
        <v>10</v>
      </c>
      <c r="D203" s="0" t="n">
        <v>0</v>
      </c>
      <c r="E203" s="0" t="n">
        <v>40</v>
      </c>
      <c r="G203" s="0" t="n">
        <v>75</v>
      </c>
      <c r="H203" s="0" t="n">
        <f aca="false">(107-G203)</f>
        <v>32</v>
      </c>
      <c r="K203" s="8"/>
      <c r="L203" s="9" t="n">
        <v>6916.53333333333</v>
      </c>
      <c r="M203" s="9" t="n">
        <f aca="false">(L203*(107/H203))</f>
        <v>23127.1583333333</v>
      </c>
      <c r="N203" s="9" t="n">
        <f aca="false">(M203-L203)</f>
        <v>16210.625</v>
      </c>
      <c r="O203" s="11"/>
      <c r="P203" s="9"/>
      <c r="Q203" s="9"/>
      <c r="R203" s="9"/>
      <c r="S203" s="11"/>
      <c r="T203" s="9"/>
      <c r="U203" s="11"/>
      <c r="V203" s="11"/>
      <c r="W203" s="11"/>
      <c r="X203" s="12"/>
      <c r="Y203" s="17"/>
      <c r="Z203" s="11"/>
    </row>
    <row r="204" customFormat="false" ht="12.75" hidden="false" customHeight="false" outlineLevel="0" collapsed="false">
      <c r="A204" s="0" t="n">
        <v>2002</v>
      </c>
      <c r="B204" s="0" t="n">
        <v>2</v>
      </c>
      <c r="C204" s="0" t="n">
        <v>10</v>
      </c>
      <c r="D204" s="0" t="n">
        <v>0</v>
      </c>
      <c r="E204" s="0" t="n">
        <v>50</v>
      </c>
      <c r="G204" s="0" t="n">
        <v>75</v>
      </c>
      <c r="H204" s="0" t="n">
        <f aca="false">(107-G204)</f>
        <v>32</v>
      </c>
      <c r="K204" s="8"/>
      <c r="L204" s="9" t="n">
        <v>6897.11666666667</v>
      </c>
      <c r="M204" s="9" t="n">
        <f aca="false">(L204*(107/H204))</f>
        <v>23062.2338541667</v>
      </c>
      <c r="N204" s="9" t="n">
        <f aca="false">(M204-L204)</f>
        <v>16165.1171875</v>
      </c>
      <c r="O204" s="11"/>
      <c r="P204" s="9"/>
      <c r="Q204" s="9"/>
      <c r="R204" s="9"/>
      <c r="S204" s="11"/>
      <c r="T204" s="9"/>
      <c r="U204" s="11"/>
      <c r="V204" s="11"/>
      <c r="W204" s="11"/>
      <c r="X204" s="12"/>
      <c r="Y204" s="17"/>
      <c r="Z204" s="11"/>
    </row>
    <row r="205" customFormat="false" ht="12.75" hidden="false" customHeight="false" outlineLevel="0" collapsed="false">
      <c r="A205" s="0" t="n">
        <v>2002</v>
      </c>
      <c r="B205" s="0" t="n">
        <v>2</v>
      </c>
      <c r="C205" s="0" t="n">
        <v>10</v>
      </c>
      <c r="D205" s="0" t="n">
        <v>1</v>
      </c>
      <c r="E205" s="0" t="n">
        <v>0</v>
      </c>
      <c r="G205" s="0" t="n">
        <v>75</v>
      </c>
      <c r="H205" s="0" t="n">
        <f aca="false">(107-G205)</f>
        <v>32</v>
      </c>
      <c r="K205" s="8"/>
      <c r="L205" s="9" t="n">
        <v>7116.78333333333</v>
      </c>
      <c r="M205" s="9" t="n">
        <f aca="false">(L205*(107/H205))</f>
        <v>23796.7442708333</v>
      </c>
      <c r="N205" s="9" t="n">
        <f aca="false">(M205-L205)</f>
        <v>16679.9609375</v>
      </c>
      <c r="O205" s="11"/>
      <c r="P205" s="9"/>
      <c r="Q205" s="9"/>
      <c r="R205" s="9"/>
      <c r="S205" s="11"/>
      <c r="T205" s="9"/>
      <c r="U205" s="11"/>
      <c r="V205" s="11"/>
      <c r="W205" s="11"/>
      <c r="X205" s="12"/>
      <c r="Y205" s="17"/>
      <c r="Z205" s="11"/>
    </row>
    <row r="206" customFormat="false" ht="12.75" hidden="false" customHeight="false" outlineLevel="0" collapsed="false">
      <c r="A206" s="0" t="n">
        <v>2002</v>
      </c>
      <c r="B206" s="0" t="n">
        <v>2</v>
      </c>
      <c r="C206" s="0" t="n">
        <v>10</v>
      </c>
      <c r="D206" s="0" t="n">
        <v>1</v>
      </c>
      <c r="E206" s="0" t="n">
        <v>10</v>
      </c>
      <c r="G206" s="0" t="n">
        <v>75</v>
      </c>
      <c r="H206" s="0" t="n">
        <f aca="false">(107-G206)</f>
        <v>32</v>
      </c>
      <c r="K206" s="8"/>
      <c r="L206" s="9" t="n">
        <v>7209.7</v>
      </c>
      <c r="M206" s="9" t="n">
        <f aca="false">(L206*(107/H206))</f>
        <v>24107.434375</v>
      </c>
      <c r="N206" s="9" t="n">
        <f aca="false">(M206-L206)</f>
        <v>16897.734375</v>
      </c>
      <c r="O206" s="11"/>
      <c r="P206" s="9"/>
      <c r="Q206" s="9"/>
      <c r="R206" s="9"/>
      <c r="S206" s="11"/>
      <c r="T206" s="9"/>
      <c r="U206" s="11"/>
      <c r="V206" s="11"/>
      <c r="W206" s="11"/>
      <c r="X206" s="12"/>
      <c r="Y206" s="17"/>
      <c r="Z206" s="11"/>
    </row>
    <row r="207" customFormat="false" ht="12.75" hidden="false" customHeight="false" outlineLevel="0" collapsed="false">
      <c r="A207" s="0" t="n">
        <v>2002</v>
      </c>
      <c r="B207" s="0" t="n">
        <v>2</v>
      </c>
      <c r="C207" s="0" t="n">
        <v>10</v>
      </c>
      <c r="D207" s="0" t="n">
        <v>1</v>
      </c>
      <c r="E207" s="0" t="n">
        <v>20</v>
      </c>
      <c r="G207" s="0" t="n">
        <v>75</v>
      </c>
      <c r="H207" s="0" t="n">
        <f aca="false">(107-G207)</f>
        <v>32</v>
      </c>
      <c r="K207" s="8"/>
      <c r="L207" s="9" t="n">
        <v>7507.61666666667</v>
      </c>
      <c r="M207" s="9" t="n">
        <f aca="false">(L207*(107/H207))</f>
        <v>25103.5932291667</v>
      </c>
      <c r="N207" s="9" t="n">
        <f aca="false">(M207-L207)</f>
        <v>17595.9765625</v>
      </c>
      <c r="O207" s="11"/>
      <c r="P207" s="9"/>
      <c r="Q207" s="9"/>
      <c r="R207" s="9"/>
      <c r="S207" s="11"/>
      <c r="T207" s="9"/>
      <c r="U207" s="11"/>
      <c r="V207" s="11"/>
      <c r="W207" s="11"/>
      <c r="X207" s="12"/>
      <c r="Y207" s="17"/>
      <c r="Z207" s="11"/>
    </row>
    <row r="208" customFormat="false" ht="12.75" hidden="false" customHeight="false" outlineLevel="0" collapsed="false">
      <c r="A208" s="0" t="n">
        <v>2002</v>
      </c>
      <c r="B208" s="0" t="n">
        <v>2</v>
      </c>
      <c r="C208" s="0" t="n">
        <v>10</v>
      </c>
      <c r="D208" s="0" t="n">
        <v>1</v>
      </c>
      <c r="E208" s="0" t="n">
        <v>30</v>
      </c>
      <c r="G208" s="0" t="n">
        <v>75</v>
      </c>
      <c r="H208" s="0" t="n">
        <f aca="false">(107-G208)</f>
        <v>32</v>
      </c>
      <c r="K208" s="8"/>
      <c r="L208" s="9" t="n">
        <v>6657.93333333333</v>
      </c>
      <c r="M208" s="9" t="n">
        <f aca="false">(L208*(107/H208))</f>
        <v>22262.4645833333</v>
      </c>
      <c r="N208" s="9" t="n">
        <f aca="false">(M208-L208)</f>
        <v>15604.53125</v>
      </c>
      <c r="O208" s="11"/>
      <c r="P208" s="9"/>
      <c r="Q208" s="9"/>
      <c r="R208" s="9"/>
      <c r="S208" s="11"/>
      <c r="T208" s="9"/>
      <c r="U208" s="11"/>
      <c r="V208" s="11"/>
      <c r="W208" s="11"/>
      <c r="X208" s="12"/>
      <c r="Y208" s="17"/>
      <c r="Z208" s="11"/>
    </row>
    <row r="209" customFormat="false" ht="12.75" hidden="false" customHeight="false" outlineLevel="0" collapsed="false">
      <c r="A209" s="0" t="n">
        <v>2002</v>
      </c>
      <c r="B209" s="0" t="n">
        <v>2</v>
      </c>
      <c r="C209" s="0" t="n">
        <v>10</v>
      </c>
      <c r="D209" s="0" t="n">
        <v>1</v>
      </c>
      <c r="E209" s="0" t="n">
        <v>40</v>
      </c>
      <c r="G209" s="0" t="n">
        <v>75</v>
      </c>
      <c r="H209" s="0" t="n">
        <f aca="false">(107-G209)</f>
        <v>32</v>
      </c>
      <c r="K209" s="8"/>
      <c r="L209" s="9" t="n">
        <v>5990.85</v>
      </c>
      <c r="M209" s="9" t="n">
        <f aca="false">(L209*(107/H209))</f>
        <v>20031.9046875</v>
      </c>
      <c r="N209" s="9" t="n">
        <f aca="false">(M209-L209)</f>
        <v>14041.0546875</v>
      </c>
      <c r="O209" s="11"/>
      <c r="P209" s="9"/>
      <c r="Q209" s="9"/>
      <c r="R209" s="9"/>
      <c r="S209" s="11"/>
      <c r="T209" s="9"/>
      <c r="U209" s="11"/>
      <c r="V209" s="11"/>
      <c r="W209" s="11"/>
      <c r="X209" s="12"/>
      <c r="Y209" s="17"/>
      <c r="Z209" s="11"/>
    </row>
    <row r="210" customFormat="false" ht="12.75" hidden="false" customHeight="false" outlineLevel="0" collapsed="false">
      <c r="A210" s="0" t="n">
        <v>2002</v>
      </c>
      <c r="B210" s="0" t="n">
        <v>2</v>
      </c>
      <c r="C210" s="0" t="n">
        <v>10</v>
      </c>
      <c r="D210" s="0" t="n">
        <v>1</v>
      </c>
      <c r="E210" s="0" t="n">
        <v>50</v>
      </c>
      <c r="G210" s="0" t="n">
        <v>75</v>
      </c>
      <c r="H210" s="0" t="n">
        <f aca="false">(107-G210)</f>
        <v>32</v>
      </c>
      <c r="K210" s="8"/>
      <c r="L210" s="9" t="n">
        <v>5810.43333333333</v>
      </c>
      <c r="M210" s="9" t="n">
        <f aca="false">(L210*(107/H210))</f>
        <v>19428.6364583333</v>
      </c>
      <c r="N210" s="9" t="n">
        <f aca="false">(M210-L210)</f>
        <v>13618.203125</v>
      </c>
      <c r="O210" s="11"/>
      <c r="P210" s="9"/>
      <c r="Q210" s="9"/>
      <c r="R210" s="9"/>
      <c r="S210" s="11"/>
      <c r="T210" s="9"/>
      <c r="U210" s="11"/>
      <c r="V210" s="11"/>
      <c r="W210" s="11"/>
      <c r="X210" s="12"/>
      <c r="Y210" s="17"/>
      <c r="Z210" s="11"/>
    </row>
    <row r="211" customFormat="false" ht="12.75" hidden="false" customHeight="false" outlineLevel="0" collapsed="false">
      <c r="A211" s="0" t="n">
        <v>2002</v>
      </c>
      <c r="B211" s="0" t="n">
        <v>2</v>
      </c>
      <c r="C211" s="0" t="n">
        <v>10</v>
      </c>
      <c r="D211" s="0" t="n">
        <v>2</v>
      </c>
      <c r="E211" s="0" t="n">
        <v>0</v>
      </c>
      <c r="G211" s="0" t="n">
        <v>75</v>
      </c>
      <c r="H211" s="0" t="n">
        <f aca="false">(107-G211)</f>
        <v>32</v>
      </c>
      <c r="K211" s="8"/>
      <c r="L211" s="9" t="n">
        <v>5671.23333333333</v>
      </c>
      <c r="M211" s="9" t="n">
        <f aca="false">(L211*(107/H211))</f>
        <v>18963.1864583333</v>
      </c>
      <c r="N211" s="9" t="n">
        <f aca="false">(M211-L211)</f>
        <v>13291.953125</v>
      </c>
      <c r="O211" s="11"/>
      <c r="P211" s="9"/>
      <c r="Q211" s="9"/>
      <c r="R211" s="9"/>
      <c r="S211" s="11"/>
      <c r="T211" s="9"/>
      <c r="U211" s="11"/>
      <c r="V211" s="11"/>
      <c r="W211" s="11"/>
      <c r="X211" s="12"/>
      <c r="Y211" s="17"/>
      <c r="Z211" s="11"/>
    </row>
    <row r="212" customFormat="false" ht="12.75" hidden="false" customHeight="false" outlineLevel="0" collapsed="false">
      <c r="A212" s="0" t="n">
        <v>2002</v>
      </c>
      <c r="B212" s="0" t="n">
        <v>2</v>
      </c>
      <c r="C212" s="0" t="n">
        <v>10</v>
      </c>
      <c r="D212" s="0" t="n">
        <v>2</v>
      </c>
      <c r="E212" s="0" t="n">
        <v>10</v>
      </c>
      <c r="G212" s="0" t="n">
        <v>75</v>
      </c>
      <c r="H212" s="0" t="n">
        <f aca="false">(107-G212)</f>
        <v>32</v>
      </c>
      <c r="K212" s="8"/>
      <c r="L212" s="9" t="n">
        <v>5654.08333333333</v>
      </c>
      <c r="M212" s="9" t="n">
        <f aca="false">(L212*(107/H212))</f>
        <v>18905.8411458333</v>
      </c>
      <c r="N212" s="9" t="n">
        <f aca="false">(M212-L212)</f>
        <v>13251.7578125</v>
      </c>
      <c r="O212" s="11"/>
      <c r="P212" s="9"/>
      <c r="Q212" s="9"/>
      <c r="R212" s="9"/>
      <c r="S212" s="11"/>
      <c r="T212" s="9"/>
      <c r="U212" s="11"/>
      <c r="V212" s="11"/>
      <c r="W212" s="11"/>
      <c r="X212" s="12"/>
      <c r="Y212" s="17"/>
      <c r="Z212" s="11"/>
    </row>
    <row r="213" customFormat="false" ht="12.75" hidden="false" customHeight="false" outlineLevel="0" collapsed="false">
      <c r="A213" s="0" t="n">
        <v>2002</v>
      </c>
      <c r="B213" s="0" t="n">
        <v>2</v>
      </c>
      <c r="C213" s="0" t="n">
        <v>10</v>
      </c>
      <c r="D213" s="0" t="n">
        <v>2</v>
      </c>
      <c r="E213" s="0" t="n">
        <v>20</v>
      </c>
      <c r="G213" s="0" t="n">
        <v>75</v>
      </c>
      <c r="H213" s="0" t="n">
        <f aca="false">(107-G213)</f>
        <v>32</v>
      </c>
      <c r="K213" s="8"/>
      <c r="L213" s="9" t="n">
        <v>5119.83333333333</v>
      </c>
      <c r="M213" s="9" t="n">
        <f aca="false">(L213*(107/H213))</f>
        <v>17119.4427083333</v>
      </c>
      <c r="N213" s="9" t="n">
        <f aca="false">(M213-L213)</f>
        <v>11999.609375</v>
      </c>
      <c r="O213" s="11"/>
      <c r="P213" s="9"/>
      <c r="Q213" s="9"/>
      <c r="R213" s="9"/>
      <c r="S213" s="11"/>
      <c r="T213" s="9"/>
      <c r="U213" s="11"/>
      <c r="V213" s="11"/>
      <c r="W213" s="11"/>
      <c r="X213" s="12"/>
      <c r="Y213" s="17"/>
      <c r="Z213" s="11"/>
    </row>
    <row r="214" customFormat="false" ht="12.75" hidden="false" customHeight="false" outlineLevel="0" collapsed="false">
      <c r="A214" s="0" t="n">
        <v>2002</v>
      </c>
      <c r="B214" s="0" t="n">
        <v>2</v>
      </c>
      <c r="C214" s="0" t="n">
        <v>10</v>
      </c>
      <c r="D214" s="0" t="n">
        <v>2</v>
      </c>
      <c r="E214" s="0" t="n">
        <v>30</v>
      </c>
      <c r="G214" s="0" t="n">
        <v>75</v>
      </c>
      <c r="H214" s="0" t="n">
        <f aca="false">(107-G214)</f>
        <v>32</v>
      </c>
      <c r="K214" s="8"/>
      <c r="L214" s="9" t="n">
        <v>4653.48333333333</v>
      </c>
      <c r="M214" s="9" t="n">
        <f aca="false">(L214*(107/H214))</f>
        <v>15560.0848958333</v>
      </c>
      <c r="N214" s="9" t="n">
        <f aca="false">(M214-L214)</f>
        <v>10906.6015625</v>
      </c>
      <c r="O214" s="11"/>
      <c r="P214" s="9"/>
      <c r="Q214" s="9"/>
      <c r="R214" s="9"/>
      <c r="S214" s="11"/>
      <c r="T214" s="9"/>
      <c r="U214" s="11"/>
      <c r="V214" s="11"/>
      <c r="W214" s="11"/>
      <c r="X214" s="12"/>
      <c r="Y214" s="17"/>
      <c r="Z214" s="11"/>
    </row>
    <row r="215" customFormat="false" ht="12.75" hidden="false" customHeight="false" outlineLevel="0" collapsed="false">
      <c r="A215" s="0" t="n">
        <v>2002</v>
      </c>
      <c r="B215" s="0" t="n">
        <v>2</v>
      </c>
      <c r="C215" s="0" t="n">
        <v>10</v>
      </c>
      <c r="D215" s="0" t="n">
        <v>2</v>
      </c>
      <c r="E215" s="0" t="n">
        <v>40</v>
      </c>
      <c r="G215" s="0" t="n">
        <v>75</v>
      </c>
      <c r="H215" s="0" t="n">
        <f aca="false">(107-G215)</f>
        <v>32</v>
      </c>
      <c r="K215" s="8"/>
      <c r="L215" s="9" t="n">
        <v>4422.18333333333</v>
      </c>
      <c r="M215" s="9" t="n">
        <f aca="false">(L215*(107/H215))</f>
        <v>14786.6755208333</v>
      </c>
      <c r="N215" s="9" t="n">
        <f aca="false">(M215-L215)</f>
        <v>10364.4921875</v>
      </c>
      <c r="O215" s="11"/>
      <c r="P215" s="9"/>
      <c r="Q215" s="9"/>
      <c r="R215" s="9"/>
      <c r="S215" s="11"/>
      <c r="T215" s="9"/>
      <c r="U215" s="11"/>
      <c r="V215" s="11"/>
      <c r="W215" s="11"/>
      <c r="X215" s="12"/>
      <c r="Y215" s="17"/>
      <c r="Z215" s="11"/>
    </row>
    <row r="216" customFormat="false" ht="12.75" hidden="false" customHeight="false" outlineLevel="0" collapsed="false">
      <c r="A216" s="0" t="n">
        <v>2002</v>
      </c>
      <c r="B216" s="0" t="n">
        <v>2</v>
      </c>
      <c r="C216" s="0" t="n">
        <v>10</v>
      </c>
      <c r="D216" s="0" t="n">
        <v>2</v>
      </c>
      <c r="E216" s="0" t="n">
        <v>50</v>
      </c>
      <c r="G216" s="0" t="n">
        <v>75</v>
      </c>
      <c r="H216" s="0" t="n">
        <f aca="false">(107-G216)</f>
        <v>32</v>
      </c>
      <c r="K216" s="8"/>
      <c r="L216" s="9" t="n">
        <v>4085.71666666667</v>
      </c>
      <c r="M216" s="9" t="n">
        <f aca="false">(L216*(107/H216))</f>
        <v>13661.6151041667</v>
      </c>
      <c r="N216" s="9" t="n">
        <f aca="false">(M216-L216)</f>
        <v>9575.8984375</v>
      </c>
      <c r="O216" s="11"/>
      <c r="P216" s="9"/>
      <c r="Q216" s="9"/>
      <c r="R216" s="9"/>
      <c r="S216" s="11"/>
      <c r="T216" s="9"/>
      <c r="U216" s="11"/>
      <c r="V216" s="11"/>
      <c r="W216" s="11"/>
      <c r="X216" s="12"/>
      <c r="Y216" s="17"/>
      <c r="Z216" s="11"/>
    </row>
    <row r="217" customFormat="false" ht="12.75" hidden="false" customHeight="false" outlineLevel="0" collapsed="false">
      <c r="A217" s="0" t="n">
        <v>2002</v>
      </c>
      <c r="B217" s="0" t="n">
        <v>2</v>
      </c>
      <c r="C217" s="0" t="n">
        <v>10</v>
      </c>
      <c r="D217" s="0" t="n">
        <v>3</v>
      </c>
      <c r="E217" s="0" t="n">
        <v>0</v>
      </c>
      <c r="G217" s="0" t="n">
        <v>75</v>
      </c>
      <c r="H217" s="0" t="n">
        <f aca="false">(107-G217)</f>
        <v>32</v>
      </c>
      <c r="K217" s="8"/>
      <c r="L217" s="9" t="n">
        <v>4393.45</v>
      </c>
      <c r="M217" s="9" t="n">
        <f aca="false">(L217*(107/H217))</f>
        <v>14690.5984375</v>
      </c>
      <c r="N217" s="9" t="n">
        <f aca="false">(M217-L217)</f>
        <v>10297.1484375</v>
      </c>
      <c r="O217" s="11"/>
      <c r="P217" s="9"/>
      <c r="Q217" s="9"/>
      <c r="R217" s="9"/>
      <c r="S217" s="11"/>
      <c r="T217" s="9"/>
      <c r="U217" s="11"/>
      <c r="V217" s="11"/>
      <c r="W217" s="11"/>
      <c r="X217" s="12"/>
      <c r="Y217" s="17"/>
      <c r="Z217" s="11"/>
    </row>
    <row r="218" customFormat="false" ht="12.75" hidden="false" customHeight="false" outlineLevel="0" collapsed="false">
      <c r="A218" s="0" t="n">
        <v>2002</v>
      </c>
      <c r="B218" s="0" t="n">
        <v>2</v>
      </c>
      <c r="C218" s="0" t="n">
        <v>10</v>
      </c>
      <c r="D218" s="0" t="n">
        <v>3</v>
      </c>
      <c r="E218" s="0" t="n">
        <v>10</v>
      </c>
      <c r="G218" s="0" t="n">
        <v>75</v>
      </c>
      <c r="H218" s="0" t="n">
        <f aca="false">(107-G218)</f>
        <v>32</v>
      </c>
      <c r="K218" s="8"/>
      <c r="L218" s="9" t="n">
        <v>4693.9</v>
      </c>
      <c r="M218" s="9" t="n">
        <f aca="false">(L218*(107/H218))</f>
        <v>15695.228125</v>
      </c>
      <c r="N218" s="9" t="n">
        <f aca="false">(M218-L218)</f>
        <v>11001.328125</v>
      </c>
      <c r="O218" s="11"/>
      <c r="P218" s="9"/>
      <c r="Q218" s="9"/>
      <c r="R218" s="9"/>
      <c r="S218" s="11"/>
      <c r="T218" s="9"/>
      <c r="U218" s="11"/>
      <c r="V218" s="11"/>
      <c r="W218" s="11"/>
      <c r="X218" s="12"/>
      <c r="Y218" s="17"/>
      <c r="Z218" s="11"/>
    </row>
    <row r="219" customFormat="false" ht="12.75" hidden="false" customHeight="false" outlineLevel="0" collapsed="false">
      <c r="A219" s="0" t="n">
        <v>2002</v>
      </c>
      <c r="B219" s="0" t="n">
        <v>2</v>
      </c>
      <c r="C219" s="0" t="n">
        <v>10</v>
      </c>
      <c r="D219" s="0" t="n">
        <v>3</v>
      </c>
      <c r="E219" s="0" t="n">
        <v>20</v>
      </c>
      <c r="G219" s="0" t="n">
        <v>75</v>
      </c>
      <c r="H219" s="0" t="n">
        <f aca="false">(107-G219)</f>
        <v>32</v>
      </c>
      <c r="K219" s="8"/>
      <c r="L219" s="9" t="n">
        <v>4797.95</v>
      </c>
      <c r="M219" s="9" t="n">
        <f aca="false">(L219*(107/H219))</f>
        <v>16043.1453125</v>
      </c>
      <c r="N219" s="9" t="n">
        <f aca="false">(M219-L219)</f>
        <v>11245.1953125</v>
      </c>
      <c r="O219" s="11"/>
      <c r="P219" s="9"/>
      <c r="Q219" s="9"/>
      <c r="R219" s="9"/>
      <c r="S219" s="11"/>
      <c r="T219" s="9"/>
      <c r="U219" s="11"/>
      <c r="V219" s="11"/>
      <c r="W219" s="11"/>
      <c r="X219" s="12"/>
      <c r="Y219" s="17"/>
      <c r="Z219" s="11"/>
    </row>
    <row r="220" customFormat="false" ht="12.75" hidden="false" customHeight="false" outlineLevel="0" collapsed="false">
      <c r="A220" s="0" t="n">
        <v>2002</v>
      </c>
      <c r="B220" s="0" t="n">
        <v>2</v>
      </c>
      <c r="C220" s="0" t="n">
        <v>10</v>
      </c>
      <c r="D220" s="0" t="n">
        <v>3</v>
      </c>
      <c r="E220" s="0" t="n">
        <v>30</v>
      </c>
      <c r="G220" s="0" t="n">
        <v>75</v>
      </c>
      <c r="H220" s="0" t="n">
        <f aca="false">(107-G220)</f>
        <v>32</v>
      </c>
      <c r="K220" s="8"/>
      <c r="L220" s="9" t="n">
        <v>5404.45</v>
      </c>
      <c r="M220" s="9" t="n">
        <f aca="false">(L220*(107/H220))</f>
        <v>18071.1296875</v>
      </c>
      <c r="N220" s="9" t="n">
        <f aca="false">(M220-L220)</f>
        <v>12666.6796875</v>
      </c>
      <c r="O220" s="11"/>
      <c r="P220" s="9"/>
      <c r="Q220" s="9"/>
      <c r="R220" s="9"/>
      <c r="S220" s="11"/>
      <c r="T220" s="9"/>
      <c r="U220" s="11"/>
      <c r="V220" s="11"/>
      <c r="W220" s="11"/>
      <c r="X220" s="12"/>
      <c r="Y220" s="17"/>
      <c r="Z220" s="11"/>
    </row>
    <row r="221" customFormat="false" ht="12.75" hidden="false" customHeight="false" outlineLevel="0" collapsed="false">
      <c r="A221" s="0" t="n">
        <v>2002</v>
      </c>
      <c r="B221" s="0" t="n">
        <v>2</v>
      </c>
      <c r="C221" s="0" t="n">
        <v>10</v>
      </c>
      <c r="D221" s="0" t="n">
        <v>3</v>
      </c>
      <c r="E221" s="0" t="n">
        <v>40</v>
      </c>
      <c r="G221" s="0" t="n">
        <v>75</v>
      </c>
      <c r="H221" s="0" t="n">
        <f aca="false">(107-G221)</f>
        <v>32</v>
      </c>
      <c r="K221" s="8"/>
      <c r="L221" s="9" t="n">
        <v>6699.1</v>
      </c>
      <c r="M221" s="9" t="n">
        <f aca="false">(L221*(107/H221))</f>
        <v>22400.115625</v>
      </c>
      <c r="N221" s="9" t="n">
        <f aca="false">(M221-L221)</f>
        <v>15701.015625</v>
      </c>
      <c r="O221" s="11"/>
      <c r="P221" s="9"/>
      <c r="Q221" s="9"/>
      <c r="R221" s="9"/>
      <c r="S221" s="11"/>
      <c r="T221" s="9"/>
      <c r="U221" s="11"/>
      <c r="V221" s="11"/>
      <c r="W221" s="11"/>
      <c r="X221" s="12"/>
      <c r="Y221" s="17"/>
      <c r="Z221" s="11"/>
    </row>
    <row r="222" customFormat="false" ht="12.75" hidden="false" customHeight="false" outlineLevel="0" collapsed="false">
      <c r="A222" s="0" t="n">
        <v>2002</v>
      </c>
      <c r="B222" s="0" t="n">
        <v>2</v>
      </c>
      <c r="C222" s="0" t="n">
        <v>10</v>
      </c>
      <c r="D222" s="0" t="n">
        <v>3</v>
      </c>
      <c r="E222" s="0" t="n">
        <v>50</v>
      </c>
      <c r="G222" s="0" t="n">
        <v>75</v>
      </c>
      <c r="H222" s="0" t="n">
        <f aca="false">(107-G222)</f>
        <v>32</v>
      </c>
      <c r="K222" s="8"/>
      <c r="L222" s="9" t="n">
        <v>6994.56666666667</v>
      </c>
      <c r="M222" s="9" t="n">
        <f aca="false">(L222*(107/H222))</f>
        <v>23388.0822916667</v>
      </c>
      <c r="N222" s="9" t="n">
        <f aca="false">(M222-L222)</f>
        <v>16393.515625</v>
      </c>
      <c r="O222" s="11"/>
      <c r="P222" s="9"/>
      <c r="Q222" s="9"/>
      <c r="R222" s="9"/>
      <c r="S222" s="11"/>
      <c r="T222" s="9"/>
      <c r="U222" s="11"/>
      <c r="V222" s="11"/>
      <c r="W222" s="11"/>
      <c r="X222" s="12"/>
      <c r="Y222" s="17"/>
      <c r="Z222" s="11"/>
    </row>
    <row r="223" customFormat="false" ht="12.75" hidden="false" customHeight="false" outlineLevel="0" collapsed="false">
      <c r="A223" s="0" t="n">
        <v>2002</v>
      </c>
      <c r="B223" s="0" t="n">
        <v>2</v>
      </c>
      <c r="C223" s="0" t="n">
        <v>10</v>
      </c>
      <c r="D223" s="0" t="n">
        <v>4</v>
      </c>
      <c r="E223" s="0" t="n">
        <v>0</v>
      </c>
      <c r="G223" s="0" t="n">
        <v>75</v>
      </c>
      <c r="H223" s="0" t="n">
        <f aca="false">(107-G223)</f>
        <v>32</v>
      </c>
      <c r="K223" s="8"/>
      <c r="L223" s="9" t="n">
        <v>7260.88333333333</v>
      </c>
      <c r="M223" s="9" t="n">
        <f aca="false">(L223*(107/H223))</f>
        <v>24278.5786458333</v>
      </c>
      <c r="N223" s="9" t="n">
        <f aca="false">(M223-L223)</f>
        <v>17017.6953125</v>
      </c>
      <c r="O223" s="11"/>
      <c r="P223" s="9"/>
      <c r="Q223" s="9"/>
      <c r="R223" s="9"/>
      <c r="S223" s="11"/>
      <c r="T223" s="9"/>
      <c r="U223" s="11"/>
      <c r="V223" s="11"/>
      <c r="W223" s="11"/>
      <c r="X223" s="12"/>
      <c r="Y223" s="17"/>
      <c r="Z223" s="11"/>
    </row>
    <row r="224" customFormat="false" ht="12.75" hidden="false" customHeight="false" outlineLevel="0" collapsed="false">
      <c r="A224" s="0" t="n">
        <v>2002</v>
      </c>
      <c r="B224" s="0" t="n">
        <v>2</v>
      </c>
      <c r="C224" s="0" t="n">
        <v>10</v>
      </c>
      <c r="D224" s="0" t="n">
        <v>4</v>
      </c>
      <c r="E224" s="0" t="n">
        <v>10</v>
      </c>
      <c r="G224" s="0" t="n">
        <v>75</v>
      </c>
      <c r="H224" s="0" t="n">
        <f aca="false">(107-G224)</f>
        <v>32</v>
      </c>
      <c r="K224" s="8"/>
      <c r="L224" s="9" t="n">
        <v>7134.73333333333</v>
      </c>
      <c r="M224" s="9" t="n">
        <f aca="false">(L224*(107/H224))</f>
        <v>23856.7645833333</v>
      </c>
      <c r="N224" s="9" t="n">
        <f aca="false">(M224-L224)</f>
        <v>16722.03125</v>
      </c>
      <c r="O224" s="11"/>
      <c r="P224" s="9"/>
      <c r="Q224" s="9"/>
      <c r="R224" s="9"/>
      <c r="S224" s="11"/>
      <c r="T224" s="9"/>
      <c r="U224" s="11"/>
      <c r="V224" s="11"/>
      <c r="W224" s="11"/>
      <c r="X224" s="12"/>
      <c r="Y224" s="17"/>
      <c r="Z224" s="11"/>
    </row>
    <row r="225" customFormat="false" ht="12.75" hidden="false" customHeight="false" outlineLevel="0" collapsed="false">
      <c r="A225" s="0" t="n">
        <v>2002</v>
      </c>
      <c r="B225" s="0" t="n">
        <v>2</v>
      </c>
      <c r="C225" s="0" t="n">
        <v>10</v>
      </c>
      <c r="D225" s="0" t="n">
        <v>4</v>
      </c>
      <c r="E225" s="0" t="n">
        <v>20</v>
      </c>
      <c r="G225" s="0" t="n">
        <v>75</v>
      </c>
      <c r="H225" s="0" t="n">
        <f aca="false">(107-G225)</f>
        <v>32</v>
      </c>
      <c r="K225" s="8"/>
      <c r="L225" s="9" t="n">
        <v>7514.71666666667</v>
      </c>
      <c r="M225" s="9" t="n">
        <f aca="false">(L225*(107/H225))</f>
        <v>25127.3338541667</v>
      </c>
      <c r="N225" s="9" t="n">
        <f aca="false">(M225-L225)</f>
        <v>17612.6171875</v>
      </c>
      <c r="O225" s="11"/>
      <c r="P225" s="9"/>
      <c r="Q225" s="9"/>
      <c r="R225" s="9"/>
      <c r="S225" s="11"/>
      <c r="T225" s="9"/>
      <c r="U225" s="11"/>
      <c r="V225" s="11"/>
      <c r="W225" s="11"/>
      <c r="X225" s="12"/>
      <c r="Y225" s="17"/>
      <c r="Z225" s="11"/>
    </row>
    <row r="226" customFormat="false" ht="12.75" hidden="false" customHeight="false" outlineLevel="0" collapsed="false">
      <c r="A226" s="0" t="n">
        <v>2002</v>
      </c>
      <c r="B226" s="0" t="n">
        <v>2</v>
      </c>
      <c r="C226" s="0" t="n">
        <v>10</v>
      </c>
      <c r="D226" s="0" t="n">
        <v>4</v>
      </c>
      <c r="E226" s="0" t="n">
        <v>30</v>
      </c>
      <c r="G226" s="0" t="n">
        <v>75</v>
      </c>
      <c r="H226" s="0" t="n">
        <f aca="false">(107-G226)</f>
        <v>32</v>
      </c>
      <c r="K226" s="8"/>
      <c r="L226" s="9" t="n">
        <v>7941.96666666667</v>
      </c>
      <c r="M226" s="9" t="n">
        <f aca="false">(L226*(107/H226))</f>
        <v>26555.9510416667</v>
      </c>
      <c r="N226" s="9" t="n">
        <f aca="false">(M226-L226)</f>
        <v>18613.984375</v>
      </c>
      <c r="O226" s="11"/>
      <c r="P226" s="9"/>
      <c r="Q226" s="9"/>
      <c r="R226" s="9"/>
      <c r="S226" s="11"/>
      <c r="T226" s="9"/>
      <c r="U226" s="11"/>
      <c r="V226" s="11"/>
      <c r="W226" s="11"/>
      <c r="X226" s="12"/>
      <c r="Y226" s="17"/>
      <c r="Z226" s="11"/>
    </row>
    <row r="227" customFormat="false" ht="12.75" hidden="false" customHeight="false" outlineLevel="0" collapsed="false">
      <c r="A227" s="0" t="n">
        <v>2002</v>
      </c>
      <c r="B227" s="0" t="n">
        <v>2</v>
      </c>
      <c r="C227" s="0" t="n">
        <v>10</v>
      </c>
      <c r="D227" s="0" t="n">
        <v>4</v>
      </c>
      <c r="E227" s="0" t="n">
        <v>40</v>
      </c>
      <c r="G227" s="0" t="n">
        <v>75</v>
      </c>
      <c r="H227" s="0" t="n">
        <f aca="false">(107-G227)</f>
        <v>32</v>
      </c>
      <c r="K227" s="8"/>
      <c r="L227" s="18" t="n">
        <v>8755</v>
      </c>
      <c r="M227" s="9" t="n">
        <f aca="false">(L227*(107/H227))</f>
        <v>29274.53125</v>
      </c>
      <c r="N227" s="9" t="n">
        <f aca="false">(M227-L227)</f>
        <v>20519.53125</v>
      </c>
      <c r="O227" s="11"/>
      <c r="P227" s="9"/>
      <c r="Q227" s="9"/>
      <c r="R227" s="9"/>
      <c r="S227" s="11"/>
      <c r="T227" s="9"/>
      <c r="U227" s="11"/>
      <c r="V227" s="11"/>
      <c r="W227" s="11"/>
      <c r="X227" s="12"/>
      <c r="Y227" s="17"/>
      <c r="Z227" s="11"/>
    </row>
    <row r="228" customFormat="false" ht="12.75" hidden="false" customHeight="false" outlineLevel="0" collapsed="false">
      <c r="A228" s="0" t="n">
        <v>2002</v>
      </c>
      <c r="B228" s="0" t="n">
        <v>2</v>
      </c>
      <c r="C228" s="0" t="n">
        <v>10</v>
      </c>
      <c r="D228" s="0" t="n">
        <v>4</v>
      </c>
      <c r="E228" s="0" t="n">
        <v>50</v>
      </c>
      <c r="G228" s="0" t="n">
        <v>75</v>
      </c>
      <c r="H228" s="0" t="n">
        <f aca="false">(107-G228)</f>
        <v>32</v>
      </c>
      <c r="K228" s="8"/>
      <c r="L228" s="18" t="n">
        <v>8283</v>
      </c>
      <c r="M228" s="9" t="n">
        <f aca="false">(L228*(107/H228))</f>
        <v>27696.28125</v>
      </c>
      <c r="N228" s="9" t="n">
        <f aca="false">(M228-L228)</f>
        <v>19413.28125</v>
      </c>
      <c r="O228" s="11"/>
      <c r="P228" s="9"/>
      <c r="Q228" s="9"/>
      <c r="R228" s="9"/>
      <c r="S228" s="11"/>
      <c r="T228" s="9"/>
      <c r="U228" s="11"/>
      <c r="V228" s="11"/>
      <c r="W228" s="11"/>
      <c r="X228" s="12"/>
      <c r="Y228" s="17"/>
      <c r="Z228" s="11"/>
    </row>
    <row r="229" customFormat="false" ht="12.75" hidden="false" customHeight="false" outlineLevel="0" collapsed="false">
      <c r="A229" s="0" t="n">
        <v>2002</v>
      </c>
      <c r="B229" s="0" t="n">
        <v>2</v>
      </c>
      <c r="C229" s="0" t="n">
        <v>10</v>
      </c>
      <c r="D229" s="0" t="n">
        <v>5</v>
      </c>
      <c r="E229" s="0" t="n">
        <v>0</v>
      </c>
      <c r="G229" s="0" t="n">
        <v>75</v>
      </c>
      <c r="H229" s="0" t="n">
        <f aca="false">(107-G229)</f>
        <v>32</v>
      </c>
      <c r="K229" s="8"/>
      <c r="L229" s="9" t="n">
        <v>7469.21666666667</v>
      </c>
      <c r="M229" s="9" t="n">
        <f aca="false">(L229*(107/H229))</f>
        <v>24975.1932291667</v>
      </c>
      <c r="N229" s="9" t="n">
        <f aca="false">(M229-L229)</f>
        <v>17505.9765625</v>
      </c>
      <c r="O229" s="11"/>
      <c r="P229" s="9"/>
      <c r="Q229" s="9"/>
      <c r="R229" s="9"/>
      <c r="S229" s="11"/>
      <c r="T229" s="9"/>
      <c r="U229" s="11"/>
      <c r="V229" s="11"/>
      <c r="W229" s="11"/>
      <c r="X229" s="12"/>
      <c r="Y229" s="17"/>
      <c r="Z229" s="11"/>
    </row>
    <row r="230" customFormat="false" ht="12.75" hidden="false" customHeight="false" outlineLevel="0" collapsed="false">
      <c r="A230" s="0" t="n">
        <v>2002</v>
      </c>
      <c r="B230" s="0" t="n">
        <v>2</v>
      </c>
      <c r="C230" s="0" t="n">
        <v>10</v>
      </c>
      <c r="D230" s="0" t="n">
        <v>5</v>
      </c>
      <c r="E230" s="0" t="n">
        <v>10</v>
      </c>
      <c r="G230" s="0" t="n">
        <v>75</v>
      </c>
      <c r="H230" s="0" t="n">
        <f aca="false">(107-G230)</f>
        <v>32</v>
      </c>
      <c r="K230" s="8"/>
      <c r="L230" s="9" t="n">
        <v>7097.98333333333</v>
      </c>
      <c r="M230" s="9" t="n">
        <f aca="false">(L230*(107/H230))</f>
        <v>23733.8817708333</v>
      </c>
      <c r="N230" s="9" t="n">
        <f aca="false">(M230-L230)</f>
        <v>16635.8984375</v>
      </c>
      <c r="O230" s="11"/>
      <c r="P230" s="9"/>
      <c r="Q230" s="9"/>
      <c r="R230" s="9"/>
      <c r="S230" s="11"/>
      <c r="T230" s="9"/>
      <c r="U230" s="11"/>
      <c r="V230" s="11"/>
      <c r="W230" s="11"/>
      <c r="X230" s="12"/>
      <c r="Y230" s="17"/>
      <c r="Z230" s="11"/>
    </row>
    <row r="231" customFormat="false" ht="12.75" hidden="false" customHeight="false" outlineLevel="0" collapsed="false">
      <c r="A231" s="0" t="n">
        <v>2002</v>
      </c>
      <c r="B231" s="0" t="n">
        <v>2</v>
      </c>
      <c r="C231" s="0" t="n">
        <v>10</v>
      </c>
      <c r="D231" s="0" t="n">
        <v>5</v>
      </c>
      <c r="E231" s="0" t="n">
        <v>20</v>
      </c>
      <c r="G231" s="0" t="n">
        <v>75</v>
      </c>
      <c r="H231" s="0" t="n">
        <f aca="false">(107-G231)</f>
        <v>32</v>
      </c>
      <c r="K231" s="8"/>
      <c r="L231" s="9" t="n">
        <v>6647.58333333333</v>
      </c>
      <c r="M231" s="9" t="n">
        <f aca="false">(L231*(107/H231))</f>
        <v>22227.8567708333</v>
      </c>
      <c r="N231" s="9" t="n">
        <f aca="false">(M231-L231)</f>
        <v>15580.2734375</v>
      </c>
      <c r="O231" s="11"/>
      <c r="P231" s="9"/>
      <c r="Q231" s="9"/>
      <c r="R231" s="9"/>
      <c r="S231" s="11"/>
      <c r="T231" s="9"/>
      <c r="U231" s="11"/>
      <c r="V231" s="11"/>
      <c r="W231" s="11"/>
      <c r="X231" s="12"/>
      <c r="Y231" s="17"/>
      <c r="Z231" s="11"/>
    </row>
    <row r="232" customFormat="false" ht="12.75" hidden="false" customHeight="false" outlineLevel="0" collapsed="false">
      <c r="A232" s="0" t="n">
        <v>2002</v>
      </c>
      <c r="B232" s="0" t="n">
        <v>2</v>
      </c>
      <c r="C232" s="0" t="n">
        <v>10</v>
      </c>
      <c r="D232" s="0" t="n">
        <v>5</v>
      </c>
      <c r="E232" s="0" t="n">
        <v>30</v>
      </c>
      <c r="G232" s="0" t="n">
        <v>75</v>
      </c>
      <c r="H232" s="0" t="n">
        <f aca="false">(107-G232)</f>
        <v>32</v>
      </c>
      <c r="K232" s="8"/>
      <c r="L232" s="9" t="n">
        <v>6651.91666666667</v>
      </c>
      <c r="M232" s="9" t="n">
        <f aca="false">(L232*(107/H232))</f>
        <v>22242.3463541667</v>
      </c>
      <c r="N232" s="9" t="n">
        <f aca="false">(M232-L232)</f>
        <v>15590.4296875</v>
      </c>
      <c r="O232" s="11"/>
      <c r="P232" s="9"/>
      <c r="Q232" s="9"/>
      <c r="R232" s="9"/>
      <c r="S232" s="11"/>
      <c r="T232" s="9"/>
      <c r="U232" s="11"/>
      <c r="V232" s="11"/>
      <c r="W232" s="11"/>
      <c r="X232" s="12"/>
      <c r="Y232" s="17"/>
      <c r="Z232" s="11"/>
    </row>
    <row r="233" customFormat="false" ht="12.75" hidden="false" customHeight="false" outlineLevel="0" collapsed="false">
      <c r="A233" s="0" t="n">
        <v>2002</v>
      </c>
      <c r="B233" s="0" t="n">
        <v>2</v>
      </c>
      <c r="C233" s="0" t="n">
        <v>10</v>
      </c>
      <c r="D233" s="0" t="n">
        <v>5</v>
      </c>
      <c r="E233" s="0" t="n">
        <v>40</v>
      </c>
      <c r="G233" s="0" t="n">
        <v>75</v>
      </c>
      <c r="H233" s="0" t="n">
        <f aca="false">(107-G233)</f>
        <v>32</v>
      </c>
      <c r="K233" s="8"/>
      <c r="L233" s="9" t="n">
        <v>6545.9</v>
      </c>
      <c r="M233" s="9" t="n">
        <f aca="false">(L233*(107/H233))</f>
        <v>21887.853125</v>
      </c>
      <c r="N233" s="9" t="n">
        <f aca="false">(M233-L233)</f>
        <v>15341.953125</v>
      </c>
      <c r="O233" s="11"/>
      <c r="P233" s="9"/>
      <c r="Q233" s="9"/>
      <c r="R233" s="9"/>
      <c r="S233" s="11"/>
      <c r="T233" s="9"/>
      <c r="U233" s="11"/>
      <c r="V233" s="11"/>
      <c r="W233" s="11"/>
      <c r="X233" s="12"/>
      <c r="Y233" s="17"/>
      <c r="Z233" s="11"/>
    </row>
    <row r="234" customFormat="false" ht="12.75" hidden="false" customHeight="false" outlineLevel="0" collapsed="false">
      <c r="A234" s="0" t="n">
        <v>2002</v>
      </c>
      <c r="B234" s="0" t="n">
        <v>2</v>
      </c>
      <c r="C234" s="0" t="n">
        <v>10</v>
      </c>
      <c r="D234" s="0" t="n">
        <v>5</v>
      </c>
      <c r="E234" s="0" t="n">
        <v>50</v>
      </c>
      <c r="G234" s="0" t="n">
        <v>75</v>
      </c>
      <c r="H234" s="0" t="n">
        <f aca="false">(107-G234)</f>
        <v>32</v>
      </c>
      <c r="K234" s="8"/>
      <c r="L234" s="9" t="n">
        <v>6522.86666666667</v>
      </c>
      <c r="M234" s="9" t="n">
        <f aca="false">(L234*(107/H234))</f>
        <v>21810.8354166667</v>
      </c>
      <c r="N234" s="9" t="n">
        <f aca="false">(M234-L234)</f>
        <v>15287.96875</v>
      </c>
      <c r="O234" s="11"/>
      <c r="P234" s="9"/>
      <c r="Q234" s="9"/>
      <c r="R234" s="9"/>
      <c r="S234" s="11"/>
      <c r="T234" s="9"/>
      <c r="U234" s="11"/>
      <c r="V234" s="11"/>
      <c r="W234" s="11"/>
      <c r="X234" s="12"/>
      <c r="Y234" s="17"/>
      <c r="Z234" s="11"/>
    </row>
    <row r="235" customFormat="false" ht="12.75" hidden="false" customHeight="false" outlineLevel="0" collapsed="false">
      <c r="A235" s="0" t="n">
        <v>2002</v>
      </c>
      <c r="B235" s="0" t="n">
        <v>2</v>
      </c>
      <c r="C235" s="0" t="n">
        <v>10</v>
      </c>
      <c r="D235" s="0" t="n">
        <v>6</v>
      </c>
      <c r="E235" s="0" t="n">
        <v>0</v>
      </c>
      <c r="G235" s="0" t="n">
        <v>75</v>
      </c>
      <c r="H235" s="0" t="n">
        <f aca="false">(107-G235)</f>
        <v>32</v>
      </c>
      <c r="K235" s="8"/>
      <c r="L235" s="9" t="n">
        <v>5028.71666666667</v>
      </c>
      <c r="M235" s="9" t="n">
        <f aca="false">(L235*(107/H235))</f>
        <v>16814.7713541667</v>
      </c>
      <c r="N235" s="9" t="n">
        <f aca="false">(M235-L235)</f>
        <v>11786.0546875</v>
      </c>
      <c r="O235" s="11"/>
      <c r="P235" s="9"/>
      <c r="Q235" s="9"/>
      <c r="R235" s="9"/>
      <c r="S235" s="11"/>
      <c r="T235" s="9"/>
      <c r="U235" s="11"/>
      <c r="V235" s="11"/>
      <c r="W235" s="11"/>
      <c r="X235" s="12"/>
      <c r="Y235" s="17"/>
      <c r="Z235" s="11"/>
    </row>
    <row r="236" customFormat="false" ht="12.75" hidden="false" customHeight="false" outlineLevel="0" collapsed="false">
      <c r="A236" s="0" t="n">
        <v>2002</v>
      </c>
      <c r="B236" s="0" t="n">
        <v>2</v>
      </c>
      <c r="C236" s="0" t="n">
        <v>10</v>
      </c>
      <c r="D236" s="0" t="n">
        <v>6</v>
      </c>
      <c r="E236" s="0" t="n">
        <v>10</v>
      </c>
      <c r="G236" s="0" t="n">
        <v>75</v>
      </c>
      <c r="H236" s="0" t="n">
        <f aca="false">(107-G236)</f>
        <v>32</v>
      </c>
      <c r="K236" s="8"/>
      <c r="L236" s="9" t="n">
        <v>4889.51666666667</v>
      </c>
      <c r="M236" s="9" t="n">
        <f aca="false">(L236*(107/H236))</f>
        <v>16349.3213541667</v>
      </c>
      <c r="N236" s="9" t="n">
        <f aca="false">(M236-L236)</f>
        <v>11459.8046875</v>
      </c>
      <c r="O236" s="11"/>
      <c r="P236" s="9"/>
      <c r="Q236" s="9"/>
      <c r="R236" s="9"/>
      <c r="S236" s="11"/>
      <c r="T236" s="9"/>
      <c r="U236" s="11"/>
      <c r="V236" s="11"/>
      <c r="W236" s="11"/>
      <c r="X236" s="12"/>
      <c r="Y236" s="17"/>
      <c r="Z236" s="11"/>
    </row>
    <row r="237" customFormat="false" ht="12.75" hidden="false" customHeight="false" outlineLevel="0" collapsed="false">
      <c r="A237" s="0" t="n">
        <v>2002</v>
      </c>
      <c r="B237" s="0" t="n">
        <v>2</v>
      </c>
      <c r="C237" s="0" t="n">
        <v>10</v>
      </c>
      <c r="D237" s="0" t="n">
        <v>6</v>
      </c>
      <c r="E237" s="0" t="n">
        <v>20</v>
      </c>
      <c r="G237" s="0" t="n">
        <v>75</v>
      </c>
      <c r="H237" s="0" t="n">
        <f aca="false">(107-G237)</f>
        <v>32</v>
      </c>
      <c r="K237" s="8"/>
      <c r="L237" s="9" t="n">
        <v>4700.46666666667</v>
      </c>
      <c r="M237" s="9" t="n">
        <f aca="false">(L237*(107/H237))</f>
        <v>15717.1854166667</v>
      </c>
      <c r="N237" s="9" t="n">
        <f aca="false">(M237-L237)</f>
        <v>11016.71875</v>
      </c>
      <c r="O237" s="11"/>
      <c r="P237" s="9"/>
      <c r="Q237" s="9"/>
      <c r="R237" s="9"/>
      <c r="S237" s="11"/>
      <c r="T237" s="9"/>
      <c r="U237" s="11"/>
      <c r="V237" s="11"/>
      <c r="W237" s="11"/>
      <c r="X237" s="12"/>
      <c r="Y237" s="17"/>
      <c r="Z237" s="11"/>
    </row>
    <row r="238" customFormat="false" ht="12.75" hidden="false" customHeight="false" outlineLevel="0" collapsed="false">
      <c r="A238" s="0" t="n">
        <v>2002</v>
      </c>
      <c r="B238" s="0" t="n">
        <v>2</v>
      </c>
      <c r="C238" s="0" t="n">
        <v>10</v>
      </c>
      <c r="D238" s="0" t="n">
        <v>6</v>
      </c>
      <c r="E238" s="0" t="n">
        <v>30</v>
      </c>
      <c r="G238" s="0" t="n">
        <v>75</v>
      </c>
      <c r="H238" s="0" t="n">
        <f aca="false">(107-G238)</f>
        <v>32</v>
      </c>
      <c r="K238" s="8"/>
      <c r="L238" s="9" t="n">
        <v>4233.83333333333</v>
      </c>
      <c r="M238" s="9" t="n">
        <f aca="false">(L238*(107/H238))</f>
        <v>14156.8802083333</v>
      </c>
      <c r="N238" s="9" t="n">
        <f aca="false">(M238-L238)</f>
        <v>9923.046875</v>
      </c>
      <c r="O238" s="11"/>
      <c r="P238" s="9"/>
      <c r="Q238" s="9"/>
      <c r="R238" s="9"/>
      <c r="S238" s="11"/>
      <c r="T238" s="9"/>
      <c r="U238" s="11"/>
      <c r="V238" s="11"/>
      <c r="W238" s="11"/>
      <c r="X238" s="12"/>
      <c r="Y238" s="17"/>
      <c r="Z238" s="11"/>
    </row>
    <row r="239" customFormat="false" ht="12.75" hidden="false" customHeight="false" outlineLevel="0" collapsed="false">
      <c r="A239" s="0" t="n">
        <v>2002</v>
      </c>
      <c r="B239" s="0" t="n">
        <v>2</v>
      </c>
      <c r="C239" s="0" t="n">
        <v>10</v>
      </c>
      <c r="D239" s="0" t="n">
        <v>6</v>
      </c>
      <c r="E239" s="0" t="n">
        <v>40</v>
      </c>
      <c r="G239" s="0" t="n">
        <v>75</v>
      </c>
      <c r="H239" s="0" t="n">
        <f aca="false">(107-G239)</f>
        <v>32</v>
      </c>
      <c r="K239" s="8"/>
      <c r="L239" s="9" t="n">
        <v>4100.16666666667</v>
      </c>
      <c r="M239" s="9" t="n">
        <f aca="false">(L239*(107/H239))</f>
        <v>13709.9322916667</v>
      </c>
      <c r="N239" s="9" t="n">
        <f aca="false">(M239-L239)</f>
        <v>9609.765625</v>
      </c>
      <c r="P239" s="9"/>
      <c r="Q239" s="9"/>
      <c r="R239" s="9"/>
      <c r="S239" s="11"/>
      <c r="T239" s="9"/>
      <c r="U239" s="11"/>
      <c r="V239" s="11"/>
      <c r="W239" s="11"/>
      <c r="X239" s="12"/>
      <c r="Y239" s="17"/>
      <c r="Z239" s="11"/>
    </row>
    <row r="240" customFormat="false" ht="12.75" hidden="false" customHeight="false" outlineLevel="0" collapsed="false">
      <c r="A240" s="0" t="n">
        <v>2002</v>
      </c>
      <c r="B240" s="0" t="n">
        <v>2</v>
      </c>
      <c r="C240" s="0" t="n">
        <v>10</v>
      </c>
      <c r="D240" s="0" t="n">
        <v>6</v>
      </c>
      <c r="E240" s="0" t="n">
        <v>50</v>
      </c>
      <c r="G240" s="0" t="n">
        <v>75</v>
      </c>
      <c r="H240" s="0" t="n">
        <f aca="false">(107-G240)</f>
        <v>32</v>
      </c>
      <c r="K240" s="8"/>
      <c r="L240" s="9" t="n">
        <v>3958.78333333333</v>
      </c>
      <c r="M240" s="9" t="n">
        <f aca="false">(L240*(107/H240))</f>
        <v>13237.1817708333</v>
      </c>
      <c r="N240" s="9" t="n">
        <f aca="false">(M240-L240)</f>
        <v>9278.3984375</v>
      </c>
      <c r="P240" s="9"/>
      <c r="Q240" s="9"/>
      <c r="R240" s="9"/>
      <c r="S240" s="11"/>
      <c r="T240" s="9"/>
      <c r="U240" s="11"/>
      <c r="V240" s="11"/>
      <c r="W240" s="11"/>
      <c r="X240" s="12"/>
      <c r="Y240" s="17"/>
      <c r="Z240" s="11"/>
    </row>
    <row r="241" customFormat="false" ht="12.75" hidden="false" customHeight="false" outlineLevel="0" collapsed="false">
      <c r="A241" s="0" t="n">
        <v>2002</v>
      </c>
      <c r="B241" s="0" t="n">
        <v>2</v>
      </c>
      <c r="C241" s="0" t="n">
        <v>10</v>
      </c>
      <c r="D241" s="0" t="n">
        <v>7</v>
      </c>
      <c r="E241" s="0" t="n">
        <v>0</v>
      </c>
      <c r="G241" s="0" t="n">
        <v>75</v>
      </c>
      <c r="H241" s="0" t="n">
        <f aca="false">(107-G241)</f>
        <v>32</v>
      </c>
      <c r="K241" s="8"/>
      <c r="L241" s="9" t="n">
        <v>3690.21666666667</v>
      </c>
      <c r="M241" s="9" t="n">
        <f aca="false">(L241*(107/H241))</f>
        <v>12339.1619791667</v>
      </c>
      <c r="N241" s="9" t="n">
        <f aca="false">(M241-L241)</f>
        <v>8648.9453125</v>
      </c>
      <c r="P241" s="9"/>
      <c r="Q241" s="9"/>
      <c r="R241" s="9"/>
      <c r="S241" s="11"/>
      <c r="T241" s="9"/>
      <c r="U241" s="11"/>
      <c r="V241" s="11"/>
      <c r="W241" s="11"/>
      <c r="X241" s="12"/>
      <c r="Y241" s="17"/>
      <c r="Z241" s="11"/>
    </row>
    <row r="242" customFormat="false" ht="12.75" hidden="false" customHeight="false" outlineLevel="0" collapsed="false">
      <c r="A242" s="0" t="n">
        <v>2002</v>
      </c>
      <c r="B242" s="0" t="n">
        <v>2</v>
      </c>
      <c r="C242" s="0" t="n">
        <v>10</v>
      </c>
      <c r="D242" s="0" t="n">
        <v>7</v>
      </c>
      <c r="E242" s="0" t="n">
        <v>10</v>
      </c>
      <c r="G242" s="0" t="n">
        <v>75</v>
      </c>
      <c r="H242" s="0" t="n">
        <f aca="false">(107-G242)</f>
        <v>32</v>
      </c>
      <c r="K242" s="8"/>
      <c r="L242" s="9" t="n">
        <v>3915.3</v>
      </c>
      <c r="M242" s="9" t="n">
        <f aca="false">(L242*(107/H242))</f>
        <v>13091.784375</v>
      </c>
      <c r="N242" s="9" t="n">
        <f aca="false">(M242-L242)</f>
        <v>9176.484375</v>
      </c>
      <c r="P242" s="9"/>
      <c r="Q242" s="9"/>
      <c r="R242" s="9"/>
      <c r="S242" s="11"/>
      <c r="T242" s="9"/>
      <c r="U242" s="11"/>
      <c r="V242" s="11"/>
      <c r="W242" s="11"/>
      <c r="X242" s="12"/>
      <c r="Y242" s="17"/>
      <c r="Z242" s="11"/>
    </row>
    <row r="243" customFormat="false" ht="12.75" hidden="false" customHeight="false" outlineLevel="0" collapsed="false">
      <c r="A243" s="0" t="n">
        <v>2002</v>
      </c>
      <c r="B243" s="0" t="n">
        <v>2</v>
      </c>
      <c r="C243" s="0" t="n">
        <v>10</v>
      </c>
      <c r="D243" s="0" t="n">
        <v>7</v>
      </c>
      <c r="E243" s="0" t="n">
        <v>20</v>
      </c>
      <c r="G243" s="0" t="n">
        <v>75</v>
      </c>
      <c r="H243" s="0" t="n">
        <f aca="false">(107-G243)</f>
        <v>32</v>
      </c>
      <c r="K243" s="8"/>
      <c r="L243" s="9" t="n">
        <v>3774.58333333333</v>
      </c>
      <c r="M243" s="9" t="n">
        <f aca="false">(L243*(107/H243))</f>
        <v>12621.2630208333</v>
      </c>
      <c r="N243" s="9" t="n">
        <f aca="false">(M243-L243)</f>
        <v>8846.6796875</v>
      </c>
      <c r="P243" s="9"/>
      <c r="Q243" s="9"/>
      <c r="R243" s="9"/>
      <c r="S243" s="11"/>
      <c r="T243" s="9"/>
      <c r="U243" s="11"/>
      <c r="V243" s="11"/>
      <c r="W243" s="11"/>
      <c r="X243" s="12"/>
      <c r="Y243" s="17"/>
      <c r="Z243" s="11"/>
    </row>
    <row r="244" customFormat="false" ht="12.75" hidden="false" customHeight="false" outlineLevel="0" collapsed="false">
      <c r="A244" s="0" t="n">
        <v>2002</v>
      </c>
      <c r="B244" s="0" t="n">
        <v>2</v>
      </c>
      <c r="C244" s="0" t="n">
        <v>10</v>
      </c>
      <c r="D244" s="0" t="n">
        <v>7</v>
      </c>
      <c r="E244" s="0" t="n">
        <v>30</v>
      </c>
      <c r="G244" s="0" t="n">
        <v>75</v>
      </c>
      <c r="H244" s="0" t="n">
        <f aca="false">(107-G244)</f>
        <v>32</v>
      </c>
      <c r="K244" s="8"/>
      <c r="L244" s="9" t="n">
        <v>3894.71666666667</v>
      </c>
      <c r="M244" s="9" t="n">
        <f aca="false">(L244*(107/H244))</f>
        <v>13022.9588541667</v>
      </c>
      <c r="N244" s="9" t="n">
        <f aca="false">(M244-L244)</f>
        <v>9128.2421875</v>
      </c>
      <c r="P244" s="9"/>
      <c r="Q244" s="9"/>
      <c r="R244" s="9"/>
      <c r="S244" s="11"/>
      <c r="T244" s="9"/>
      <c r="U244" s="11"/>
      <c r="V244" s="11"/>
      <c r="W244" s="11"/>
      <c r="X244" s="12"/>
      <c r="Y244" s="17"/>
      <c r="Z244" s="11"/>
    </row>
    <row r="245" customFormat="false" ht="12.75" hidden="false" customHeight="false" outlineLevel="0" collapsed="false">
      <c r="A245" s="0" t="n">
        <v>2002</v>
      </c>
      <c r="B245" s="0" t="n">
        <v>2</v>
      </c>
      <c r="C245" s="0" t="n">
        <v>10</v>
      </c>
      <c r="D245" s="0" t="n">
        <v>7</v>
      </c>
      <c r="E245" s="0" t="n">
        <v>40</v>
      </c>
      <c r="G245" s="0" t="n">
        <v>75</v>
      </c>
      <c r="H245" s="0" t="n">
        <f aca="false">(107-G245)</f>
        <v>32</v>
      </c>
      <c r="K245" s="8"/>
      <c r="L245" s="9" t="n">
        <v>3931.55</v>
      </c>
      <c r="M245" s="9" t="n">
        <f aca="false">(L245*(107/H245))</f>
        <v>13146.1203125</v>
      </c>
      <c r="N245" s="9" t="n">
        <f aca="false">(M245-L245)</f>
        <v>9214.5703125</v>
      </c>
      <c r="P245" s="9"/>
      <c r="Q245" s="9"/>
      <c r="R245" s="9"/>
      <c r="S245" s="11"/>
      <c r="T245" s="9"/>
      <c r="U245" s="11"/>
      <c r="V245" s="11"/>
      <c r="W245" s="11"/>
      <c r="X245" s="12"/>
      <c r="Y245" s="17"/>
      <c r="Z245" s="11"/>
    </row>
    <row r="246" customFormat="false" ht="12.75" hidden="false" customHeight="false" outlineLevel="0" collapsed="false">
      <c r="A246" s="0" t="n">
        <v>2002</v>
      </c>
      <c r="B246" s="0" t="n">
        <v>2</v>
      </c>
      <c r="C246" s="0" t="n">
        <v>10</v>
      </c>
      <c r="D246" s="0" t="n">
        <v>7</v>
      </c>
      <c r="E246" s="0" t="n">
        <v>50</v>
      </c>
      <c r="G246" s="0" t="n">
        <v>75</v>
      </c>
      <c r="H246" s="0" t="n">
        <f aca="false">(107-G246)</f>
        <v>32</v>
      </c>
      <c r="K246" s="8"/>
      <c r="L246" s="9" t="n">
        <v>3804.11666666667</v>
      </c>
      <c r="M246" s="9" t="n">
        <f aca="false">(L246*(107/H246))</f>
        <v>12720.0151041667</v>
      </c>
      <c r="N246" s="9" t="n">
        <f aca="false">(M246-L246)</f>
        <v>8915.8984375</v>
      </c>
      <c r="P246" s="9"/>
      <c r="Q246" s="9"/>
      <c r="R246" s="9"/>
      <c r="S246" s="11"/>
      <c r="T246" s="9"/>
      <c r="U246" s="11"/>
      <c r="V246" s="11"/>
      <c r="W246" s="11"/>
      <c r="X246" s="12"/>
      <c r="Y246" s="17"/>
      <c r="Z246" s="11"/>
    </row>
    <row r="247" customFormat="false" ht="12.75" hidden="false" customHeight="false" outlineLevel="0" collapsed="false">
      <c r="A247" s="0" t="n">
        <v>2002</v>
      </c>
      <c r="B247" s="0" t="n">
        <v>2</v>
      </c>
      <c r="C247" s="0" t="n">
        <v>10</v>
      </c>
      <c r="D247" s="0" t="n">
        <v>8</v>
      </c>
      <c r="E247" s="0" t="n">
        <v>0</v>
      </c>
      <c r="G247" s="0" t="n">
        <v>75</v>
      </c>
      <c r="H247" s="0" t="n">
        <f aca="false">(107-G247)</f>
        <v>32</v>
      </c>
      <c r="K247" s="8"/>
      <c r="L247" s="9" t="n">
        <v>3733.41666666667</v>
      </c>
      <c r="M247" s="9" t="n">
        <f aca="false">(L247*(107/H247))</f>
        <v>12483.6119791667</v>
      </c>
      <c r="N247" s="9" t="n">
        <f aca="false">(M247-L247)</f>
        <v>8750.1953125</v>
      </c>
      <c r="P247" s="9"/>
      <c r="Q247" s="9"/>
      <c r="R247" s="9"/>
      <c r="S247" s="11"/>
      <c r="T247" s="9"/>
      <c r="U247" s="11"/>
      <c r="V247" s="11"/>
      <c r="W247" s="11"/>
      <c r="X247" s="12"/>
      <c r="Y247" s="17"/>
      <c r="Z247" s="11"/>
    </row>
    <row r="248" customFormat="false" ht="12.75" hidden="false" customHeight="false" outlineLevel="0" collapsed="false">
      <c r="A248" s="0" t="n">
        <v>2002</v>
      </c>
      <c r="B248" s="0" t="n">
        <v>2</v>
      </c>
      <c r="C248" s="0" t="n">
        <v>10</v>
      </c>
      <c r="D248" s="0" t="n">
        <v>8</v>
      </c>
      <c r="E248" s="0" t="n">
        <v>10</v>
      </c>
      <c r="G248" s="0" t="n">
        <v>75</v>
      </c>
      <c r="H248" s="0" t="n">
        <f aca="false">(107-G248)</f>
        <v>32</v>
      </c>
      <c r="K248" s="8"/>
      <c r="L248" s="9" t="n">
        <v>3512.71666666667</v>
      </c>
      <c r="M248" s="9" t="n">
        <f aca="false">(L248*(107/H248))</f>
        <v>11745.6463541667</v>
      </c>
      <c r="N248" s="9" t="n">
        <f aca="false">(M248-L248)</f>
        <v>8232.9296875</v>
      </c>
      <c r="P248" s="9"/>
      <c r="Q248" s="9"/>
      <c r="R248" s="9"/>
      <c r="S248" s="11"/>
      <c r="T248" s="9"/>
      <c r="U248" s="11"/>
      <c r="V248" s="11"/>
      <c r="W248" s="11"/>
      <c r="X248" s="12"/>
      <c r="Y248" s="17"/>
      <c r="Z248" s="11"/>
    </row>
    <row r="249" customFormat="false" ht="12.75" hidden="false" customHeight="false" outlineLevel="0" collapsed="false">
      <c r="A249" s="0" t="n">
        <v>2002</v>
      </c>
      <c r="B249" s="0" t="n">
        <v>2</v>
      </c>
      <c r="C249" s="0" t="n">
        <v>10</v>
      </c>
      <c r="D249" s="0" t="n">
        <v>8</v>
      </c>
      <c r="E249" s="0" t="n">
        <v>20</v>
      </c>
      <c r="G249" s="0" t="n">
        <v>75</v>
      </c>
      <c r="H249" s="0" t="n">
        <f aca="false">(107-G249)</f>
        <v>32</v>
      </c>
      <c r="K249" s="8"/>
      <c r="L249" s="9" t="n">
        <v>3734.7</v>
      </c>
      <c r="M249" s="9" t="n">
        <f aca="false">(L249*(107/H249))</f>
        <v>12487.903125</v>
      </c>
      <c r="N249" s="9" t="n">
        <f aca="false">(M249-L249)</f>
        <v>8753.203125</v>
      </c>
      <c r="P249" s="9"/>
      <c r="Q249" s="9"/>
      <c r="R249" s="9"/>
      <c r="S249" s="11"/>
      <c r="T249" s="9"/>
      <c r="U249" s="11"/>
      <c r="V249" s="11"/>
      <c r="W249" s="11"/>
      <c r="X249" s="12"/>
      <c r="Y249" s="17"/>
      <c r="Z249" s="11"/>
    </row>
    <row r="250" customFormat="false" ht="12.75" hidden="false" customHeight="false" outlineLevel="0" collapsed="false">
      <c r="K250" s="8"/>
      <c r="L250" s="9"/>
      <c r="M250" s="11"/>
      <c r="N250" s="11"/>
      <c r="P250" s="9"/>
      <c r="Q250" s="9"/>
      <c r="R250" s="9"/>
      <c r="S250" s="11"/>
      <c r="T250" s="9"/>
      <c r="U250" s="11"/>
      <c r="V250" s="11"/>
      <c r="W250" s="11"/>
      <c r="X250" s="12"/>
      <c r="Y250" s="17"/>
      <c r="Z250" s="11"/>
    </row>
    <row r="251" customFormat="false" ht="12.75" hidden="false" customHeight="false" outlineLevel="0" collapsed="false">
      <c r="A251" s="0" t="n">
        <v>2002</v>
      </c>
      <c r="B251" s="0" t="n">
        <v>2</v>
      </c>
      <c r="C251" s="0" t="n">
        <v>10</v>
      </c>
      <c r="D251" s="0" t="n">
        <v>10</v>
      </c>
      <c r="E251" s="0" t="n">
        <v>40</v>
      </c>
      <c r="F251" s="0" t="n">
        <v>1.75</v>
      </c>
      <c r="G251" s="0" t="n">
        <v>8</v>
      </c>
      <c r="H251" s="0" t="n">
        <f aca="false">(107-G251)</f>
        <v>99</v>
      </c>
      <c r="K251" s="8"/>
      <c r="L251" s="9" t="n">
        <v>6130.83333333333</v>
      </c>
      <c r="M251" s="9" t="n">
        <f aca="false">(L251*(107/H251))</f>
        <v>6626.25420875421</v>
      </c>
      <c r="N251" s="9" t="n">
        <f aca="false">(M251-L251)</f>
        <v>495.420875420876</v>
      </c>
      <c r="P251" s="9"/>
      <c r="Q251" s="9"/>
      <c r="R251" s="9"/>
      <c r="S251" s="11"/>
      <c r="T251" s="9"/>
      <c r="U251" s="11"/>
      <c r="V251" s="11"/>
      <c r="W251" s="11"/>
      <c r="X251" s="12"/>
      <c r="Y251" s="17"/>
      <c r="Z251" s="11"/>
    </row>
    <row r="252" customFormat="false" ht="12.75" hidden="false" customHeight="false" outlineLevel="0" collapsed="false">
      <c r="A252" s="0" t="n">
        <v>2002</v>
      </c>
      <c r="B252" s="0" t="n">
        <v>2</v>
      </c>
      <c r="C252" s="0" t="n">
        <v>10</v>
      </c>
      <c r="D252" s="0" t="n">
        <v>10</v>
      </c>
      <c r="E252" s="0" t="n">
        <v>50</v>
      </c>
      <c r="G252" s="0" t="n">
        <v>8</v>
      </c>
      <c r="H252" s="0" t="n">
        <f aca="false">(107-G252)</f>
        <v>99</v>
      </c>
      <c r="K252" s="8"/>
      <c r="L252" s="9" t="n">
        <v>6917.43333333333</v>
      </c>
      <c r="M252" s="9" t="n">
        <f aca="false">(L252*(107/H252))</f>
        <v>7476.41784511785</v>
      </c>
      <c r="N252" s="9" t="n">
        <f aca="false">(M252-L252)</f>
        <v>558.984511784513</v>
      </c>
      <c r="P252" s="9"/>
      <c r="Q252" s="9"/>
      <c r="R252" s="9"/>
      <c r="S252" s="11"/>
      <c r="T252" s="9"/>
      <c r="U252" s="11"/>
      <c r="V252" s="11"/>
      <c r="W252" s="11"/>
      <c r="X252" s="12"/>
      <c r="Y252" s="17"/>
      <c r="Z252" s="11"/>
    </row>
    <row r="253" customFormat="false" ht="12.75" hidden="false" customHeight="false" outlineLevel="0" collapsed="false">
      <c r="A253" s="0" t="n">
        <v>2002</v>
      </c>
      <c r="B253" s="0" t="n">
        <v>2</v>
      </c>
      <c r="C253" s="0" t="n">
        <v>10</v>
      </c>
      <c r="D253" s="0" t="n">
        <v>11</v>
      </c>
      <c r="E253" s="0" t="n">
        <v>0</v>
      </c>
      <c r="G253" s="0" t="n">
        <v>8</v>
      </c>
      <c r="H253" s="0" t="n">
        <f aca="false">(107-G253)</f>
        <v>99</v>
      </c>
      <c r="K253" s="8"/>
      <c r="L253" s="9" t="n">
        <v>6823.05</v>
      </c>
      <c r="M253" s="9" t="n">
        <f aca="false">(L253*(107/H253))</f>
        <v>7374.40757575758</v>
      </c>
      <c r="N253" s="9" t="n">
        <f aca="false">(M253-L253)</f>
        <v>551.357575757576</v>
      </c>
      <c r="P253" s="9"/>
      <c r="Q253" s="9"/>
      <c r="R253" s="9"/>
      <c r="S253" s="11"/>
      <c r="T253" s="9"/>
      <c r="U253" s="11"/>
      <c r="V253" s="11"/>
      <c r="W253" s="11"/>
      <c r="X253" s="12"/>
      <c r="Y253" s="17"/>
      <c r="Z253" s="11"/>
    </row>
    <row r="254" customFormat="false" ht="12.75" hidden="false" customHeight="false" outlineLevel="0" collapsed="false">
      <c r="A254" s="0" t="n">
        <v>2002</v>
      </c>
      <c r="B254" s="0" t="n">
        <v>2</v>
      </c>
      <c r="C254" s="0" t="n">
        <v>10</v>
      </c>
      <c r="D254" s="0" t="n">
        <v>11</v>
      </c>
      <c r="E254" s="0" t="n">
        <v>10</v>
      </c>
      <c r="G254" s="0" t="n">
        <v>8</v>
      </c>
      <c r="H254" s="0" t="n">
        <f aca="false">(107-G254)</f>
        <v>99</v>
      </c>
      <c r="K254" s="8"/>
      <c r="L254" s="9" t="n">
        <v>6975.63333333333</v>
      </c>
      <c r="M254" s="9" t="n">
        <f aca="false">(L254*(107/H254))</f>
        <v>7539.32087542088</v>
      </c>
      <c r="N254" s="9" t="n">
        <f aca="false">(M254-L254)</f>
        <v>563.687542087543</v>
      </c>
      <c r="P254" s="9"/>
      <c r="Q254" s="9"/>
      <c r="R254" s="9"/>
      <c r="S254" s="11"/>
      <c r="T254" s="9"/>
      <c r="U254" s="11"/>
      <c r="V254" s="11"/>
      <c r="W254" s="11"/>
      <c r="X254" s="12"/>
      <c r="Y254" s="17"/>
      <c r="Z254" s="11"/>
    </row>
    <row r="255" customFormat="false" ht="12.75" hidden="false" customHeight="false" outlineLevel="0" collapsed="false">
      <c r="A255" s="0" t="n">
        <v>2002</v>
      </c>
      <c r="B255" s="0" t="n">
        <v>2</v>
      </c>
      <c r="C255" s="0" t="n">
        <v>10</v>
      </c>
      <c r="D255" s="0" t="n">
        <v>11</v>
      </c>
      <c r="E255" s="0" t="n">
        <v>20</v>
      </c>
      <c r="G255" s="0" t="n">
        <v>8</v>
      </c>
      <c r="H255" s="0" t="n">
        <f aca="false">(107-G255)</f>
        <v>99</v>
      </c>
      <c r="K255" s="8"/>
      <c r="L255" s="9" t="n">
        <v>7147.96666666667</v>
      </c>
      <c r="M255" s="9" t="n">
        <f aca="false">(L255*(107/H255))</f>
        <v>7725.58013468014</v>
      </c>
      <c r="N255" s="9" t="n">
        <f aca="false">(M255-L255)</f>
        <v>577.613468013468</v>
      </c>
      <c r="P255" s="9"/>
      <c r="Q255" s="9"/>
      <c r="R255" s="9"/>
      <c r="S255" s="11"/>
      <c r="T255" s="9"/>
      <c r="U255" s="11"/>
      <c r="V255" s="11"/>
      <c r="W255" s="11"/>
      <c r="X255" s="12"/>
      <c r="Y255" s="17"/>
      <c r="Z255" s="11"/>
    </row>
    <row r="256" customFormat="false" ht="12.75" hidden="false" customHeight="false" outlineLevel="0" collapsed="false">
      <c r="A256" s="0" t="n">
        <v>2002</v>
      </c>
      <c r="B256" s="0" t="n">
        <v>2</v>
      </c>
      <c r="C256" s="0" t="n">
        <v>10</v>
      </c>
      <c r="D256" s="0" t="n">
        <v>11</v>
      </c>
      <c r="E256" s="0" t="n">
        <v>30</v>
      </c>
      <c r="G256" s="0" t="n">
        <v>8</v>
      </c>
      <c r="H256" s="0" t="n">
        <f aca="false">(107-G256)</f>
        <v>99</v>
      </c>
      <c r="K256" s="8"/>
      <c r="L256" s="9" t="n">
        <v>7364.28333333333</v>
      </c>
      <c r="M256" s="9" t="n">
        <f aca="false">(L256*(107/H256))</f>
        <v>7959.37693602694</v>
      </c>
      <c r="N256" s="9" t="n">
        <f aca="false">(M256-L256)</f>
        <v>595.093602693603</v>
      </c>
      <c r="P256" s="9"/>
      <c r="Q256" s="9"/>
      <c r="R256" s="9"/>
      <c r="S256" s="11"/>
      <c r="T256" s="9"/>
      <c r="U256" s="11"/>
      <c r="V256" s="11"/>
      <c r="W256" s="11"/>
      <c r="X256" s="12"/>
      <c r="Y256" s="17"/>
      <c r="Z256" s="11"/>
    </row>
    <row r="257" customFormat="false" ht="12.75" hidden="false" customHeight="false" outlineLevel="0" collapsed="false">
      <c r="A257" s="0" t="n">
        <v>2002</v>
      </c>
      <c r="B257" s="0" t="n">
        <v>2</v>
      </c>
      <c r="C257" s="0" t="n">
        <v>10</v>
      </c>
      <c r="D257" s="0" t="n">
        <v>11</v>
      </c>
      <c r="E257" s="0" t="n">
        <v>40</v>
      </c>
      <c r="G257" s="0" t="n">
        <v>8</v>
      </c>
      <c r="H257" s="0" t="n">
        <f aca="false">(107-G257)</f>
        <v>99</v>
      </c>
      <c r="K257" s="8"/>
      <c r="L257" s="9" t="n">
        <v>7300.05</v>
      </c>
      <c r="M257" s="9" t="n">
        <f aca="false">(L257*(107/H257))</f>
        <v>7889.95303030303</v>
      </c>
      <c r="N257" s="9" t="n">
        <f aca="false">(M257-L257)</f>
        <v>589.903030303031</v>
      </c>
      <c r="P257" s="9"/>
      <c r="Q257" s="9"/>
      <c r="R257" s="9"/>
      <c r="S257" s="11"/>
      <c r="T257" s="9"/>
      <c r="U257" s="11"/>
      <c r="V257" s="11"/>
      <c r="W257" s="11"/>
      <c r="X257" s="12"/>
      <c r="Y257" s="17"/>
      <c r="Z257" s="11"/>
    </row>
    <row r="258" customFormat="false" ht="12.75" hidden="false" customHeight="false" outlineLevel="0" collapsed="false">
      <c r="A258" s="0" t="n">
        <v>2002</v>
      </c>
      <c r="B258" s="0" t="n">
        <v>2</v>
      </c>
      <c r="C258" s="0" t="n">
        <v>10</v>
      </c>
      <c r="D258" s="0" t="n">
        <v>11</v>
      </c>
      <c r="E258" s="0" t="n">
        <v>50</v>
      </c>
      <c r="G258" s="0" t="n">
        <v>8</v>
      </c>
      <c r="H258" s="0" t="n">
        <f aca="false">(107-G258)</f>
        <v>99</v>
      </c>
      <c r="K258" s="8"/>
      <c r="L258" s="9" t="n">
        <v>7435.66666666667</v>
      </c>
      <c r="M258" s="9" t="n">
        <f aca="false">(L258*(107/H258))</f>
        <v>8036.52861952862</v>
      </c>
      <c r="N258" s="9" t="n">
        <f aca="false">(M258-L258)</f>
        <v>600.861952861954</v>
      </c>
      <c r="P258" s="9"/>
      <c r="Q258" s="9"/>
      <c r="R258" s="9"/>
      <c r="S258" s="11"/>
      <c r="T258" s="9"/>
      <c r="U258" s="11"/>
      <c r="V258" s="11"/>
      <c r="W258" s="11"/>
      <c r="X258" s="12"/>
      <c r="Y258" s="17"/>
      <c r="Z258" s="11"/>
    </row>
    <row r="259" customFormat="false" ht="12.75" hidden="false" customHeight="false" outlineLevel="0" collapsed="false">
      <c r="A259" s="0" t="n">
        <v>2002</v>
      </c>
      <c r="B259" s="0" t="n">
        <v>2</v>
      </c>
      <c r="C259" s="0" t="n">
        <v>10</v>
      </c>
      <c r="D259" s="0" t="n">
        <v>12</v>
      </c>
      <c r="E259" s="0" t="n">
        <v>0</v>
      </c>
      <c r="G259" s="0" t="n">
        <v>8</v>
      </c>
      <c r="H259" s="0" t="n">
        <f aca="false">(107-G259)</f>
        <v>99</v>
      </c>
      <c r="K259" s="8"/>
      <c r="L259" s="9" t="n">
        <v>6827.6</v>
      </c>
      <c r="M259" s="9" t="n">
        <f aca="false">(L259*(107/H259))</f>
        <v>7379.32525252525</v>
      </c>
      <c r="N259" s="9" t="n">
        <f aca="false">(M259-L259)</f>
        <v>551.725252525253</v>
      </c>
      <c r="P259" s="9"/>
      <c r="Q259" s="9"/>
      <c r="R259" s="9"/>
      <c r="S259" s="11"/>
      <c r="T259" s="9"/>
      <c r="U259" s="11"/>
      <c r="V259" s="11"/>
      <c r="W259" s="11"/>
      <c r="X259" s="12"/>
      <c r="Y259" s="17"/>
      <c r="Z259" s="11"/>
    </row>
    <row r="260" customFormat="false" ht="12.75" hidden="false" customHeight="false" outlineLevel="0" collapsed="false">
      <c r="A260" s="0" t="n">
        <v>2002</v>
      </c>
      <c r="B260" s="0" t="n">
        <v>2</v>
      </c>
      <c r="C260" s="0" t="n">
        <v>10</v>
      </c>
      <c r="D260" s="0" t="n">
        <v>12</v>
      </c>
      <c r="E260" s="0" t="n">
        <v>10</v>
      </c>
      <c r="G260" s="0" t="n">
        <v>8</v>
      </c>
      <c r="H260" s="0" t="n">
        <f aca="false">(107-G260)</f>
        <v>99</v>
      </c>
      <c r="K260" s="8"/>
      <c r="L260" s="9" t="n">
        <v>7007.7</v>
      </c>
      <c r="M260" s="9" t="n">
        <f aca="false">(L260*(107/H260))</f>
        <v>7573.97878787879</v>
      </c>
      <c r="N260" s="9" t="n">
        <f aca="false">(M260-L260)</f>
        <v>566.278787878789</v>
      </c>
      <c r="P260" s="9"/>
      <c r="Q260" s="9"/>
      <c r="R260" s="9"/>
      <c r="S260" s="11"/>
      <c r="T260" s="9"/>
      <c r="U260" s="11"/>
      <c r="V260" s="11"/>
      <c r="W260" s="11"/>
      <c r="X260" s="12"/>
      <c r="Y260" s="17"/>
      <c r="Z260" s="11"/>
    </row>
    <row r="261" customFormat="false" ht="12.75" hidden="false" customHeight="false" outlineLevel="0" collapsed="false">
      <c r="A261" s="0" t="n">
        <v>2002</v>
      </c>
      <c r="B261" s="0" t="n">
        <v>2</v>
      </c>
      <c r="C261" s="0" t="n">
        <v>10</v>
      </c>
      <c r="D261" s="0" t="n">
        <v>12</v>
      </c>
      <c r="E261" s="0" t="n">
        <v>20</v>
      </c>
      <c r="G261" s="0" t="n">
        <v>8</v>
      </c>
      <c r="H261" s="0" t="n">
        <f aca="false">(107-G261)</f>
        <v>99</v>
      </c>
      <c r="K261" s="8"/>
      <c r="L261" s="9" t="n">
        <v>6997.15</v>
      </c>
      <c r="M261" s="9" t="n">
        <f aca="false">(L261*(107/H261))</f>
        <v>7562.57626262626</v>
      </c>
      <c r="N261" s="9" t="n">
        <f aca="false">(M261-L261)</f>
        <v>565.426262626264</v>
      </c>
      <c r="P261" s="9"/>
      <c r="Q261" s="9"/>
      <c r="R261" s="9"/>
      <c r="S261" s="11"/>
      <c r="T261" s="9"/>
      <c r="U261" s="11"/>
      <c r="V261" s="11"/>
      <c r="W261" s="11"/>
      <c r="X261" s="12"/>
      <c r="Y261" s="17"/>
      <c r="Z261" s="11"/>
    </row>
    <row r="262" customFormat="false" ht="12.75" hidden="false" customHeight="false" outlineLevel="0" collapsed="false">
      <c r="K262" s="8"/>
      <c r="L262" s="9"/>
      <c r="M262" s="11"/>
      <c r="N262" s="11"/>
      <c r="P262" s="9"/>
      <c r="Q262" s="9"/>
      <c r="R262" s="9"/>
      <c r="S262" s="11"/>
      <c r="T262" s="9"/>
      <c r="U262" s="11"/>
      <c r="V262" s="11"/>
      <c r="W262" s="11"/>
      <c r="X262" s="12"/>
      <c r="Y262" s="17"/>
      <c r="Z262" s="11"/>
    </row>
    <row r="263" customFormat="false" ht="12.75" hidden="false" customHeight="false" outlineLevel="0" collapsed="false">
      <c r="A263" s="0" t="n">
        <v>2002</v>
      </c>
      <c r="B263" s="0" t="n">
        <v>2</v>
      </c>
      <c r="C263" s="0" t="n">
        <v>14</v>
      </c>
      <c r="D263" s="0" t="n">
        <v>7</v>
      </c>
      <c r="E263" s="0" t="n">
        <v>0</v>
      </c>
      <c r="F263" s="0" t="n">
        <v>17</v>
      </c>
      <c r="G263" s="0" t="n">
        <v>61</v>
      </c>
      <c r="H263" s="0" t="n">
        <f aca="false">(107-G263)</f>
        <v>46</v>
      </c>
      <c r="K263" s="8"/>
      <c r="L263" s="9" t="n">
        <v>5829.91666666667</v>
      </c>
      <c r="M263" s="9" t="n">
        <f aca="false">(L263*(107/H263))</f>
        <v>13560.893115942</v>
      </c>
      <c r="N263" s="9" t="n">
        <f aca="false">(M263-L263)</f>
        <v>7730.97644927536</v>
      </c>
      <c r="P263" s="9"/>
      <c r="Q263" s="9"/>
      <c r="R263" s="9"/>
      <c r="S263" s="11"/>
      <c r="T263" s="9"/>
      <c r="U263" s="11"/>
      <c r="V263" s="11"/>
      <c r="W263" s="11"/>
      <c r="X263" s="12"/>
      <c r="Y263" s="17"/>
      <c r="Z263" s="11"/>
    </row>
    <row r="264" customFormat="false" ht="12.75" hidden="false" customHeight="false" outlineLevel="0" collapsed="false">
      <c r="A264" s="0" t="n">
        <v>2002</v>
      </c>
      <c r="B264" s="0" t="n">
        <v>2</v>
      </c>
      <c r="C264" s="0" t="n">
        <v>14</v>
      </c>
      <c r="D264" s="0" t="n">
        <v>7</v>
      </c>
      <c r="E264" s="0" t="n">
        <v>10</v>
      </c>
      <c r="G264" s="0" t="n">
        <v>61</v>
      </c>
      <c r="H264" s="0" t="n">
        <f aca="false">(107-G264)</f>
        <v>46</v>
      </c>
      <c r="K264" s="8"/>
      <c r="L264" s="9" t="n">
        <v>5362.03333333333</v>
      </c>
      <c r="M264" s="9" t="n">
        <f aca="false">(L264*(107/H264))</f>
        <v>12472.5557971015</v>
      </c>
      <c r="N264" s="9" t="n">
        <f aca="false">(M264-L264)</f>
        <v>7110.52246376812</v>
      </c>
      <c r="P264" s="9"/>
      <c r="Q264" s="9"/>
      <c r="R264" s="9"/>
      <c r="S264" s="11"/>
      <c r="T264" s="9"/>
      <c r="U264" s="11"/>
      <c r="V264" s="11"/>
      <c r="W264" s="11"/>
      <c r="X264" s="12"/>
      <c r="Y264" s="17"/>
      <c r="Z264" s="11"/>
    </row>
    <row r="265" customFormat="false" ht="12.75" hidden="false" customHeight="false" outlineLevel="0" collapsed="false">
      <c r="A265" s="0" t="n">
        <v>2002</v>
      </c>
      <c r="B265" s="0" t="n">
        <v>2</v>
      </c>
      <c r="C265" s="0" t="n">
        <v>14</v>
      </c>
      <c r="D265" s="0" t="n">
        <v>7</v>
      </c>
      <c r="E265" s="0" t="n">
        <v>20</v>
      </c>
      <c r="G265" s="0" t="n">
        <v>61</v>
      </c>
      <c r="H265" s="0" t="n">
        <f aca="false">(107-G265)</f>
        <v>46</v>
      </c>
      <c r="K265" s="8"/>
      <c r="L265" s="9" t="n">
        <v>4462.21666666667</v>
      </c>
      <c r="M265" s="9" t="n">
        <f aca="false">(L265*(107/H265))</f>
        <v>10379.5039855072</v>
      </c>
      <c r="N265" s="9" t="n">
        <f aca="false">(M265-L265)</f>
        <v>5917.28731884058</v>
      </c>
      <c r="P265" s="9"/>
      <c r="Q265" s="9"/>
      <c r="R265" s="9"/>
      <c r="S265" s="11"/>
      <c r="T265" s="9"/>
      <c r="U265" s="11"/>
      <c r="V265" s="11"/>
      <c r="W265" s="11"/>
      <c r="X265" s="12"/>
      <c r="Y265" s="17"/>
      <c r="Z265" s="11"/>
    </row>
    <row r="266" customFormat="false" ht="12.75" hidden="false" customHeight="false" outlineLevel="0" collapsed="false">
      <c r="A266" s="0" t="n">
        <v>2002</v>
      </c>
      <c r="B266" s="0" t="n">
        <v>2</v>
      </c>
      <c r="C266" s="0" t="n">
        <v>14</v>
      </c>
      <c r="D266" s="0" t="n">
        <v>7</v>
      </c>
      <c r="E266" s="0" t="n">
        <v>30</v>
      </c>
      <c r="G266" s="0" t="n">
        <v>61</v>
      </c>
      <c r="H266" s="0" t="n">
        <f aca="false">(107-G266)</f>
        <v>46</v>
      </c>
      <c r="K266" s="8"/>
      <c r="L266" s="9" t="n">
        <v>3508.36666666667</v>
      </c>
      <c r="M266" s="9" t="n">
        <f aca="false">(L266*(107/H266))</f>
        <v>8160.76594202899</v>
      </c>
      <c r="N266" s="9" t="n">
        <f aca="false">(M266-L266)</f>
        <v>4652.39927536232</v>
      </c>
      <c r="P266" s="9"/>
      <c r="Q266" s="9"/>
      <c r="R266" s="9"/>
      <c r="S266" s="11"/>
      <c r="T266" s="9"/>
      <c r="U266" s="11"/>
      <c r="V266" s="11"/>
      <c r="W266" s="11"/>
      <c r="X266" s="12"/>
      <c r="Y266" s="17"/>
      <c r="Z266" s="11"/>
    </row>
    <row r="267" customFormat="false" ht="12.75" hidden="false" customHeight="false" outlineLevel="0" collapsed="false">
      <c r="A267" s="0" t="n">
        <v>2002</v>
      </c>
      <c r="B267" s="0" t="n">
        <v>2</v>
      </c>
      <c r="C267" s="0" t="n">
        <v>14</v>
      </c>
      <c r="D267" s="0" t="n">
        <v>7</v>
      </c>
      <c r="E267" s="0" t="n">
        <v>40</v>
      </c>
      <c r="G267" s="0" t="n">
        <v>61</v>
      </c>
      <c r="H267" s="0" t="n">
        <f aca="false">(107-G267)</f>
        <v>46</v>
      </c>
      <c r="K267" s="8"/>
      <c r="L267" s="9" t="n">
        <v>3193.01666666667</v>
      </c>
      <c r="M267" s="9" t="n">
        <f aca="false">(L267*(107/H267))</f>
        <v>7427.23442028986</v>
      </c>
      <c r="N267" s="9" t="n">
        <f aca="false">(M267-L267)</f>
        <v>4234.21775362319</v>
      </c>
      <c r="P267" s="9"/>
      <c r="Q267" s="9"/>
      <c r="R267" s="9"/>
      <c r="S267" s="11"/>
      <c r="T267" s="9"/>
      <c r="U267" s="11"/>
      <c r="V267" s="11"/>
      <c r="W267" s="11"/>
      <c r="X267" s="12"/>
      <c r="Y267" s="17"/>
      <c r="Z267" s="11"/>
    </row>
    <row r="268" customFormat="false" ht="12.75" hidden="false" customHeight="false" outlineLevel="0" collapsed="false">
      <c r="A268" s="0" t="n">
        <v>2002</v>
      </c>
      <c r="B268" s="0" t="n">
        <v>2</v>
      </c>
      <c r="C268" s="0" t="n">
        <v>14</v>
      </c>
      <c r="D268" s="0" t="n">
        <v>7</v>
      </c>
      <c r="E268" s="0" t="n">
        <v>50</v>
      </c>
      <c r="G268" s="0" t="n">
        <v>61</v>
      </c>
      <c r="H268" s="0" t="n">
        <f aca="false">(107-G268)</f>
        <v>46</v>
      </c>
      <c r="K268" s="8"/>
      <c r="L268" s="9" t="n">
        <v>3184.33333333333</v>
      </c>
      <c r="M268" s="9" t="n">
        <f aca="false">(L268*(107/H268))</f>
        <v>7407.03623188406</v>
      </c>
      <c r="N268" s="9" t="n">
        <f aca="false">(M268-L268)</f>
        <v>4222.70289855073</v>
      </c>
      <c r="P268" s="9"/>
      <c r="Q268" s="9"/>
      <c r="R268" s="9"/>
      <c r="S268" s="11"/>
      <c r="T268" s="9"/>
      <c r="U268" s="11"/>
      <c r="V268" s="11"/>
      <c r="W268" s="11"/>
      <c r="X268" s="12"/>
      <c r="Y268" s="17"/>
      <c r="Z268" s="11"/>
    </row>
    <row r="269" customFormat="false" ht="12.75" hidden="false" customHeight="false" outlineLevel="0" collapsed="false">
      <c r="A269" s="0" t="n">
        <v>2002</v>
      </c>
      <c r="B269" s="0" t="n">
        <v>2</v>
      </c>
      <c r="C269" s="0" t="n">
        <v>14</v>
      </c>
      <c r="D269" s="0" t="n">
        <v>8</v>
      </c>
      <c r="E269" s="0" t="n">
        <v>0</v>
      </c>
      <c r="G269" s="0" t="n">
        <v>61</v>
      </c>
      <c r="H269" s="0" t="n">
        <f aca="false">(107-G269)</f>
        <v>46</v>
      </c>
      <c r="K269" s="8"/>
      <c r="L269" s="9" t="n">
        <v>3536.03333333333</v>
      </c>
      <c r="M269" s="9" t="n">
        <f aca="false">(L269*(107/H269))</f>
        <v>8225.12101449275</v>
      </c>
      <c r="N269" s="9" t="n">
        <f aca="false">(M269-L269)</f>
        <v>4689.08768115942</v>
      </c>
      <c r="P269" s="9"/>
      <c r="Q269" s="9"/>
      <c r="R269" s="9"/>
      <c r="S269" s="11"/>
      <c r="T269" s="9"/>
      <c r="U269" s="11"/>
      <c r="V269" s="11"/>
      <c r="W269" s="11"/>
      <c r="X269" s="12"/>
      <c r="Y269" s="17"/>
      <c r="Z269" s="11"/>
    </row>
    <row r="270" customFormat="false" ht="12.75" hidden="false" customHeight="false" outlineLevel="0" collapsed="false">
      <c r="A270" s="0" t="n">
        <v>2002</v>
      </c>
      <c r="B270" s="0" t="n">
        <v>2</v>
      </c>
      <c r="C270" s="0" t="n">
        <v>14</v>
      </c>
      <c r="D270" s="0" t="n">
        <v>8</v>
      </c>
      <c r="E270" s="0" t="n">
        <v>10</v>
      </c>
      <c r="G270" s="0" t="n">
        <v>61</v>
      </c>
      <c r="H270" s="0" t="n">
        <f aca="false">(107-G270)</f>
        <v>46</v>
      </c>
      <c r="K270" s="8"/>
      <c r="L270" s="9" t="n">
        <v>3716.8</v>
      </c>
      <c r="M270" s="9" t="n">
        <f aca="false">(L270*(107/H270))</f>
        <v>8645.6</v>
      </c>
      <c r="N270" s="9" t="n">
        <f aca="false">(M270-L270)</f>
        <v>4928.8</v>
      </c>
      <c r="P270" s="9"/>
      <c r="Q270" s="9"/>
      <c r="R270" s="9"/>
      <c r="S270" s="11"/>
      <c r="T270" s="9"/>
      <c r="U270" s="11"/>
      <c r="V270" s="11"/>
      <c r="W270" s="11"/>
      <c r="X270" s="12"/>
      <c r="Y270" s="17"/>
      <c r="Z270" s="11"/>
    </row>
    <row r="271" customFormat="false" ht="12.75" hidden="false" customHeight="false" outlineLevel="0" collapsed="false">
      <c r="A271" s="0" t="n">
        <v>2002</v>
      </c>
      <c r="B271" s="0" t="n">
        <v>2</v>
      </c>
      <c r="C271" s="0" t="n">
        <v>14</v>
      </c>
      <c r="D271" s="0" t="n">
        <v>8</v>
      </c>
      <c r="E271" s="0" t="n">
        <v>20</v>
      </c>
      <c r="G271" s="0" t="n">
        <v>61</v>
      </c>
      <c r="H271" s="0" t="n">
        <f aca="false">(107-G271)</f>
        <v>46</v>
      </c>
      <c r="K271" s="8"/>
      <c r="L271" s="9" t="n">
        <v>3723.45</v>
      </c>
      <c r="M271" s="9" t="n">
        <f aca="false">(L271*(107/H271))</f>
        <v>8661.06847826087</v>
      </c>
      <c r="N271" s="9" t="n">
        <f aca="false">(M271-L271)</f>
        <v>4937.61847826087</v>
      </c>
      <c r="P271" s="9"/>
      <c r="Q271" s="9"/>
      <c r="R271" s="9"/>
      <c r="S271" s="11"/>
      <c r="T271" s="9"/>
      <c r="U271" s="11"/>
      <c r="V271" s="11"/>
      <c r="W271" s="11"/>
      <c r="X271" s="12"/>
      <c r="Y271" s="17"/>
      <c r="Z271" s="11"/>
    </row>
    <row r="272" customFormat="false" ht="12.75" hidden="false" customHeight="false" outlineLevel="0" collapsed="false">
      <c r="A272" s="0" t="n">
        <v>2002</v>
      </c>
      <c r="B272" s="0" t="n">
        <v>2</v>
      </c>
      <c r="C272" s="0" t="n">
        <v>14</v>
      </c>
      <c r="D272" s="0" t="n">
        <v>8</v>
      </c>
      <c r="E272" s="0" t="n">
        <v>30</v>
      </c>
      <c r="G272" s="0" t="n">
        <v>61</v>
      </c>
      <c r="H272" s="0" t="n">
        <f aca="false">(107-G272)</f>
        <v>46</v>
      </c>
      <c r="K272" s="8"/>
      <c r="L272" s="9" t="n">
        <v>3596.65</v>
      </c>
      <c r="M272" s="9" t="n">
        <f aca="false">(L272*(107/H272))</f>
        <v>8366.12065217391</v>
      </c>
      <c r="N272" s="9" t="n">
        <f aca="false">(M272-L272)</f>
        <v>4769.47065217391</v>
      </c>
      <c r="P272" s="9"/>
      <c r="Q272" s="9"/>
      <c r="R272" s="9"/>
      <c r="S272" s="11"/>
      <c r="T272" s="9"/>
      <c r="U272" s="11"/>
      <c r="V272" s="11"/>
      <c r="W272" s="11"/>
      <c r="X272" s="12"/>
      <c r="Y272" s="17"/>
      <c r="Z272" s="11"/>
    </row>
    <row r="273" customFormat="false" ht="12.75" hidden="false" customHeight="false" outlineLevel="0" collapsed="false">
      <c r="A273" s="0" t="n">
        <v>2002</v>
      </c>
      <c r="B273" s="0" t="n">
        <v>2</v>
      </c>
      <c r="C273" s="0" t="n">
        <v>14</v>
      </c>
      <c r="D273" s="0" t="n">
        <v>8</v>
      </c>
      <c r="E273" s="0" t="n">
        <v>40</v>
      </c>
      <c r="G273" s="0" t="n">
        <v>61</v>
      </c>
      <c r="H273" s="0" t="n">
        <f aca="false">(107-G273)</f>
        <v>46</v>
      </c>
      <c r="K273" s="8"/>
      <c r="L273" s="9" t="n">
        <v>3749.15</v>
      </c>
      <c r="M273" s="9" t="n">
        <f aca="false">(L273*(107/H273))</f>
        <v>8720.84891304348</v>
      </c>
      <c r="N273" s="9" t="n">
        <f aca="false">(M273-L273)</f>
        <v>4971.69891304348</v>
      </c>
      <c r="P273" s="9"/>
      <c r="Q273" s="9"/>
      <c r="R273" s="9"/>
      <c r="S273" s="11"/>
      <c r="T273" s="9"/>
      <c r="U273" s="11"/>
      <c r="V273" s="11"/>
      <c r="W273" s="11"/>
      <c r="X273" s="12"/>
      <c r="Y273" s="17"/>
      <c r="Z273" s="11"/>
    </row>
    <row r="274" customFormat="false" ht="12.75" hidden="false" customHeight="false" outlineLevel="0" collapsed="false">
      <c r="A274" s="0" t="n">
        <v>2002</v>
      </c>
      <c r="B274" s="0" t="n">
        <v>2</v>
      </c>
      <c r="C274" s="0" t="n">
        <v>14</v>
      </c>
      <c r="D274" s="0" t="n">
        <v>8</v>
      </c>
      <c r="E274" s="0" t="n">
        <v>50</v>
      </c>
      <c r="G274" s="0" t="n">
        <v>61</v>
      </c>
      <c r="H274" s="0" t="n">
        <f aca="false">(107-G274)</f>
        <v>46</v>
      </c>
      <c r="K274" s="8"/>
      <c r="L274" s="9" t="n">
        <v>4022.83333333333</v>
      </c>
      <c r="M274" s="9" t="n">
        <f aca="false">(L274*(107/H274))</f>
        <v>9357.46014492754</v>
      </c>
      <c r="N274" s="9" t="n">
        <f aca="false">(M274-L274)</f>
        <v>5334.6268115942</v>
      </c>
      <c r="P274" s="9"/>
      <c r="Q274" s="9"/>
      <c r="R274" s="9"/>
      <c r="S274" s="11"/>
      <c r="T274" s="9"/>
      <c r="U274" s="11"/>
      <c r="V274" s="11"/>
      <c r="W274" s="11"/>
      <c r="X274" s="12"/>
      <c r="Y274" s="17"/>
      <c r="Z274" s="11"/>
    </row>
    <row r="275" customFormat="false" ht="12.75" hidden="false" customHeight="false" outlineLevel="0" collapsed="false">
      <c r="A275" s="0" t="n">
        <v>2002</v>
      </c>
      <c r="B275" s="0" t="n">
        <v>2</v>
      </c>
      <c r="C275" s="0" t="n">
        <v>14</v>
      </c>
      <c r="D275" s="0" t="n">
        <v>9</v>
      </c>
      <c r="E275" s="0" t="n">
        <v>0</v>
      </c>
      <c r="G275" s="0" t="n">
        <v>61</v>
      </c>
      <c r="H275" s="0" t="n">
        <f aca="false">(107-G275)</f>
        <v>46</v>
      </c>
      <c r="K275" s="8"/>
      <c r="L275" s="9" t="n">
        <v>4272.11666666667</v>
      </c>
      <c r="M275" s="9" t="n">
        <f aca="false">(L275*(107/H275))</f>
        <v>9937.31485507247</v>
      </c>
      <c r="N275" s="9" t="n">
        <f aca="false">(M275-L275)</f>
        <v>5665.1981884058</v>
      </c>
      <c r="P275" s="9"/>
      <c r="Q275" s="9"/>
      <c r="R275" s="9"/>
      <c r="S275" s="11"/>
      <c r="T275" s="9"/>
      <c r="U275" s="11"/>
      <c r="V275" s="11"/>
      <c r="W275" s="11"/>
      <c r="X275" s="12"/>
      <c r="Y275" s="17"/>
      <c r="Z275" s="11"/>
    </row>
    <row r="276" customFormat="false" ht="12.75" hidden="false" customHeight="false" outlineLevel="0" collapsed="false">
      <c r="A276" s="0" t="n">
        <v>2002</v>
      </c>
      <c r="B276" s="0" t="n">
        <v>2</v>
      </c>
      <c r="C276" s="0" t="n">
        <v>14</v>
      </c>
      <c r="D276" s="0" t="n">
        <v>9</v>
      </c>
      <c r="E276" s="0" t="n">
        <v>10</v>
      </c>
      <c r="G276" s="0" t="n">
        <v>61</v>
      </c>
      <c r="H276" s="0" t="n">
        <f aca="false">(107-G276)</f>
        <v>46</v>
      </c>
      <c r="K276" s="8"/>
      <c r="L276" s="9" t="n">
        <v>4220.5</v>
      </c>
      <c r="M276" s="9" t="n">
        <f aca="false">(L276*(107/H276))</f>
        <v>9817.25</v>
      </c>
      <c r="N276" s="9" t="n">
        <f aca="false">(M276-L276)</f>
        <v>5596.75</v>
      </c>
      <c r="P276" s="9"/>
      <c r="Q276" s="9"/>
      <c r="R276" s="9"/>
      <c r="S276" s="11"/>
      <c r="T276" s="9"/>
      <c r="U276" s="11"/>
      <c r="V276" s="11"/>
      <c r="W276" s="11"/>
      <c r="X276" s="12"/>
      <c r="Y276" s="17"/>
      <c r="Z276" s="11"/>
    </row>
    <row r="277" customFormat="false" ht="12.75" hidden="false" customHeight="false" outlineLevel="0" collapsed="false">
      <c r="A277" s="0" t="n">
        <v>2002</v>
      </c>
      <c r="B277" s="0" t="n">
        <v>2</v>
      </c>
      <c r="C277" s="0" t="n">
        <v>14</v>
      </c>
      <c r="D277" s="0" t="n">
        <v>9</v>
      </c>
      <c r="E277" s="0" t="n">
        <v>20</v>
      </c>
      <c r="G277" s="0" t="n">
        <v>61</v>
      </c>
      <c r="H277" s="0" t="n">
        <f aca="false">(107-G277)</f>
        <v>46</v>
      </c>
      <c r="K277" s="8"/>
      <c r="L277" s="9" t="n">
        <v>3962.2</v>
      </c>
      <c r="M277" s="9" t="n">
        <f aca="false">(L277*(107/H277))</f>
        <v>9216.42173913044</v>
      </c>
      <c r="N277" s="9" t="n">
        <f aca="false">(M277-L277)</f>
        <v>5254.22173913044</v>
      </c>
      <c r="P277" s="9"/>
      <c r="Q277" s="9"/>
      <c r="R277" s="9"/>
      <c r="S277" s="11"/>
      <c r="T277" s="9"/>
      <c r="U277" s="11"/>
      <c r="V277" s="11"/>
      <c r="W277" s="11"/>
      <c r="X277" s="12"/>
      <c r="Y277" s="17"/>
      <c r="Z277" s="11"/>
    </row>
    <row r="278" customFormat="false" ht="12.75" hidden="false" customHeight="false" outlineLevel="0" collapsed="false">
      <c r="A278" s="0" t="n">
        <v>2002</v>
      </c>
      <c r="B278" s="0" t="n">
        <v>2</v>
      </c>
      <c r="C278" s="0" t="n">
        <v>14</v>
      </c>
      <c r="D278" s="0" t="n">
        <v>9</v>
      </c>
      <c r="E278" s="0" t="n">
        <v>30</v>
      </c>
      <c r="G278" s="0" t="n">
        <v>61</v>
      </c>
      <c r="H278" s="0" t="n">
        <f aca="false">(107-G278)</f>
        <v>46</v>
      </c>
      <c r="K278" s="8"/>
      <c r="L278" s="9" t="n">
        <v>3877.46666666667</v>
      </c>
      <c r="M278" s="9" t="n">
        <f aca="false">(L278*(107/H278))</f>
        <v>9019.32463768116</v>
      </c>
      <c r="N278" s="9" t="n">
        <f aca="false">(M278-L278)</f>
        <v>5141.85797101449</v>
      </c>
      <c r="P278" s="9"/>
      <c r="Q278" s="9"/>
      <c r="R278" s="9"/>
      <c r="S278" s="11"/>
      <c r="T278" s="9"/>
      <c r="U278" s="11"/>
      <c r="V278" s="11"/>
      <c r="W278" s="11"/>
      <c r="X278" s="12"/>
      <c r="Y278" s="17"/>
      <c r="Z278" s="11"/>
    </row>
    <row r="279" customFormat="false" ht="12.75" hidden="false" customHeight="false" outlineLevel="0" collapsed="false">
      <c r="A279" s="0" t="n">
        <v>2002</v>
      </c>
      <c r="B279" s="0" t="n">
        <v>2</v>
      </c>
      <c r="C279" s="0" t="n">
        <v>14</v>
      </c>
      <c r="D279" s="0" t="n">
        <v>9</v>
      </c>
      <c r="E279" s="0" t="n">
        <v>40</v>
      </c>
      <c r="G279" s="0" t="n">
        <v>61</v>
      </c>
      <c r="H279" s="0" t="n">
        <f aca="false">(107-G279)</f>
        <v>46</v>
      </c>
      <c r="K279" s="8"/>
      <c r="L279" s="9" t="n">
        <v>3925.98333333333</v>
      </c>
      <c r="M279" s="9" t="n">
        <f aca="false">(L279*(107/H279))</f>
        <v>9132.17862318841</v>
      </c>
      <c r="N279" s="9" t="n">
        <f aca="false">(M279-L279)</f>
        <v>5206.19528985507</v>
      </c>
      <c r="P279" s="9"/>
      <c r="Q279" s="9"/>
      <c r="R279" s="9"/>
      <c r="S279" s="11"/>
      <c r="T279" s="9"/>
      <c r="U279" s="11"/>
      <c r="V279" s="11"/>
      <c r="W279" s="11"/>
      <c r="X279" s="12"/>
      <c r="Y279" s="17"/>
      <c r="Z279" s="11"/>
    </row>
    <row r="280" customFormat="false" ht="12.75" hidden="false" customHeight="false" outlineLevel="0" collapsed="false">
      <c r="A280" s="0" t="n">
        <v>2002</v>
      </c>
      <c r="B280" s="0" t="n">
        <v>2</v>
      </c>
      <c r="C280" s="0" t="n">
        <v>14</v>
      </c>
      <c r="D280" s="0" t="n">
        <v>9</v>
      </c>
      <c r="E280" s="0" t="n">
        <v>50</v>
      </c>
      <c r="G280" s="0" t="n">
        <v>61</v>
      </c>
      <c r="H280" s="0" t="n">
        <f aca="false">(107-G280)</f>
        <v>46</v>
      </c>
      <c r="K280" s="8"/>
      <c r="L280" s="9" t="n">
        <v>4224.28333333333</v>
      </c>
      <c r="M280" s="9" t="n">
        <f aca="false">(L280*(107/H280))</f>
        <v>9826.05036231884</v>
      </c>
      <c r="N280" s="9" t="n">
        <f aca="false">(M280-L280)</f>
        <v>5601.76702898551</v>
      </c>
      <c r="P280" s="9"/>
      <c r="Q280" s="9"/>
      <c r="R280" s="9"/>
      <c r="S280" s="11"/>
      <c r="T280" s="9"/>
      <c r="U280" s="11"/>
      <c r="V280" s="11"/>
      <c r="W280" s="11"/>
      <c r="X280" s="12"/>
      <c r="Y280" s="17"/>
      <c r="Z280" s="11"/>
    </row>
    <row r="281" customFormat="false" ht="12.75" hidden="false" customHeight="false" outlineLevel="0" collapsed="false">
      <c r="A281" s="0" t="n">
        <v>2002</v>
      </c>
      <c r="B281" s="0" t="n">
        <v>2</v>
      </c>
      <c r="C281" s="0" t="n">
        <v>14</v>
      </c>
      <c r="D281" s="0" t="n">
        <v>10</v>
      </c>
      <c r="E281" s="0" t="n">
        <v>0</v>
      </c>
      <c r="G281" s="0" t="n">
        <v>61</v>
      </c>
      <c r="H281" s="0" t="n">
        <f aca="false">(107-G281)</f>
        <v>46</v>
      </c>
      <c r="K281" s="8"/>
      <c r="L281" s="9" t="n">
        <v>4673.81666666667</v>
      </c>
      <c r="M281" s="9" t="n">
        <f aca="false">(L281*(107/H281))</f>
        <v>10871.7039855072</v>
      </c>
      <c r="N281" s="9" t="n">
        <f aca="false">(M281-L281)</f>
        <v>6197.88731884058</v>
      </c>
      <c r="P281" s="9"/>
      <c r="Q281" s="9"/>
      <c r="R281" s="9"/>
      <c r="S281" s="11"/>
      <c r="T281" s="9"/>
      <c r="U281" s="11"/>
      <c r="V281" s="11"/>
      <c r="W281" s="11"/>
      <c r="X281" s="12"/>
      <c r="Y281" s="17"/>
      <c r="Z281" s="11"/>
    </row>
    <row r="282" customFormat="false" ht="12.75" hidden="false" customHeight="false" outlineLevel="0" collapsed="false">
      <c r="A282" s="0" t="n">
        <v>2002</v>
      </c>
      <c r="B282" s="0" t="n">
        <v>2</v>
      </c>
      <c r="C282" s="0" t="n">
        <v>14</v>
      </c>
      <c r="D282" s="0" t="n">
        <v>10</v>
      </c>
      <c r="E282" s="0" t="n">
        <v>10</v>
      </c>
      <c r="G282" s="0" t="n">
        <v>61</v>
      </c>
      <c r="H282" s="0" t="n">
        <f aca="false">(107-G282)</f>
        <v>46</v>
      </c>
      <c r="K282" s="8"/>
      <c r="L282" s="9" t="n">
        <v>5103.88333333333</v>
      </c>
      <c r="M282" s="9" t="n">
        <f aca="false">(L282*(107/H282))</f>
        <v>11872.0764492754</v>
      </c>
      <c r="N282" s="9" t="n">
        <f aca="false">(M282-L282)</f>
        <v>6768.19311594203</v>
      </c>
      <c r="P282" s="9"/>
      <c r="Q282" s="9"/>
      <c r="R282" s="9"/>
      <c r="S282" s="11"/>
      <c r="T282" s="9"/>
      <c r="U282" s="11"/>
      <c r="V282" s="11"/>
      <c r="W282" s="11"/>
      <c r="X282" s="12"/>
      <c r="Y282" s="17"/>
      <c r="Z282" s="11"/>
    </row>
    <row r="283" customFormat="false" ht="12.75" hidden="false" customHeight="false" outlineLevel="0" collapsed="false">
      <c r="A283" s="0" t="n">
        <v>2002</v>
      </c>
      <c r="B283" s="0" t="n">
        <v>2</v>
      </c>
      <c r="C283" s="0" t="n">
        <v>14</v>
      </c>
      <c r="D283" s="0" t="n">
        <v>10</v>
      </c>
      <c r="E283" s="0" t="n">
        <v>20</v>
      </c>
      <c r="G283" s="0" t="n">
        <v>61</v>
      </c>
      <c r="H283" s="0" t="n">
        <f aca="false">(107-G283)</f>
        <v>46</v>
      </c>
      <c r="K283" s="8"/>
      <c r="L283" s="9" t="n">
        <v>5509.03333333333</v>
      </c>
      <c r="M283" s="9" t="n">
        <f aca="false">(L283*(107/H283))</f>
        <v>12814.4905797101</v>
      </c>
      <c r="N283" s="9" t="n">
        <f aca="false">(M283-L283)</f>
        <v>7305.45724637681</v>
      </c>
      <c r="P283" s="9"/>
      <c r="Q283" s="9"/>
      <c r="R283" s="9"/>
      <c r="S283" s="11"/>
      <c r="T283" s="9"/>
      <c r="U283" s="11"/>
      <c r="V283" s="11"/>
      <c r="W283" s="11"/>
      <c r="X283" s="12"/>
      <c r="Y283" s="17"/>
      <c r="Z283" s="11"/>
    </row>
    <row r="284" customFormat="false" ht="12.75" hidden="false" customHeight="false" outlineLevel="0" collapsed="false">
      <c r="A284" s="0" t="n">
        <v>2002</v>
      </c>
      <c r="B284" s="0" t="n">
        <v>2</v>
      </c>
      <c r="C284" s="0" t="n">
        <v>14</v>
      </c>
      <c r="D284" s="0" t="n">
        <v>10</v>
      </c>
      <c r="E284" s="0" t="n">
        <v>30</v>
      </c>
      <c r="G284" s="0" t="n">
        <v>61</v>
      </c>
      <c r="H284" s="0" t="n">
        <f aca="false">(107-G284)</f>
        <v>46</v>
      </c>
      <c r="K284" s="8"/>
      <c r="L284" s="9" t="n">
        <v>5643.68333333333</v>
      </c>
      <c r="M284" s="9" t="n">
        <f aca="false">(L284*(107/H284))</f>
        <v>13127.6981884058</v>
      </c>
      <c r="N284" s="9" t="n">
        <f aca="false">(M284-L284)</f>
        <v>7484.01485507247</v>
      </c>
      <c r="P284" s="9"/>
      <c r="Q284" s="9"/>
      <c r="R284" s="9"/>
      <c r="S284" s="11"/>
      <c r="T284" s="9"/>
      <c r="U284" s="11"/>
      <c r="V284" s="11"/>
      <c r="W284" s="11"/>
      <c r="X284" s="12"/>
      <c r="Y284" s="17"/>
      <c r="Z284" s="11"/>
    </row>
    <row r="285" customFormat="false" ht="12.75" hidden="false" customHeight="false" outlineLevel="0" collapsed="false">
      <c r="A285" s="0" t="n">
        <v>2002</v>
      </c>
      <c r="B285" s="0" t="n">
        <v>2</v>
      </c>
      <c r="C285" s="0" t="n">
        <v>14</v>
      </c>
      <c r="D285" s="0" t="n">
        <v>10</v>
      </c>
      <c r="E285" s="0" t="n">
        <v>40</v>
      </c>
      <c r="G285" s="0" t="n">
        <v>61</v>
      </c>
      <c r="H285" s="0" t="n">
        <f aca="false">(107-G285)</f>
        <v>46</v>
      </c>
      <c r="K285" s="8"/>
      <c r="L285" s="9" t="n">
        <v>6039.05</v>
      </c>
      <c r="M285" s="9" t="n">
        <f aca="false">(L285*(107/H285))</f>
        <v>14047.3554347826</v>
      </c>
      <c r="N285" s="9" t="n">
        <f aca="false">(M285-L285)</f>
        <v>8008.30543478261</v>
      </c>
      <c r="P285" s="9"/>
      <c r="Q285" s="9"/>
      <c r="R285" s="9"/>
      <c r="S285" s="11"/>
      <c r="T285" s="9"/>
      <c r="U285" s="11"/>
      <c r="V285" s="11"/>
      <c r="W285" s="11"/>
      <c r="X285" s="12"/>
      <c r="Y285" s="17"/>
      <c r="Z285" s="11"/>
    </row>
    <row r="286" customFormat="false" ht="12.75" hidden="false" customHeight="false" outlineLevel="0" collapsed="false">
      <c r="A286" s="0" t="n">
        <v>2002</v>
      </c>
      <c r="B286" s="0" t="n">
        <v>2</v>
      </c>
      <c r="C286" s="0" t="n">
        <v>14</v>
      </c>
      <c r="D286" s="0" t="n">
        <v>10</v>
      </c>
      <c r="E286" s="0" t="n">
        <v>50</v>
      </c>
      <c r="G286" s="0" t="n">
        <v>61</v>
      </c>
      <c r="H286" s="0" t="n">
        <f aca="false">(107-G286)</f>
        <v>46</v>
      </c>
      <c r="K286" s="8"/>
      <c r="L286" s="9" t="n">
        <v>6122.61666666667</v>
      </c>
      <c r="M286" s="9" t="n">
        <f aca="false">(L286*(107/H286))</f>
        <v>14241.7387681159</v>
      </c>
      <c r="N286" s="9" t="n">
        <f aca="false">(M286-L286)</f>
        <v>8119.12210144928</v>
      </c>
      <c r="P286" s="9"/>
      <c r="Q286" s="9"/>
      <c r="R286" s="9"/>
      <c r="S286" s="11"/>
      <c r="T286" s="9"/>
      <c r="U286" s="11"/>
      <c r="V286" s="11"/>
      <c r="W286" s="11"/>
      <c r="X286" s="12"/>
      <c r="Y286" s="17"/>
      <c r="Z286" s="11"/>
    </row>
    <row r="287" customFormat="false" ht="12.75" hidden="false" customHeight="false" outlineLevel="0" collapsed="false">
      <c r="A287" s="0" t="n">
        <v>2002</v>
      </c>
      <c r="B287" s="0" t="n">
        <v>2</v>
      </c>
      <c r="C287" s="0" t="n">
        <v>14</v>
      </c>
      <c r="D287" s="0" t="n">
        <v>11</v>
      </c>
      <c r="E287" s="0" t="n">
        <v>0</v>
      </c>
      <c r="G287" s="0" t="n">
        <v>61</v>
      </c>
      <c r="H287" s="0" t="n">
        <f aca="false">(107-G287)</f>
        <v>46</v>
      </c>
      <c r="K287" s="8"/>
      <c r="L287" s="9" t="n">
        <v>6674.66666666667</v>
      </c>
      <c r="M287" s="9" t="n">
        <f aca="false">(L287*(107/H287))</f>
        <v>15525.8550724638</v>
      </c>
      <c r="N287" s="9" t="n">
        <f aca="false">(M287-L287)</f>
        <v>8851.1884057971</v>
      </c>
      <c r="P287" s="9"/>
      <c r="Q287" s="9"/>
      <c r="R287" s="9"/>
      <c r="S287" s="11"/>
      <c r="T287" s="9"/>
      <c r="U287" s="11"/>
      <c r="V287" s="11"/>
      <c r="W287" s="11"/>
      <c r="X287" s="12"/>
      <c r="Y287" s="17"/>
      <c r="Z287" s="11"/>
    </row>
    <row r="288" customFormat="false" ht="12.75" hidden="false" customHeight="false" outlineLevel="0" collapsed="false">
      <c r="A288" s="0" t="n">
        <v>2002</v>
      </c>
      <c r="B288" s="0" t="n">
        <v>2</v>
      </c>
      <c r="C288" s="0" t="n">
        <v>14</v>
      </c>
      <c r="D288" s="0" t="n">
        <v>11</v>
      </c>
      <c r="E288" s="0" t="n">
        <v>10</v>
      </c>
      <c r="G288" s="0" t="n">
        <v>61</v>
      </c>
      <c r="H288" s="0" t="n">
        <f aca="false">(107-G288)</f>
        <v>46</v>
      </c>
      <c r="K288" s="8"/>
      <c r="L288" s="9" t="n">
        <v>7022.05</v>
      </c>
      <c r="M288" s="9" t="n">
        <f aca="false">(L288*(107/H288))</f>
        <v>16333.8989130435</v>
      </c>
      <c r="N288" s="9" t="n">
        <f aca="false">(M288-L288)</f>
        <v>9311.84891304348</v>
      </c>
      <c r="P288" s="9"/>
      <c r="Q288" s="9"/>
      <c r="R288" s="9"/>
      <c r="S288" s="11"/>
      <c r="T288" s="9"/>
      <c r="U288" s="11"/>
      <c r="V288" s="11"/>
      <c r="W288" s="11"/>
      <c r="X288" s="12"/>
      <c r="Y288" s="17"/>
      <c r="Z288" s="11"/>
    </row>
    <row r="289" customFormat="false" ht="12.75" hidden="false" customHeight="false" outlineLevel="0" collapsed="false">
      <c r="A289" s="0" t="n">
        <v>2002</v>
      </c>
      <c r="B289" s="0" t="n">
        <v>2</v>
      </c>
      <c r="C289" s="0" t="n">
        <v>14</v>
      </c>
      <c r="D289" s="0" t="n">
        <v>11</v>
      </c>
      <c r="E289" s="0" t="n">
        <v>20</v>
      </c>
      <c r="G289" s="0" t="n">
        <v>61</v>
      </c>
      <c r="H289" s="0" t="n">
        <f aca="false">(107-G289)</f>
        <v>46</v>
      </c>
      <c r="K289" s="8"/>
      <c r="L289" s="9" t="n">
        <v>7322.61666666667</v>
      </c>
      <c r="M289" s="9" t="n">
        <f aca="false">(L289*(107/H289))</f>
        <v>17033.043115942</v>
      </c>
      <c r="N289" s="9" t="n">
        <f aca="false">(M289-L289)</f>
        <v>9710.42644927537</v>
      </c>
      <c r="P289" s="9"/>
      <c r="Q289" s="9"/>
      <c r="R289" s="9"/>
      <c r="S289" s="11"/>
      <c r="T289" s="9"/>
      <c r="U289" s="11"/>
      <c r="V289" s="11"/>
      <c r="W289" s="11"/>
      <c r="X289" s="12"/>
      <c r="Y289" s="17"/>
      <c r="Z289" s="11"/>
    </row>
    <row r="290" customFormat="false" ht="12.75" hidden="false" customHeight="false" outlineLevel="0" collapsed="false">
      <c r="A290" s="0" t="n">
        <v>2002</v>
      </c>
      <c r="B290" s="0" t="n">
        <v>2</v>
      </c>
      <c r="C290" s="0" t="n">
        <v>14</v>
      </c>
      <c r="D290" s="0" t="n">
        <v>11</v>
      </c>
      <c r="E290" s="0" t="n">
        <v>30</v>
      </c>
      <c r="G290" s="0" t="n">
        <v>61</v>
      </c>
      <c r="H290" s="0" t="n">
        <f aca="false">(107-G290)</f>
        <v>46</v>
      </c>
      <c r="K290" s="8"/>
      <c r="L290" s="9" t="n">
        <v>7407.91666666667</v>
      </c>
      <c r="M290" s="9" t="n">
        <f aca="false">(L290*(107/H290))</f>
        <v>17231.4583333333</v>
      </c>
      <c r="N290" s="9" t="n">
        <f aca="false">(M290-L290)</f>
        <v>9823.54166666667</v>
      </c>
      <c r="P290" s="9"/>
      <c r="Q290" s="9"/>
      <c r="R290" s="9"/>
      <c r="S290" s="11"/>
      <c r="T290" s="9"/>
      <c r="U290" s="11"/>
      <c r="V290" s="11"/>
      <c r="W290" s="11"/>
      <c r="X290" s="12"/>
      <c r="Y290" s="17"/>
      <c r="Z290" s="11"/>
    </row>
    <row r="291" customFormat="false" ht="12.75" hidden="false" customHeight="false" outlineLevel="0" collapsed="false">
      <c r="A291" s="0" t="n">
        <v>2002</v>
      </c>
      <c r="B291" s="0" t="n">
        <v>2</v>
      </c>
      <c r="C291" s="0" t="n">
        <v>14</v>
      </c>
      <c r="D291" s="0" t="n">
        <v>11</v>
      </c>
      <c r="E291" s="0" t="n">
        <v>40</v>
      </c>
      <c r="G291" s="0" t="n">
        <v>61</v>
      </c>
      <c r="H291" s="0" t="n">
        <f aca="false">(107-G291)</f>
        <v>46</v>
      </c>
      <c r="K291" s="8"/>
      <c r="L291" s="9" t="n">
        <v>7465.31666666667</v>
      </c>
      <c r="M291" s="9" t="n">
        <f aca="false">(L291*(107/H291))</f>
        <v>17364.9757246377</v>
      </c>
      <c r="N291" s="9" t="n">
        <f aca="false">(M291-L291)</f>
        <v>9899.65905797102</v>
      </c>
      <c r="P291" s="9"/>
      <c r="Q291" s="9"/>
      <c r="R291" s="9"/>
      <c r="S291" s="11"/>
      <c r="T291" s="9"/>
      <c r="U291" s="11"/>
      <c r="V291" s="11"/>
      <c r="W291" s="11"/>
      <c r="X291" s="12"/>
      <c r="Y291" s="17"/>
      <c r="Z291" s="11"/>
    </row>
    <row r="292" customFormat="false" ht="12.75" hidden="false" customHeight="false" outlineLevel="0" collapsed="false">
      <c r="A292" s="0" t="n">
        <v>2002</v>
      </c>
      <c r="B292" s="0" t="n">
        <v>2</v>
      </c>
      <c r="C292" s="0" t="n">
        <v>14</v>
      </c>
      <c r="D292" s="0" t="n">
        <v>11</v>
      </c>
      <c r="E292" s="0" t="n">
        <v>50</v>
      </c>
      <c r="G292" s="0" t="n">
        <v>61</v>
      </c>
      <c r="H292" s="0" t="n">
        <f aca="false">(107-G292)</f>
        <v>46</v>
      </c>
      <c r="K292" s="8"/>
      <c r="L292" s="9" t="n">
        <v>8640.05</v>
      </c>
      <c r="M292" s="9" t="n">
        <f aca="false">(L292*(107/H292))</f>
        <v>20097.5076086957</v>
      </c>
      <c r="N292" s="9" t="n">
        <f aca="false">(M292-L292)</f>
        <v>11457.4576086957</v>
      </c>
      <c r="P292" s="9"/>
      <c r="Q292" s="9"/>
      <c r="R292" s="9"/>
      <c r="S292" s="11"/>
      <c r="T292" s="9"/>
      <c r="U292" s="11"/>
      <c r="V292" s="11"/>
      <c r="W292" s="11"/>
      <c r="X292" s="12"/>
      <c r="Y292" s="17"/>
      <c r="Z292" s="11"/>
    </row>
    <row r="293" customFormat="false" ht="12.75" hidden="false" customHeight="false" outlineLevel="0" collapsed="false">
      <c r="A293" s="0" t="n">
        <v>2002</v>
      </c>
      <c r="B293" s="0" t="n">
        <v>2</v>
      </c>
      <c r="C293" s="0" t="n">
        <v>14</v>
      </c>
      <c r="D293" s="0" t="n">
        <v>12</v>
      </c>
      <c r="E293" s="0" t="n">
        <v>0</v>
      </c>
      <c r="G293" s="0" t="n">
        <v>61</v>
      </c>
      <c r="H293" s="0" t="n">
        <f aca="false">(107-G293)</f>
        <v>46</v>
      </c>
      <c r="K293" s="8"/>
      <c r="L293" s="9" t="n">
        <v>9020.8</v>
      </c>
      <c r="M293" s="9" t="n">
        <f aca="false">(L293*(107/H293))</f>
        <v>20983.1652173913</v>
      </c>
      <c r="N293" s="9" t="n">
        <f aca="false">(M293-L293)</f>
        <v>11962.3652173913</v>
      </c>
      <c r="P293" s="9"/>
      <c r="Q293" s="9"/>
      <c r="R293" s="9"/>
      <c r="S293" s="11"/>
      <c r="T293" s="9"/>
      <c r="U293" s="11"/>
      <c r="V293" s="11"/>
      <c r="W293" s="11"/>
      <c r="X293" s="12"/>
      <c r="Y293" s="17"/>
      <c r="Z293" s="11"/>
    </row>
    <row r="294" customFormat="false" ht="12.75" hidden="false" customHeight="false" outlineLevel="0" collapsed="false">
      <c r="A294" s="0" t="n">
        <v>2002</v>
      </c>
      <c r="B294" s="0" t="n">
        <v>2</v>
      </c>
      <c r="C294" s="0" t="n">
        <v>14</v>
      </c>
      <c r="D294" s="0" t="n">
        <v>12</v>
      </c>
      <c r="E294" s="0" t="n">
        <v>10</v>
      </c>
      <c r="G294" s="0" t="n">
        <v>61</v>
      </c>
      <c r="H294" s="0" t="n">
        <f aca="false">(107-G294)</f>
        <v>46</v>
      </c>
      <c r="K294" s="8"/>
      <c r="L294" s="9" t="n">
        <v>9585.93333333333</v>
      </c>
      <c r="M294" s="9" t="n">
        <f aca="false">(L294*(107/H294))</f>
        <v>22297.7144927536</v>
      </c>
      <c r="N294" s="9" t="n">
        <f aca="false">(M294-L294)</f>
        <v>12711.7811594203</v>
      </c>
      <c r="P294" s="9"/>
      <c r="Q294" s="9"/>
      <c r="R294" s="9"/>
      <c r="S294" s="11"/>
      <c r="T294" s="9"/>
      <c r="U294" s="11"/>
      <c r="V294" s="11"/>
      <c r="W294" s="11"/>
      <c r="X294" s="12"/>
      <c r="Y294" s="17"/>
      <c r="Z294" s="11"/>
    </row>
    <row r="295" customFormat="false" ht="12.75" hidden="false" customHeight="false" outlineLevel="0" collapsed="false">
      <c r="A295" s="0" t="n">
        <v>2002</v>
      </c>
      <c r="B295" s="0" t="n">
        <v>2</v>
      </c>
      <c r="C295" s="0" t="n">
        <v>14</v>
      </c>
      <c r="D295" s="0" t="n">
        <v>12</v>
      </c>
      <c r="E295" s="0" t="n">
        <v>20</v>
      </c>
      <c r="G295" s="0" t="n">
        <v>61</v>
      </c>
      <c r="H295" s="0" t="n">
        <f aca="false">(107-G295)</f>
        <v>46</v>
      </c>
      <c r="K295" s="8"/>
      <c r="L295" s="9" t="n">
        <v>9711.41666666667</v>
      </c>
      <c r="M295" s="9" t="n">
        <f aca="false">(L295*(107/H295))</f>
        <v>22589.5996376812</v>
      </c>
      <c r="N295" s="9" t="n">
        <f aca="false">(M295-L295)</f>
        <v>12878.1829710145</v>
      </c>
      <c r="P295" s="9"/>
      <c r="Q295" s="9"/>
      <c r="R295" s="9"/>
      <c r="S295" s="11"/>
      <c r="T295" s="9"/>
      <c r="U295" s="11"/>
      <c r="V295" s="11"/>
      <c r="W295" s="11"/>
      <c r="X295" s="12"/>
      <c r="Y295" s="17"/>
      <c r="Z295" s="11"/>
    </row>
    <row r="296" customFormat="false" ht="12.75" hidden="false" customHeight="false" outlineLevel="0" collapsed="false">
      <c r="A296" s="0" t="n">
        <v>2002</v>
      </c>
      <c r="B296" s="0" t="n">
        <v>2</v>
      </c>
      <c r="C296" s="0" t="n">
        <v>14</v>
      </c>
      <c r="D296" s="0" t="n">
        <v>12</v>
      </c>
      <c r="E296" s="0" t="n">
        <v>30</v>
      </c>
      <c r="G296" s="0" t="n">
        <v>61</v>
      </c>
      <c r="H296" s="0" t="n">
        <f aca="false">(107-G296)</f>
        <v>46</v>
      </c>
      <c r="K296" s="8"/>
      <c r="L296" s="9" t="n">
        <v>9947.1</v>
      </c>
      <c r="M296" s="9" t="n">
        <f aca="false">(L296*(107/H296))</f>
        <v>23137.8195652174</v>
      </c>
      <c r="N296" s="9" t="n">
        <f aca="false">(M296-L296)</f>
        <v>13190.7195652174</v>
      </c>
      <c r="P296" s="9"/>
      <c r="Q296" s="9"/>
      <c r="R296" s="9"/>
      <c r="S296" s="11"/>
      <c r="T296" s="9"/>
      <c r="U296" s="11"/>
      <c r="V296" s="11"/>
      <c r="W296" s="11"/>
      <c r="X296" s="12"/>
      <c r="Y296" s="17"/>
      <c r="Z296" s="11"/>
    </row>
    <row r="297" customFormat="false" ht="12.75" hidden="false" customHeight="false" outlineLevel="0" collapsed="false">
      <c r="A297" s="0" t="n">
        <v>2002</v>
      </c>
      <c r="B297" s="0" t="n">
        <v>2</v>
      </c>
      <c r="C297" s="0" t="n">
        <v>14</v>
      </c>
      <c r="D297" s="0" t="n">
        <v>12</v>
      </c>
      <c r="E297" s="0" t="n">
        <v>40</v>
      </c>
      <c r="G297" s="0" t="n">
        <v>61</v>
      </c>
      <c r="H297" s="0" t="n">
        <f aca="false">(107-G297)</f>
        <v>46</v>
      </c>
      <c r="K297" s="8"/>
      <c r="L297" s="9" t="n">
        <v>10323.15</v>
      </c>
      <c r="M297" s="9" t="n">
        <f aca="false">(L297*(107/H297))</f>
        <v>24012.5445652174</v>
      </c>
      <c r="N297" s="9" t="n">
        <f aca="false">(M297-L297)</f>
        <v>13689.3945652174</v>
      </c>
      <c r="P297" s="9"/>
      <c r="Q297" s="9"/>
      <c r="R297" s="9"/>
      <c r="S297" s="11"/>
      <c r="T297" s="9"/>
      <c r="U297" s="11"/>
      <c r="V297" s="11"/>
      <c r="W297" s="11"/>
      <c r="X297" s="12"/>
      <c r="Y297" s="17"/>
      <c r="Z297" s="11"/>
    </row>
    <row r="298" customFormat="false" ht="12.75" hidden="false" customHeight="false" outlineLevel="0" collapsed="false">
      <c r="A298" s="0" t="n">
        <v>2002</v>
      </c>
      <c r="B298" s="0" t="n">
        <v>2</v>
      </c>
      <c r="C298" s="0" t="n">
        <v>14</v>
      </c>
      <c r="D298" s="0" t="n">
        <v>12</v>
      </c>
      <c r="E298" s="0" t="n">
        <v>50</v>
      </c>
      <c r="G298" s="0" t="n">
        <v>61</v>
      </c>
      <c r="H298" s="0" t="n">
        <f aca="false">(107-G298)</f>
        <v>46</v>
      </c>
      <c r="K298" s="8"/>
      <c r="L298" s="9" t="n">
        <v>10867.3666666667</v>
      </c>
      <c r="M298" s="9" t="n">
        <f aca="false">(L298*(107/H298))</f>
        <v>25278.4398550725</v>
      </c>
      <c r="N298" s="9" t="n">
        <f aca="false">(M298-L298)</f>
        <v>14411.0731884058</v>
      </c>
      <c r="P298" s="9"/>
      <c r="Q298" s="9"/>
      <c r="R298" s="9"/>
      <c r="S298" s="11"/>
      <c r="T298" s="9"/>
      <c r="U298" s="11"/>
      <c r="V298" s="11"/>
      <c r="W298" s="11"/>
      <c r="X298" s="12"/>
      <c r="Y298" s="17"/>
      <c r="Z298" s="11"/>
    </row>
    <row r="299" customFormat="false" ht="12.75" hidden="false" customHeight="false" outlineLevel="0" collapsed="false">
      <c r="A299" s="0" t="n">
        <v>2002</v>
      </c>
      <c r="B299" s="0" t="n">
        <v>2</v>
      </c>
      <c r="C299" s="0" t="n">
        <v>14</v>
      </c>
      <c r="D299" s="0" t="n">
        <v>13</v>
      </c>
      <c r="E299" s="0" t="n">
        <v>0</v>
      </c>
      <c r="G299" s="0" t="n">
        <v>61</v>
      </c>
      <c r="H299" s="0" t="n">
        <f aca="false">(107-G299)</f>
        <v>46</v>
      </c>
      <c r="L299" s="9" t="n">
        <v>11267.0166666667</v>
      </c>
      <c r="M299" s="9" t="n">
        <f aca="false">(L299*(107/H299))</f>
        <v>26208.0605072464</v>
      </c>
      <c r="N299" s="9" t="n">
        <f aca="false">(M299-L299)</f>
        <v>14941.0438405797</v>
      </c>
      <c r="P299" s="9"/>
      <c r="Q299" s="9"/>
      <c r="R299" s="9"/>
      <c r="S299" s="11"/>
      <c r="T299" s="9"/>
      <c r="U299" s="11"/>
      <c r="V299" s="11"/>
      <c r="W299" s="11"/>
      <c r="X299" s="12"/>
      <c r="Y299" s="17"/>
      <c r="Z299" s="11"/>
    </row>
    <row r="300" customFormat="false" ht="12.75" hidden="false" customHeight="false" outlineLevel="0" collapsed="false">
      <c r="A300" s="0" t="n">
        <v>2002</v>
      </c>
      <c r="B300" s="0" t="n">
        <v>2</v>
      </c>
      <c r="C300" s="0" t="n">
        <v>14</v>
      </c>
      <c r="D300" s="0" t="n">
        <v>13</v>
      </c>
      <c r="E300" s="0" t="n">
        <v>10</v>
      </c>
      <c r="G300" s="0" t="n">
        <v>61</v>
      </c>
      <c r="H300" s="0" t="n">
        <f aca="false">(107-G300)</f>
        <v>46</v>
      </c>
      <c r="L300" s="9" t="n">
        <v>10239.8833333333</v>
      </c>
      <c r="M300" s="9" t="n">
        <f aca="false">(L300*(107/H300))</f>
        <v>23818.859057971</v>
      </c>
      <c r="N300" s="9" t="n">
        <f aca="false">(M300-L300)</f>
        <v>13578.9757246377</v>
      </c>
      <c r="P300" s="9"/>
      <c r="Q300" s="9"/>
      <c r="R300" s="9"/>
      <c r="S300" s="11"/>
      <c r="T300" s="9"/>
      <c r="U300" s="11"/>
      <c r="V300" s="11"/>
      <c r="W300" s="11"/>
      <c r="X300" s="12"/>
      <c r="Y300" s="17"/>
      <c r="Z300" s="11"/>
    </row>
    <row r="301" customFormat="false" ht="12.75" hidden="false" customHeight="false" outlineLevel="0" collapsed="false">
      <c r="A301" s="0" t="n">
        <v>2002</v>
      </c>
      <c r="B301" s="0" t="n">
        <v>2</v>
      </c>
      <c r="C301" s="0" t="n">
        <v>14</v>
      </c>
      <c r="D301" s="0" t="n">
        <v>13</v>
      </c>
      <c r="E301" s="0" t="n">
        <v>20</v>
      </c>
      <c r="G301" s="0" t="n">
        <v>61</v>
      </c>
      <c r="H301" s="0" t="n">
        <f aca="false">(107-G301)</f>
        <v>46</v>
      </c>
      <c r="L301" s="9" t="n">
        <v>9571.23333333333</v>
      </c>
      <c r="M301" s="9" t="n">
        <f aca="false">(L301*(107/H301))</f>
        <v>22263.5210144928</v>
      </c>
      <c r="N301" s="9" t="n">
        <f aca="false">(M301-L301)</f>
        <v>12692.2876811594</v>
      </c>
      <c r="P301" s="9"/>
      <c r="Q301" s="9"/>
      <c r="R301" s="9"/>
      <c r="S301" s="11"/>
      <c r="T301" s="9"/>
      <c r="U301" s="11"/>
      <c r="V301" s="11"/>
      <c r="W301" s="11"/>
      <c r="X301" s="12"/>
      <c r="Y301" s="17"/>
      <c r="Z301" s="11"/>
    </row>
    <row r="302" customFormat="false" ht="12.75" hidden="false" customHeight="false" outlineLevel="0" collapsed="false">
      <c r="A302" s="0" t="n">
        <v>2002</v>
      </c>
      <c r="B302" s="0" t="n">
        <v>2</v>
      </c>
      <c r="C302" s="0" t="n">
        <v>14</v>
      </c>
      <c r="D302" s="0" t="n">
        <v>13</v>
      </c>
      <c r="E302" s="0" t="n">
        <v>30</v>
      </c>
      <c r="G302" s="0" t="n">
        <v>61</v>
      </c>
      <c r="H302" s="0" t="n">
        <f aca="false">(107-G302)</f>
        <v>46</v>
      </c>
      <c r="L302" s="9" t="n">
        <v>8981.93333333333</v>
      </c>
      <c r="M302" s="9" t="n">
        <f aca="false">(L302*(107/H302))</f>
        <v>20892.7579710145</v>
      </c>
      <c r="N302" s="9" t="n">
        <f aca="false">(M302-L302)</f>
        <v>11910.8246376812</v>
      </c>
      <c r="O302" s="11"/>
      <c r="P302" s="9"/>
      <c r="Q302" s="9"/>
      <c r="R302" s="9"/>
      <c r="S302" s="11"/>
      <c r="T302" s="9"/>
      <c r="U302" s="11"/>
      <c r="V302" s="11"/>
      <c r="W302" s="11"/>
      <c r="X302" s="12"/>
      <c r="Y302" s="17"/>
      <c r="Z302" s="11"/>
    </row>
    <row r="303" customFormat="false" ht="12.75" hidden="false" customHeight="false" outlineLevel="0" collapsed="false">
      <c r="A303" s="0" t="n">
        <v>2002</v>
      </c>
      <c r="B303" s="0" t="n">
        <v>2</v>
      </c>
      <c r="C303" s="0" t="n">
        <v>14</v>
      </c>
      <c r="D303" s="0" t="n">
        <v>13</v>
      </c>
      <c r="E303" s="0" t="n">
        <v>40</v>
      </c>
      <c r="G303" s="0" t="n">
        <v>61</v>
      </c>
      <c r="H303" s="0" t="n">
        <f aca="false">(107-G303)</f>
        <v>46</v>
      </c>
      <c r="L303" s="9" t="n">
        <v>9004.75</v>
      </c>
      <c r="M303" s="9" t="n">
        <f aca="false">(L303*(107/H303))</f>
        <v>20945.8315217391</v>
      </c>
      <c r="N303" s="9" t="n">
        <f aca="false">(M303-L303)</f>
        <v>11941.0815217391</v>
      </c>
      <c r="O303" s="11"/>
      <c r="P303" s="9"/>
      <c r="Q303" s="9"/>
      <c r="R303" s="9"/>
      <c r="S303" s="11"/>
      <c r="T303" s="9"/>
      <c r="U303" s="11"/>
      <c r="V303" s="11"/>
      <c r="W303" s="11"/>
      <c r="X303" s="12"/>
      <c r="Y303" s="17"/>
      <c r="Z303" s="11"/>
    </row>
    <row r="304" customFormat="false" ht="12.75" hidden="false" customHeight="false" outlineLevel="0" collapsed="false">
      <c r="A304" s="0" t="n">
        <v>2002</v>
      </c>
      <c r="B304" s="0" t="n">
        <v>2</v>
      </c>
      <c r="C304" s="0" t="n">
        <v>14</v>
      </c>
      <c r="D304" s="0" t="n">
        <v>13</v>
      </c>
      <c r="E304" s="0" t="n">
        <v>50</v>
      </c>
      <c r="G304" s="0" t="n">
        <v>61</v>
      </c>
      <c r="H304" s="0" t="n">
        <f aca="false">(107-G304)</f>
        <v>46</v>
      </c>
      <c r="L304" s="9" t="n">
        <v>9258.65</v>
      </c>
      <c r="M304" s="9" t="n">
        <f aca="false">(L304*(107/H304))</f>
        <v>21536.425</v>
      </c>
      <c r="N304" s="9" t="n">
        <f aca="false">(M304-L304)</f>
        <v>12277.775</v>
      </c>
      <c r="O304" s="11"/>
      <c r="P304" s="9"/>
      <c r="Q304" s="9"/>
      <c r="R304" s="9"/>
      <c r="S304" s="11"/>
      <c r="T304" s="9"/>
      <c r="U304" s="11"/>
      <c r="V304" s="11"/>
      <c r="W304" s="11"/>
      <c r="X304" s="12"/>
      <c r="Y304" s="17"/>
      <c r="Z304" s="11"/>
    </row>
    <row r="305" customFormat="false" ht="12.75" hidden="false" customHeight="false" outlineLevel="0" collapsed="false">
      <c r="A305" s="0" t="n">
        <v>2002</v>
      </c>
      <c r="B305" s="0" t="n">
        <v>2</v>
      </c>
      <c r="C305" s="0" t="n">
        <v>14</v>
      </c>
      <c r="D305" s="0" t="n">
        <v>14</v>
      </c>
      <c r="E305" s="0" t="n">
        <v>0</v>
      </c>
      <c r="G305" s="0" t="n">
        <v>61</v>
      </c>
      <c r="H305" s="0" t="n">
        <f aca="false">(107-G305)</f>
        <v>46</v>
      </c>
      <c r="L305" s="9" t="n">
        <v>9113.03333333333</v>
      </c>
      <c r="M305" s="9" t="n">
        <f aca="false">(L305*(107/H305))</f>
        <v>21197.7079710145</v>
      </c>
      <c r="N305" s="9" t="n">
        <f aca="false">(M305-L305)</f>
        <v>12084.6746376812</v>
      </c>
      <c r="O305" s="11"/>
      <c r="P305" s="9"/>
      <c r="Q305" s="9"/>
      <c r="R305" s="9"/>
      <c r="S305" s="11"/>
      <c r="T305" s="9"/>
      <c r="U305" s="11"/>
      <c r="V305" s="11"/>
      <c r="W305" s="11"/>
      <c r="X305" s="12"/>
      <c r="Y305" s="17"/>
      <c r="Z305" s="11"/>
    </row>
    <row r="306" customFormat="false" ht="12.75" hidden="false" customHeight="false" outlineLevel="0" collapsed="false">
      <c r="A306" s="0" t="n">
        <v>2002</v>
      </c>
      <c r="B306" s="0" t="n">
        <v>2</v>
      </c>
      <c r="C306" s="0" t="n">
        <v>14</v>
      </c>
      <c r="D306" s="0" t="n">
        <v>14</v>
      </c>
      <c r="E306" s="0" t="n">
        <v>10</v>
      </c>
      <c r="G306" s="0" t="n">
        <v>61</v>
      </c>
      <c r="H306" s="0" t="n">
        <f aca="false">(107-G306)</f>
        <v>46</v>
      </c>
      <c r="L306" s="9" t="n">
        <v>8180.5</v>
      </c>
      <c r="M306" s="9" t="n">
        <f aca="false">(L306*(107/H306))</f>
        <v>19028.5543478261</v>
      </c>
      <c r="N306" s="9" t="n">
        <f aca="false">(M306-L306)</f>
        <v>10848.0543478261</v>
      </c>
      <c r="O306" s="11"/>
      <c r="P306" s="9"/>
      <c r="Q306" s="9"/>
      <c r="R306" s="9"/>
      <c r="S306" s="11"/>
      <c r="T306" s="9"/>
      <c r="U306" s="11"/>
      <c r="V306" s="11"/>
      <c r="W306" s="11"/>
      <c r="X306" s="12"/>
      <c r="Y306" s="17"/>
      <c r="Z306" s="11"/>
    </row>
    <row r="307" customFormat="false" ht="12.75" hidden="false" customHeight="false" outlineLevel="0" collapsed="false">
      <c r="A307" s="0" t="n">
        <v>2002</v>
      </c>
      <c r="B307" s="0" t="n">
        <v>2</v>
      </c>
      <c r="C307" s="0" t="n">
        <v>14</v>
      </c>
      <c r="D307" s="0" t="n">
        <v>14</v>
      </c>
      <c r="E307" s="0" t="n">
        <v>20</v>
      </c>
      <c r="G307" s="0" t="n">
        <v>61</v>
      </c>
      <c r="H307" s="0" t="n">
        <f aca="false">(107-G307)</f>
        <v>46</v>
      </c>
      <c r="L307" s="9" t="n">
        <v>7056.1</v>
      </c>
      <c r="M307" s="9" t="n">
        <f aca="false">(L307*(107/H307))</f>
        <v>16413.102173913</v>
      </c>
      <c r="N307" s="9" t="n">
        <f aca="false">(M307-L307)</f>
        <v>9357.00217391304</v>
      </c>
      <c r="O307" s="11"/>
      <c r="P307" s="9"/>
      <c r="Q307" s="9"/>
      <c r="R307" s="9"/>
      <c r="S307" s="11"/>
      <c r="T307" s="9"/>
      <c r="U307" s="11"/>
      <c r="V307" s="11"/>
      <c r="W307" s="11"/>
      <c r="X307" s="12"/>
      <c r="Y307" s="17"/>
      <c r="Z307" s="11"/>
    </row>
    <row r="308" customFormat="false" ht="12.75" hidden="false" customHeight="false" outlineLevel="0" collapsed="false">
      <c r="A308" s="0" t="n">
        <v>2002</v>
      </c>
      <c r="B308" s="0" t="n">
        <v>2</v>
      </c>
      <c r="C308" s="0" t="n">
        <v>14</v>
      </c>
      <c r="D308" s="0" t="n">
        <v>14</v>
      </c>
      <c r="E308" s="0" t="n">
        <v>30</v>
      </c>
      <c r="G308" s="0" t="n">
        <v>61</v>
      </c>
      <c r="H308" s="0" t="n">
        <f aca="false">(107-G308)</f>
        <v>46</v>
      </c>
      <c r="L308" s="9" t="n">
        <v>6691.06666666667</v>
      </c>
      <c r="M308" s="9" t="n">
        <f aca="false">(L308*(107/H308))</f>
        <v>15564.0028985507</v>
      </c>
      <c r="N308" s="9" t="n">
        <f aca="false">(M308-L308)</f>
        <v>8872.93623188406</v>
      </c>
      <c r="O308" s="11"/>
      <c r="P308" s="9"/>
      <c r="Q308" s="9"/>
      <c r="R308" s="9"/>
      <c r="S308" s="11"/>
      <c r="T308" s="9"/>
      <c r="U308" s="11"/>
      <c r="V308" s="11"/>
      <c r="W308" s="11"/>
      <c r="X308" s="12"/>
      <c r="Y308" s="17"/>
      <c r="Z308" s="11"/>
    </row>
    <row r="309" customFormat="false" ht="12.75" hidden="false" customHeight="false" outlineLevel="0" collapsed="false">
      <c r="A309" s="0" t="n">
        <v>2002</v>
      </c>
      <c r="B309" s="0" t="n">
        <v>2</v>
      </c>
      <c r="C309" s="0" t="n">
        <v>14</v>
      </c>
      <c r="D309" s="0" t="n">
        <v>14</v>
      </c>
      <c r="E309" s="0" t="n">
        <v>40</v>
      </c>
      <c r="G309" s="0" t="n">
        <v>61</v>
      </c>
      <c r="H309" s="0" t="n">
        <f aca="false">(107-G309)</f>
        <v>46</v>
      </c>
      <c r="L309" s="9" t="n">
        <v>6853.15</v>
      </c>
      <c r="M309" s="9" t="n">
        <f aca="false">(L309*(107/H309))</f>
        <v>15941.022826087</v>
      </c>
      <c r="N309" s="9" t="n">
        <f aca="false">(M309-L309)</f>
        <v>9087.87282608696</v>
      </c>
      <c r="O309" s="11"/>
      <c r="P309" s="9"/>
      <c r="Q309" s="9"/>
      <c r="R309" s="9"/>
      <c r="S309" s="11"/>
      <c r="T309" s="9"/>
      <c r="U309" s="11"/>
      <c r="V309" s="11"/>
      <c r="W309" s="11"/>
      <c r="X309" s="12"/>
      <c r="Y309" s="17"/>
      <c r="Z309" s="11"/>
    </row>
    <row r="310" customFormat="false" ht="12.75" hidden="false" customHeight="false" outlineLevel="0" collapsed="false">
      <c r="A310" s="0" t="n">
        <v>2002</v>
      </c>
      <c r="B310" s="0" t="n">
        <v>2</v>
      </c>
      <c r="C310" s="0" t="n">
        <v>14</v>
      </c>
      <c r="D310" s="0" t="n">
        <v>14</v>
      </c>
      <c r="E310" s="0" t="n">
        <v>50</v>
      </c>
      <c r="G310" s="0" t="n">
        <v>61</v>
      </c>
      <c r="H310" s="0" t="n">
        <f aca="false">(107-G310)</f>
        <v>46</v>
      </c>
      <c r="L310" s="9" t="n">
        <v>6931.15</v>
      </c>
      <c r="M310" s="9" t="n">
        <f aca="false">(L310*(107/H310))</f>
        <v>16122.4576086957</v>
      </c>
      <c r="N310" s="9" t="n">
        <f aca="false">(M310-L310)</f>
        <v>9191.30760869565</v>
      </c>
      <c r="O310" s="11"/>
      <c r="P310" s="9"/>
      <c r="Q310" s="9"/>
      <c r="R310" s="9"/>
      <c r="S310" s="11"/>
      <c r="T310" s="9"/>
      <c r="U310" s="11"/>
      <c r="V310" s="11"/>
      <c r="W310" s="11"/>
      <c r="X310" s="12"/>
      <c r="Y310" s="17"/>
      <c r="Z310" s="11"/>
    </row>
    <row r="311" customFormat="false" ht="12.75" hidden="false" customHeight="false" outlineLevel="0" collapsed="false">
      <c r="A311" s="0" t="n">
        <v>2002</v>
      </c>
      <c r="B311" s="0" t="n">
        <v>2</v>
      </c>
      <c r="C311" s="0" t="n">
        <v>14</v>
      </c>
      <c r="D311" s="0" t="n">
        <v>15</v>
      </c>
      <c r="E311" s="0" t="n">
        <v>0</v>
      </c>
      <c r="G311" s="0" t="n">
        <v>61</v>
      </c>
      <c r="H311" s="0" t="n">
        <f aca="false">(107-G311)</f>
        <v>46</v>
      </c>
      <c r="L311" s="9" t="n">
        <v>7054.18333333333</v>
      </c>
      <c r="M311" s="9" t="n">
        <f aca="false">(L311*(107/H311))</f>
        <v>16408.6438405797</v>
      </c>
      <c r="N311" s="9" t="n">
        <f aca="false">(M311-L311)</f>
        <v>9354.46050724638</v>
      </c>
      <c r="O311" s="11"/>
      <c r="P311" s="9"/>
      <c r="Q311" s="9"/>
      <c r="R311" s="9"/>
      <c r="S311" s="11"/>
      <c r="T311" s="9"/>
      <c r="U311" s="11"/>
      <c r="V311" s="11"/>
      <c r="W311" s="11"/>
      <c r="X311" s="12"/>
      <c r="Y311" s="17"/>
      <c r="Z311" s="11"/>
    </row>
    <row r="312" customFormat="false" ht="12.75" hidden="false" customHeight="false" outlineLevel="0" collapsed="false">
      <c r="A312" s="0" t="n">
        <v>2002</v>
      </c>
      <c r="B312" s="0" t="n">
        <v>2</v>
      </c>
      <c r="C312" s="0" t="n">
        <v>14</v>
      </c>
      <c r="D312" s="0" t="n">
        <v>15</v>
      </c>
      <c r="E312" s="0" t="n">
        <v>10</v>
      </c>
      <c r="G312" s="0" t="n">
        <v>61</v>
      </c>
      <c r="H312" s="0" t="n">
        <f aca="false">(107-G312)</f>
        <v>46</v>
      </c>
      <c r="L312" s="9" t="n">
        <v>7143.73333333333</v>
      </c>
      <c r="M312" s="9" t="n">
        <f aca="false">(L312*(107/H312))</f>
        <v>16616.9449275362</v>
      </c>
      <c r="N312" s="9" t="n">
        <f aca="false">(M312-L312)</f>
        <v>9473.2115942029</v>
      </c>
      <c r="O312" s="11"/>
      <c r="P312" s="9"/>
      <c r="Q312" s="9"/>
      <c r="R312" s="9"/>
      <c r="S312" s="11"/>
      <c r="T312" s="9"/>
      <c r="U312" s="11"/>
      <c r="V312" s="11"/>
      <c r="W312" s="11"/>
      <c r="X312" s="12"/>
      <c r="Y312" s="17"/>
      <c r="Z312" s="11"/>
    </row>
    <row r="313" customFormat="false" ht="12.75" hidden="false" customHeight="false" outlineLevel="0" collapsed="false">
      <c r="A313" s="0" t="n">
        <v>2002</v>
      </c>
      <c r="B313" s="0" t="n">
        <v>2</v>
      </c>
      <c r="C313" s="0" t="n">
        <v>14</v>
      </c>
      <c r="D313" s="0" t="n">
        <v>15</v>
      </c>
      <c r="E313" s="0" t="n">
        <v>20</v>
      </c>
      <c r="G313" s="0" t="n">
        <v>61</v>
      </c>
      <c r="H313" s="0" t="n">
        <f aca="false">(107-G313)</f>
        <v>46</v>
      </c>
      <c r="L313" s="9" t="n">
        <v>7385.95</v>
      </c>
      <c r="M313" s="9" t="n">
        <f aca="false">(L313*(107/H313))</f>
        <v>17180.3619565217</v>
      </c>
      <c r="N313" s="9" t="n">
        <f aca="false">(M313-L313)</f>
        <v>9794.41195652174</v>
      </c>
      <c r="O313" s="11"/>
      <c r="P313" s="9"/>
      <c r="Q313" s="9"/>
      <c r="R313" s="9"/>
      <c r="S313" s="11"/>
      <c r="T313" s="9"/>
      <c r="U313" s="11"/>
      <c r="V313" s="11"/>
      <c r="W313" s="11"/>
      <c r="X313" s="12"/>
      <c r="Y313" s="17"/>
      <c r="Z313" s="11"/>
    </row>
    <row r="314" customFormat="false" ht="12.75" hidden="false" customHeight="false" outlineLevel="0" collapsed="false">
      <c r="A314" s="0" t="n">
        <v>2002</v>
      </c>
      <c r="B314" s="0" t="n">
        <v>2</v>
      </c>
      <c r="C314" s="0" t="n">
        <v>14</v>
      </c>
      <c r="D314" s="0" t="n">
        <v>15</v>
      </c>
      <c r="E314" s="0" t="n">
        <v>30</v>
      </c>
      <c r="G314" s="0" t="n">
        <v>61</v>
      </c>
      <c r="H314" s="0" t="n">
        <f aca="false">(107-G314)</f>
        <v>46</v>
      </c>
      <c r="L314" s="9" t="n">
        <v>7233.36666666667</v>
      </c>
      <c r="M314" s="9" t="n">
        <f aca="false">(L314*(107/H314))</f>
        <v>16825.4398550725</v>
      </c>
      <c r="N314" s="9" t="n">
        <f aca="false">(M314-L314)</f>
        <v>9592.0731884058</v>
      </c>
      <c r="O314" s="11"/>
      <c r="P314" s="9"/>
      <c r="Q314" s="9"/>
      <c r="R314" s="9"/>
      <c r="S314" s="11"/>
      <c r="T314" s="9"/>
      <c r="U314" s="11"/>
      <c r="V314" s="11"/>
      <c r="W314" s="11"/>
      <c r="X314" s="12"/>
      <c r="Y314" s="17"/>
      <c r="Z314" s="11"/>
    </row>
    <row r="315" customFormat="false" ht="12.75" hidden="false" customHeight="false" outlineLevel="0" collapsed="false">
      <c r="A315" s="0" t="n">
        <v>2002</v>
      </c>
      <c r="B315" s="0" t="n">
        <v>2</v>
      </c>
      <c r="C315" s="0" t="n">
        <v>14</v>
      </c>
      <c r="D315" s="0" t="n">
        <v>15</v>
      </c>
      <c r="E315" s="0" t="n">
        <v>40</v>
      </c>
      <c r="G315" s="0" t="n">
        <v>61</v>
      </c>
      <c r="H315" s="0" t="n">
        <f aca="false">(107-G315)</f>
        <v>46</v>
      </c>
      <c r="L315" s="9" t="n">
        <v>7115.78333333333</v>
      </c>
      <c r="M315" s="9" t="n">
        <f aca="false">(L315*(107/H315))</f>
        <v>16551.9307971015</v>
      </c>
      <c r="N315" s="9" t="n">
        <f aca="false">(M315-L315)</f>
        <v>9436.14746376812</v>
      </c>
      <c r="O315" s="11"/>
      <c r="P315" s="9"/>
      <c r="Q315" s="9"/>
      <c r="R315" s="9"/>
      <c r="S315" s="11"/>
      <c r="T315" s="9"/>
      <c r="U315" s="11"/>
      <c r="V315" s="11"/>
      <c r="W315" s="11"/>
      <c r="X315" s="12"/>
      <c r="Y315" s="17"/>
      <c r="Z315" s="11"/>
    </row>
    <row r="316" customFormat="false" ht="12.75" hidden="false" customHeight="false" outlineLevel="0" collapsed="false">
      <c r="A316" s="0" t="n">
        <v>2002</v>
      </c>
      <c r="B316" s="0" t="n">
        <v>2</v>
      </c>
      <c r="C316" s="0" t="n">
        <v>14</v>
      </c>
      <c r="D316" s="0" t="n">
        <v>15</v>
      </c>
      <c r="E316" s="0" t="n">
        <v>50</v>
      </c>
      <c r="G316" s="0" t="n">
        <v>61</v>
      </c>
      <c r="H316" s="0" t="n">
        <f aca="false">(107-G316)</f>
        <v>46</v>
      </c>
      <c r="L316" s="9" t="n">
        <v>6911.85</v>
      </c>
      <c r="M316" s="9" t="n">
        <f aca="false">(L316*(107/H316))</f>
        <v>16077.5641304348</v>
      </c>
      <c r="N316" s="9" t="n">
        <f aca="false">(M316-L316)</f>
        <v>9165.71413043478</v>
      </c>
      <c r="O316" s="11"/>
      <c r="P316" s="9"/>
      <c r="Q316" s="9"/>
      <c r="R316" s="9"/>
      <c r="S316" s="11"/>
      <c r="T316" s="9"/>
      <c r="U316" s="11"/>
      <c r="V316" s="11"/>
      <c r="W316" s="11"/>
      <c r="X316" s="12"/>
      <c r="Y316" s="17"/>
      <c r="Z316" s="11"/>
    </row>
    <row r="317" customFormat="false" ht="12.75" hidden="false" customHeight="false" outlineLevel="0" collapsed="false">
      <c r="A317" s="0" t="n">
        <v>2002</v>
      </c>
      <c r="B317" s="0" t="n">
        <v>2</v>
      </c>
      <c r="C317" s="0" t="n">
        <v>14</v>
      </c>
      <c r="D317" s="0" t="n">
        <v>16</v>
      </c>
      <c r="E317" s="0" t="n">
        <v>0</v>
      </c>
      <c r="G317" s="0" t="n">
        <v>61</v>
      </c>
      <c r="H317" s="0" t="n">
        <f aca="false">(107-G317)</f>
        <v>46</v>
      </c>
      <c r="L317" s="9" t="n">
        <v>7076.45</v>
      </c>
      <c r="M317" s="9" t="n">
        <f aca="false">(L317*(107/H317))</f>
        <v>16460.4380434783</v>
      </c>
      <c r="N317" s="9" t="n">
        <f aca="false">(M317-L317)</f>
        <v>9383.98804347826</v>
      </c>
      <c r="O317" s="11"/>
      <c r="P317" s="9"/>
      <c r="Q317" s="9"/>
      <c r="R317" s="9"/>
      <c r="S317" s="11"/>
      <c r="T317" s="9"/>
      <c r="U317" s="11"/>
      <c r="V317" s="11"/>
      <c r="W317" s="11"/>
      <c r="X317" s="12"/>
      <c r="Y317" s="17"/>
      <c r="Z317" s="11"/>
    </row>
    <row r="318" customFormat="false" ht="12.75" hidden="false" customHeight="false" outlineLevel="0" collapsed="false">
      <c r="A318" s="0" t="n">
        <v>2002</v>
      </c>
      <c r="B318" s="0" t="n">
        <v>2</v>
      </c>
      <c r="C318" s="0" t="n">
        <v>14</v>
      </c>
      <c r="D318" s="0" t="n">
        <v>16</v>
      </c>
      <c r="E318" s="0" t="n">
        <v>10</v>
      </c>
      <c r="G318" s="0" t="n">
        <v>61</v>
      </c>
      <c r="H318" s="0" t="n">
        <f aca="false">(107-G318)</f>
        <v>46</v>
      </c>
      <c r="L318" s="9" t="n">
        <v>7336.25</v>
      </c>
      <c r="M318" s="9" t="n">
        <f aca="false">(L318*(107/H318))</f>
        <v>17064.7554347826</v>
      </c>
      <c r="N318" s="9" t="n">
        <f aca="false">(M318-L318)</f>
        <v>9728.50543478261</v>
      </c>
      <c r="O318" s="11"/>
      <c r="P318" s="9"/>
      <c r="Q318" s="9"/>
      <c r="R318" s="9"/>
      <c r="S318" s="11"/>
      <c r="T318" s="9"/>
      <c r="U318" s="11"/>
      <c r="V318" s="11"/>
      <c r="W318" s="11"/>
      <c r="X318" s="12"/>
      <c r="Y318" s="17"/>
      <c r="Z318" s="11"/>
    </row>
    <row r="319" customFormat="false" ht="12.75" hidden="false" customHeight="false" outlineLevel="0" collapsed="false">
      <c r="A319" s="0" t="n">
        <v>2002</v>
      </c>
      <c r="B319" s="0" t="n">
        <v>2</v>
      </c>
      <c r="C319" s="0" t="n">
        <v>14</v>
      </c>
      <c r="D319" s="0" t="n">
        <v>16</v>
      </c>
      <c r="E319" s="0" t="n">
        <v>20</v>
      </c>
      <c r="G319" s="0" t="n">
        <v>61</v>
      </c>
      <c r="H319" s="0" t="n">
        <f aca="false">(107-G319)</f>
        <v>46</v>
      </c>
      <c r="L319" s="9" t="n">
        <v>7375.36666666667</v>
      </c>
      <c r="M319" s="9" t="n">
        <f aca="false">(L319*(107/H319))</f>
        <v>17155.7442028986</v>
      </c>
      <c r="N319" s="9" t="n">
        <f aca="false">(M319-L319)</f>
        <v>9780.37753623189</v>
      </c>
      <c r="O319" s="11"/>
      <c r="P319" s="9"/>
      <c r="Q319" s="9"/>
      <c r="R319" s="9"/>
      <c r="S319" s="11"/>
      <c r="T319" s="9"/>
      <c r="U319" s="11"/>
      <c r="V319" s="11"/>
      <c r="W319" s="11"/>
      <c r="X319" s="12"/>
      <c r="Y319" s="17"/>
      <c r="Z319" s="11"/>
    </row>
    <row r="320" customFormat="false" ht="12.75" hidden="false" customHeight="false" outlineLevel="0" collapsed="false">
      <c r="A320" s="0" t="n">
        <v>2002</v>
      </c>
      <c r="B320" s="0" t="n">
        <v>2</v>
      </c>
      <c r="C320" s="0" t="n">
        <v>14</v>
      </c>
      <c r="D320" s="0" t="n">
        <v>16</v>
      </c>
      <c r="E320" s="0" t="n">
        <v>30</v>
      </c>
      <c r="G320" s="0" t="n">
        <v>61</v>
      </c>
      <c r="H320" s="0" t="n">
        <f aca="false">(107-G320)</f>
        <v>46</v>
      </c>
      <c r="L320" s="9" t="n">
        <v>7258.06666666667</v>
      </c>
      <c r="M320" s="9" t="n">
        <f aca="false">(L320*(107/H320))</f>
        <v>16882.8942028986</v>
      </c>
      <c r="N320" s="9" t="n">
        <f aca="false">(M320-L320)</f>
        <v>9624.82753623189</v>
      </c>
      <c r="O320" s="11"/>
      <c r="P320" s="9"/>
      <c r="Q320" s="9"/>
      <c r="R320" s="9"/>
      <c r="S320" s="11"/>
      <c r="T320" s="9"/>
      <c r="U320" s="11"/>
      <c r="V320" s="11"/>
      <c r="W320" s="11"/>
      <c r="X320" s="12"/>
      <c r="Y320" s="17"/>
      <c r="Z320" s="11"/>
    </row>
    <row r="321" customFormat="false" ht="12.75" hidden="false" customHeight="false" outlineLevel="0" collapsed="false">
      <c r="A321" s="0" t="n">
        <v>2002</v>
      </c>
      <c r="B321" s="0" t="n">
        <v>2</v>
      </c>
      <c r="C321" s="0" t="n">
        <v>14</v>
      </c>
      <c r="D321" s="0" t="n">
        <v>16</v>
      </c>
      <c r="E321" s="0" t="n">
        <v>40</v>
      </c>
      <c r="G321" s="0" t="n">
        <v>61</v>
      </c>
      <c r="H321" s="0" t="n">
        <f aca="false">(107-G321)</f>
        <v>46</v>
      </c>
      <c r="L321" s="9" t="n">
        <v>7253.46666666667</v>
      </c>
      <c r="M321" s="9" t="n">
        <f aca="false">(L321*(107/H321))</f>
        <v>16872.1942028986</v>
      </c>
      <c r="N321" s="9" t="n">
        <f aca="false">(M321-L321)</f>
        <v>9618.72753623189</v>
      </c>
      <c r="O321" s="11"/>
      <c r="P321" s="9"/>
      <c r="Q321" s="9"/>
      <c r="R321" s="9"/>
      <c r="S321" s="11"/>
      <c r="T321" s="9"/>
      <c r="U321" s="11"/>
      <c r="V321" s="11"/>
      <c r="W321" s="11"/>
      <c r="X321" s="12"/>
      <c r="Y321" s="17"/>
      <c r="Z321" s="11"/>
    </row>
    <row r="322" customFormat="false" ht="12.75" hidden="false" customHeight="false" outlineLevel="0" collapsed="false">
      <c r="A322" s="0" t="n">
        <v>2002</v>
      </c>
      <c r="B322" s="0" t="n">
        <v>2</v>
      </c>
      <c r="C322" s="0" t="n">
        <v>14</v>
      </c>
      <c r="D322" s="0" t="n">
        <v>16</v>
      </c>
      <c r="E322" s="0" t="n">
        <v>50</v>
      </c>
      <c r="G322" s="0" t="n">
        <v>61</v>
      </c>
      <c r="H322" s="0" t="n">
        <f aca="false">(107-G322)</f>
        <v>46</v>
      </c>
      <c r="L322" s="9" t="n">
        <v>7313.91666666667</v>
      </c>
      <c r="M322" s="9" t="n">
        <f aca="false">(L322*(107/H322))</f>
        <v>17012.8061594203</v>
      </c>
      <c r="N322" s="9" t="n">
        <f aca="false">(M322-L322)</f>
        <v>9698.88949275362</v>
      </c>
      <c r="O322" s="11"/>
      <c r="P322" s="9"/>
      <c r="Q322" s="9"/>
      <c r="R322" s="9"/>
      <c r="S322" s="11"/>
      <c r="T322" s="9"/>
      <c r="U322" s="11"/>
      <c r="V322" s="11"/>
      <c r="W322" s="11"/>
      <c r="X322" s="12"/>
      <c r="Y322" s="17"/>
      <c r="Z322" s="11"/>
    </row>
    <row r="323" customFormat="false" ht="12.75" hidden="false" customHeight="false" outlineLevel="0" collapsed="false">
      <c r="A323" s="0" t="n">
        <v>2002</v>
      </c>
      <c r="B323" s="0" t="n">
        <v>2</v>
      </c>
      <c r="C323" s="0" t="n">
        <v>14</v>
      </c>
      <c r="D323" s="0" t="n">
        <v>17</v>
      </c>
      <c r="E323" s="0" t="n">
        <v>0</v>
      </c>
      <c r="G323" s="0" t="n">
        <v>61</v>
      </c>
      <c r="H323" s="0" t="n">
        <f aca="false">(107-G323)</f>
        <v>46</v>
      </c>
      <c r="L323" s="9" t="n">
        <v>7391.83333333333</v>
      </c>
      <c r="M323" s="9" t="n">
        <f aca="false">(L323*(107/H323))</f>
        <v>17194.0471014493</v>
      </c>
      <c r="N323" s="9" t="n">
        <f aca="false">(M323-L323)</f>
        <v>9802.21376811594</v>
      </c>
      <c r="O323" s="11"/>
      <c r="P323" s="9"/>
      <c r="Q323" s="9"/>
      <c r="R323" s="9"/>
      <c r="S323" s="11"/>
      <c r="T323" s="9"/>
      <c r="U323" s="11"/>
      <c r="V323" s="11"/>
      <c r="W323" s="11"/>
      <c r="X323" s="12"/>
      <c r="Y323" s="17"/>
      <c r="Z323" s="11"/>
    </row>
    <row r="324" customFormat="false" ht="12.75" hidden="false" customHeight="false" outlineLevel="0" collapsed="false">
      <c r="A324" s="0" t="n">
        <v>2002</v>
      </c>
      <c r="B324" s="0" t="n">
        <v>2</v>
      </c>
      <c r="C324" s="0" t="n">
        <v>14</v>
      </c>
      <c r="D324" s="0" t="n">
        <v>17</v>
      </c>
      <c r="E324" s="0" t="n">
        <v>10</v>
      </c>
      <c r="G324" s="0" t="n">
        <v>61</v>
      </c>
      <c r="H324" s="0" t="n">
        <f aca="false">(107-G324)</f>
        <v>46</v>
      </c>
      <c r="L324" s="9" t="n">
        <v>7231.45</v>
      </c>
      <c r="M324" s="9" t="n">
        <f aca="false">(L324*(107/H324))</f>
        <v>16820.9815217391</v>
      </c>
      <c r="N324" s="9" t="n">
        <f aca="false">(M324-L324)</f>
        <v>9589.53152173913</v>
      </c>
      <c r="O324" s="11"/>
      <c r="P324" s="9"/>
      <c r="Q324" s="9"/>
      <c r="R324" s="9"/>
      <c r="S324" s="11"/>
      <c r="T324" s="9"/>
      <c r="U324" s="11"/>
      <c r="V324" s="11"/>
      <c r="W324" s="11"/>
      <c r="X324" s="12"/>
      <c r="Y324" s="17"/>
      <c r="Z324" s="11"/>
    </row>
    <row r="325" customFormat="false" ht="12.75" hidden="false" customHeight="false" outlineLevel="0" collapsed="false">
      <c r="A325" s="0" t="n">
        <v>2002</v>
      </c>
      <c r="B325" s="0" t="n">
        <v>2</v>
      </c>
      <c r="C325" s="0" t="n">
        <v>14</v>
      </c>
      <c r="D325" s="0" t="n">
        <v>17</v>
      </c>
      <c r="E325" s="0" t="n">
        <v>20</v>
      </c>
      <c r="G325" s="0" t="n">
        <v>61</v>
      </c>
      <c r="H325" s="0" t="n">
        <f aca="false">(107-G325)</f>
        <v>46</v>
      </c>
      <c r="L325" s="9" t="n">
        <v>7625.95</v>
      </c>
      <c r="M325" s="9" t="n">
        <f aca="false">(L325*(107/H325))</f>
        <v>17738.622826087</v>
      </c>
      <c r="N325" s="9" t="n">
        <f aca="false">(M325-L325)</f>
        <v>10112.672826087</v>
      </c>
      <c r="O325" s="11"/>
      <c r="P325" s="9"/>
      <c r="Q325" s="9"/>
      <c r="R325" s="9"/>
      <c r="S325" s="11"/>
      <c r="T325" s="9"/>
      <c r="U325" s="11"/>
      <c r="V325" s="11"/>
      <c r="W325" s="11"/>
      <c r="X325" s="12"/>
      <c r="Y325" s="17"/>
      <c r="Z325" s="11"/>
    </row>
    <row r="326" customFormat="false" ht="12.75" hidden="false" customHeight="false" outlineLevel="0" collapsed="false">
      <c r="A326" s="0" t="n">
        <v>2002</v>
      </c>
      <c r="B326" s="0" t="n">
        <v>2</v>
      </c>
      <c r="C326" s="0" t="n">
        <v>14</v>
      </c>
      <c r="D326" s="0" t="n">
        <v>17</v>
      </c>
      <c r="E326" s="0" t="n">
        <v>30</v>
      </c>
      <c r="G326" s="0" t="n">
        <v>61</v>
      </c>
      <c r="H326" s="0" t="n">
        <f aca="false">(107-G326)</f>
        <v>46</v>
      </c>
      <c r="L326" s="9" t="n">
        <v>7607.98333333333</v>
      </c>
      <c r="M326" s="9" t="n">
        <f aca="false">(L326*(107/H326))</f>
        <v>17696.8307971015</v>
      </c>
      <c r="N326" s="9" t="n">
        <f aca="false">(M326-L326)</f>
        <v>10088.8474637681</v>
      </c>
      <c r="O326" s="11"/>
      <c r="P326" s="9"/>
      <c r="Q326" s="9"/>
      <c r="R326" s="9"/>
      <c r="S326" s="11"/>
      <c r="T326" s="9"/>
      <c r="U326" s="11"/>
      <c r="V326" s="11"/>
      <c r="W326" s="11"/>
      <c r="X326" s="12"/>
      <c r="Y326" s="17"/>
      <c r="Z326" s="11"/>
    </row>
    <row r="327" customFormat="false" ht="12.75" hidden="false" customHeight="false" outlineLevel="0" collapsed="false">
      <c r="A327" s="0" t="n">
        <v>2002</v>
      </c>
      <c r="B327" s="0" t="n">
        <v>2</v>
      </c>
      <c r="C327" s="0" t="n">
        <v>14</v>
      </c>
      <c r="D327" s="0" t="n">
        <v>17</v>
      </c>
      <c r="E327" s="0" t="n">
        <v>40</v>
      </c>
      <c r="G327" s="0" t="n">
        <v>61</v>
      </c>
      <c r="H327" s="0" t="n">
        <f aca="false">(107-G327)</f>
        <v>46</v>
      </c>
      <c r="L327" s="9" t="n">
        <v>7211.18333333333</v>
      </c>
      <c r="M327" s="9" t="n">
        <f aca="false">(L327*(107/H327))</f>
        <v>16773.8394927536</v>
      </c>
      <c r="N327" s="9" t="n">
        <f aca="false">(M327-L327)</f>
        <v>9562.65615942029</v>
      </c>
      <c r="O327" s="11"/>
      <c r="P327" s="9"/>
      <c r="Q327" s="9"/>
      <c r="R327" s="9"/>
      <c r="S327" s="11"/>
      <c r="T327" s="9"/>
      <c r="U327" s="11"/>
      <c r="V327" s="11"/>
      <c r="W327" s="11"/>
      <c r="X327" s="12"/>
      <c r="Y327" s="17"/>
      <c r="Z327" s="11"/>
    </row>
    <row r="328" customFormat="false" ht="12.75" hidden="false" customHeight="false" outlineLevel="0" collapsed="false">
      <c r="A328" s="0" t="n">
        <v>2002</v>
      </c>
      <c r="B328" s="0" t="n">
        <v>2</v>
      </c>
      <c r="C328" s="0" t="n">
        <v>14</v>
      </c>
      <c r="D328" s="0" t="n">
        <v>17</v>
      </c>
      <c r="E328" s="0" t="n">
        <v>50</v>
      </c>
      <c r="G328" s="0" t="n">
        <v>61</v>
      </c>
      <c r="H328" s="0" t="n">
        <f aca="false">(107-G328)</f>
        <v>46</v>
      </c>
      <c r="L328" s="9" t="n">
        <v>7104.38333333333</v>
      </c>
      <c r="M328" s="9" t="n">
        <f aca="false">(L328*(107/H328))</f>
        <v>16525.4134057971</v>
      </c>
      <c r="N328" s="9" t="n">
        <f aca="false">(M328-L328)</f>
        <v>9421.03007246377</v>
      </c>
      <c r="O328" s="11"/>
      <c r="P328" s="9"/>
      <c r="Q328" s="9"/>
      <c r="R328" s="9"/>
      <c r="S328" s="11"/>
      <c r="T328" s="9"/>
      <c r="U328" s="11"/>
      <c r="V328" s="11"/>
      <c r="W328" s="11"/>
      <c r="X328" s="12"/>
      <c r="Y328" s="17"/>
      <c r="Z328" s="11"/>
    </row>
    <row r="329" customFormat="false" ht="12.75" hidden="false" customHeight="false" outlineLevel="0" collapsed="false">
      <c r="A329" s="0" t="n">
        <v>2002</v>
      </c>
      <c r="B329" s="0" t="n">
        <v>2</v>
      </c>
      <c r="C329" s="0" t="n">
        <v>14</v>
      </c>
      <c r="D329" s="0" t="n">
        <v>18</v>
      </c>
      <c r="E329" s="0" t="n">
        <v>0</v>
      </c>
      <c r="G329" s="0" t="n">
        <v>61</v>
      </c>
      <c r="H329" s="0" t="n">
        <f aca="false">(107-G329)</f>
        <v>46</v>
      </c>
      <c r="L329" s="9" t="n">
        <v>7347.9</v>
      </c>
      <c r="M329" s="9" t="n">
        <f aca="false">(L329*(107/H329))</f>
        <v>17091.8543478261</v>
      </c>
      <c r="N329" s="9" t="n">
        <f aca="false">(M329-L329)</f>
        <v>9743.95434782609</v>
      </c>
      <c r="O329" s="11"/>
      <c r="P329" s="9"/>
      <c r="Q329" s="9"/>
      <c r="R329" s="9"/>
      <c r="S329" s="11"/>
      <c r="T329" s="9"/>
      <c r="U329" s="11"/>
      <c r="V329" s="11"/>
      <c r="W329" s="11"/>
      <c r="X329" s="12"/>
      <c r="Y329" s="17"/>
      <c r="Z329" s="11"/>
    </row>
    <row r="330" customFormat="false" ht="12.75" hidden="false" customHeight="false" outlineLevel="0" collapsed="false">
      <c r="A330" s="0" t="n">
        <v>2002</v>
      </c>
      <c r="B330" s="0" t="n">
        <v>2</v>
      </c>
      <c r="C330" s="0" t="n">
        <v>14</v>
      </c>
      <c r="D330" s="0" t="n">
        <v>18</v>
      </c>
      <c r="E330" s="0" t="n">
        <v>10</v>
      </c>
      <c r="G330" s="0" t="n">
        <v>61</v>
      </c>
      <c r="H330" s="0" t="n">
        <f aca="false">(107-G330)</f>
        <v>46</v>
      </c>
      <c r="L330" s="9" t="n">
        <v>8875.18333333333</v>
      </c>
      <c r="M330" s="9" t="n">
        <f aca="false">(L330*(107/H330))</f>
        <v>20644.4481884058</v>
      </c>
      <c r="N330" s="9" t="n">
        <f aca="false">(M330-L330)</f>
        <v>11769.2648550725</v>
      </c>
      <c r="O330" s="11"/>
      <c r="P330" s="9"/>
      <c r="Q330" s="9"/>
      <c r="R330" s="9"/>
      <c r="S330" s="11"/>
      <c r="T330" s="9"/>
      <c r="U330" s="11"/>
      <c r="V330" s="11"/>
      <c r="W330" s="11"/>
      <c r="X330" s="12"/>
      <c r="Y330" s="17"/>
      <c r="Z330" s="11"/>
    </row>
    <row r="331" customFormat="false" ht="12.75" hidden="false" customHeight="false" outlineLevel="0" collapsed="false">
      <c r="A331" s="0" t="n">
        <v>2002</v>
      </c>
      <c r="B331" s="0" t="n">
        <v>2</v>
      </c>
      <c r="C331" s="0" t="n">
        <v>14</v>
      </c>
      <c r="D331" s="0" t="n">
        <v>18</v>
      </c>
      <c r="E331" s="0" t="n">
        <v>20</v>
      </c>
      <c r="G331" s="0" t="n">
        <v>61</v>
      </c>
      <c r="H331" s="0" t="n">
        <f aca="false">(107-G331)</f>
        <v>46</v>
      </c>
      <c r="L331" s="9" t="n">
        <v>11040.7166666667</v>
      </c>
      <c r="M331" s="9" t="n">
        <f aca="false">(L331*(107/H331))</f>
        <v>25681.6670289855</v>
      </c>
      <c r="N331" s="9" t="n">
        <f aca="false">(M331-L331)</f>
        <v>14640.9503623188</v>
      </c>
      <c r="O331" s="11"/>
      <c r="P331" s="9"/>
      <c r="Q331" s="9"/>
      <c r="R331" s="9"/>
      <c r="S331" s="11"/>
      <c r="T331" s="9"/>
      <c r="U331" s="11"/>
      <c r="V331" s="11"/>
      <c r="W331" s="11"/>
      <c r="X331" s="12"/>
      <c r="Y331" s="17"/>
      <c r="Z331" s="11"/>
    </row>
    <row r="332" customFormat="false" ht="12.75" hidden="false" customHeight="false" outlineLevel="0" collapsed="false">
      <c r="A332" s="0" t="n">
        <v>2002</v>
      </c>
      <c r="B332" s="0" t="n">
        <v>2</v>
      </c>
      <c r="C332" s="0" t="n">
        <v>14</v>
      </c>
      <c r="D332" s="0" t="n">
        <v>18</v>
      </c>
      <c r="E332" s="0" t="n">
        <v>30</v>
      </c>
      <c r="G332" s="0" t="n">
        <v>61</v>
      </c>
      <c r="H332" s="0" t="n">
        <f aca="false">(107-G332)</f>
        <v>46</v>
      </c>
      <c r="L332" s="9" t="n">
        <v>11010.9666666667</v>
      </c>
      <c r="M332" s="9" t="n">
        <f aca="false">(L332*(107/H332))</f>
        <v>25612.465942029</v>
      </c>
      <c r="N332" s="9" t="n">
        <f aca="false">(M332-L332)</f>
        <v>14601.4992753623</v>
      </c>
      <c r="O332" s="11"/>
      <c r="P332" s="9"/>
      <c r="Q332" s="9"/>
      <c r="R332" s="9"/>
      <c r="S332" s="11"/>
      <c r="T332" s="9"/>
      <c r="U332" s="11"/>
      <c r="V332" s="11"/>
      <c r="W332" s="11"/>
      <c r="X332" s="12"/>
      <c r="Y332" s="17"/>
      <c r="Z332" s="11"/>
    </row>
    <row r="333" customFormat="false" ht="12.75" hidden="false" customHeight="false" outlineLevel="0" collapsed="false">
      <c r="A333" s="0" t="n">
        <v>2002</v>
      </c>
      <c r="B333" s="0" t="n">
        <v>2</v>
      </c>
      <c r="C333" s="0" t="n">
        <v>14</v>
      </c>
      <c r="D333" s="0" t="n">
        <v>18</v>
      </c>
      <c r="E333" s="0" t="n">
        <v>40</v>
      </c>
      <c r="G333" s="0" t="n">
        <v>61</v>
      </c>
      <c r="H333" s="0" t="n">
        <f aca="false">(107-G333)</f>
        <v>46</v>
      </c>
      <c r="L333" s="9" t="n">
        <v>11217.6</v>
      </c>
      <c r="M333" s="9" t="n">
        <f aca="false">(L333*(107/H333))</f>
        <v>26093.1130434783</v>
      </c>
      <c r="N333" s="9" t="n">
        <f aca="false">(M333-L333)</f>
        <v>14875.5130434783</v>
      </c>
      <c r="O333" s="11"/>
      <c r="P333" s="9"/>
      <c r="Q333" s="9"/>
      <c r="R333" s="9"/>
      <c r="S333" s="11"/>
      <c r="T333" s="9"/>
      <c r="U333" s="11"/>
      <c r="V333" s="11"/>
      <c r="W333" s="11"/>
      <c r="X333" s="12"/>
      <c r="Y333" s="17"/>
      <c r="Z333" s="11"/>
    </row>
    <row r="334" customFormat="false" ht="12.75" hidden="false" customHeight="false" outlineLevel="0" collapsed="false">
      <c r="A334" s="0" t="n">
        <v>2002</v>
      </c>
      <c r="B334" s="0" t="n">
        <v>2</v>
      </c>
      <c r="C334" s="0" t="n">
        <v>14</v>
      </c>
      <c r="D334" s="0" t="n">
        <v>18</v>
      </c>
      <c r="E334" s="0" t="n">
        <v>50</v>
      </c>
      <c r="G334" s="0" t="n">
        <v>61</v>
      </c>
      <c r="H334" s="0" t="n">
        <f aca="false">(107-G334)</f>
        <v>46</v>
      </c>
      <c r="L334" s="18" t="n">
        <v>11842.85</v>
      </c>
      <c r="M334" s="9" t="n">
        <f aca="false">(L334*(107/H334))</f>
        <v>27547.4989130435</v>
      </c>
      <c r="N334" s="9" t="n">
        <f aca="false">(M334-L334)</f>
        <v>15704.6489130435</v>
      </c>
      <c r="O334" s="11"/>
      <c r="P334" s="9"/>
      <c r="Q334" s="9"/>
      <c r="R334" s="9"/>
      <c r="S334" s="11"/>
      <c r="T334" s="9"/>
      <c r="U334" s="11"/>
      <c r="V334" s="11"/>
      <c r="W334" s="11"/>
      <c r="X334" s="12"/>
      <c r="Y334" s="17"/>
      <c r="Z334" s="11"/>
    </row>
    <row r="335" customFormat="false" ht="12.75" hidden="false" customHeight="false" outlineLevel="0" collapsed="false">
      <c r="A335" s="0" t="n">
        <v>2002</v>
      </c>
      <c r="B335" s="0" t="n">
        <v>2</v>
      </c>
      <c r="C335" s="0" t="n">
        <v>14</v>
      </c>
      <c r="D335" s="0" t="n">
        <v>19</v>
      </c>
      <c r="E335" s="0" t="n">
        <v>0</v>
      </c>
      <c r="G335" s="0" t="n">
        <v>61</v>
      </c>
      <c r="H335" s="0" t="n">
        <f aca="false">(107-G335)</f>
        <v>46</v>
      </c>
      <c r="L335" s="18" t="n">
        <v>11903.9166666667</v>
      </c>
      <c r="M335" s="9" t="n">
        <f aca="false">(L335*(107/H335))</f>
        <v>27689.5452898551</v>
      </c>
      <c r="N335" s="9" t="n">
        <f aca="false">(M335-L335)</f>
        <v>15785.6286231884</v>
      </c>
      <c r="O335" s="11"/>
      <c r="P335" s="9"/>
      <c r="Q335" s="9"/>
      <c r="R335" s="9"/>
      <c r="S335" s="11"/>
      <c r="T335" s="9"/>
      <c r="U335" s="11"/>
      <c r="V335" s="11"/>
      <c r="W335" s="11"/>
      <c r="X335" s="12"/>
      <c r="Y335" s="17"/>
      <c r="Z335" s="11"/>
    </row>
    <row r="336" customFormat="false" ht="12.75" hidden="false" customHeight="false" outlineLevel="0" collapsed="false">
      <c r="A336" s="0" t="n">
        <v>2002</v>
      </c>
      <c r="B336" s="0" t="n">
        <v>2</v>
      </c>
      <c r="C336" s="0" t="n">
        <v>14</v>
      </c>
      <c r="D336" s="0" t="n">
        <v>19</v>
      </c>
      <c r="E336" s="0" t="n">
        <v>10</v>
      </c>
      <c r="G336" s="0" t="n">
        <v>61</v>
      </c>
      <c r="H336" s="0" t="n">
        <f aca="false">(107-G336)</f>
        <v>46</v>
      </c>
      <c r="L336" s="9" t="n">
        <v>11117.9166666667</v>
      </c>
      <c r="M336" s="9" t="n">
        <f aca="false">(L336*(107/H336))</f>
        <v>25861.240942029</v>
      </c>
      <c r="N336" s="9" t="n">
        <f aca="false">(M336-L336)</f>
        <v>14743.3242753623</v>
      </c>
      <c r="O336" s="11"/>
      <c r="P336" s="9"/>
      <c r="Q336" s="9"/>
      <c r="R336" s="9"/>
      <c r="S336" s="11"/>
      <c r="T336" s="9"/>
      <c r="U336" s="11"/>
      <c r="V336" s="11"/>
      <c r="W336" s="11"/>
      <c r="X336" s="12"/>
      <c r="Y336" s="17"/>
      <c r="Z336" s="11"/>
    </row>
    <row r="337" customFormat="false" ht="12.75" hidden="false" customHeight="false" outlineLevel="0" collapsed="false">
      <c r="A337" s="0" t="n">
        <v>2002</v>
      </c>
      <c r="B337" s="0" t="n">
        <v>2</v>
      </c>
      <c r="C337" s="0" t="n">
        <v>14</v>
      </c>
      <c r="D337" s="0" t="n">
        <v>19</v>
      </c>
      <c r="E337" s="0" t="n">
        <v>20</v>
      </c>
      <c r="G337" s="0" t="n">
        <v>61</v>
      </c>
      <c r="H337" s="0" t="n">
        <f aca="false">(107-G337)</f>
        <v>46</v>
      </c>
      <c r="L337" s="9" t="n">
        <v>9976.41666666667</v>
      </c>
      <c r="M337" s="9" t="n">
        <f aca="false">(L337*(107/H337))</f>
        <v>23206.0126811594</v>
      </c>
      <c r="N337" s="9" t="n">
        <f aca="false">(M337-L337)</f>
        <v>13229.5960144928</v>
      </c>
      <c r="O337" s="11"/>
      <c r="P337" s="9"/>
      <c r="Q337" s="9"/>
      <c r="R337" s="9"/>
      <c r="S337" s="11"/>
      <c r="T337" s="9"/>
      <c r="U337" s="11"/>
      <c r="V337" s="11"/>
      <c r="W337" s="11"/>
      <c r="X337" s="12"/>
      <c r="Y337" s="17"/>
      <c r="Z337" s="11"/>
    </row>
    <row r="338" customFormat="false" ht="12.75" hidden="false" customHeight="false" outlineLevel="0" collapsed="false">
      <c r="A338" s="0" t="n">
        <v>2002</v>
      </c>
      <c r="B338" s="0" t="n">
        <v>2</v>
      </c>
      <c r="C338" s="0" t="n">
        <v>14</v>
      </c>
      <c r="D338" s="0" t="n">
        <v>19</v>
      </c>
      <c r="E338" s="0" t="n">
        <v>30</v>
      </c>
      <c r="G338" s="0" t="n">
        <v>61</v>
      </c>
      <c r="H338" s="0" t="n">
        <f aca="false">(107-G338)</f>
        <v>46</v>
      </c>
      <c r="L338" s="9" t="n">
        <v>9667.5</v>
      </c>
      <c r="M338" s="9" t="n">
        <f aca="false">(L338*(107/H338))</f>
        <v>22487.4456521739</v>
      </c>
      <c r="N338" s="9" t="n">
        <f aca="false">(M338-L338)</f>
        <v>12819.9456521739</v>
      </c>
      <c r="O338" s="11"/>
      <c r="P338" s="9"/>
      <c r="Q338" s="9"/>
      <c r="R338" s="9"/>
      <c r="S338" s="11"/>
      <c r="T338" s="9"/>
      <c r="U338" s="11"/>
      <c r="V338" s="11"/>
      <c r="W338" s="11"/>
      <c r="X338" s="12"/>
      <c r="Y338" s="17"/>
      <c r="Z338" s="11"/>
    </row>
    <row r="339" customFormat="false" ht="12.75" hidden="false" customHeight="false" outlineLevel="0" collapsed="false">
      <c r="A339" s="0" t="n">
        <v>2002</v>
      </c>
      <c r="B339" s="0" t="n">
        <v>2</v>
      </c>
      <c r="C339" s="0" t="n">
        <v>14</v>
      </c>
      <c r="D339" s="0" t="n">
        <v>19</v>
      </c>
      <c r="E339" s="0" t="n">
        <v>40</v>
      </c>
      <c r="G339" s="0" t="n">
        <v>61</v>
      </c>
      <c r="H339" s="0" t="n">
        <f aca="false">(107-G339)</f>
        <v>46</v>
      </c>
      <c r="L339" s="9" t="n">
        <v>9824.36666666667</v>
      </c>
      <c r="M339" s="9" t="n">
        <f aca="false">(L339*(107/H339))</f>
        <v>22852.3311594203</v>
      </c>
      <c r="N339" s="9" t="n">
        <f aca="false">(M339-L339)</f>
        <v>13027.9644927536</v>
      </c>
      <c r="O339" s="11"/>
      <c r="P339" s="9"/>
      <c r="Q339" s="9"/>
      <c r="R339" s="9"/>
      <c r="S339" s="11"/>
      <c r="T339" s="9"/>
      <c r="U339" s="11"/>
      <c r="V339" s="11"/>
      <c r="W339" s="11"/>
      <c r="X339" s="12"/>
      <c r="Y339" s="17"/>
      <c r="Z339" s="11"/>
    </row>
    <row r="340" customFormat="false" ht="12.75" hidden="false" customHeight="false" outlineLevel="0" collapsed="false">
      <c r="A340" s="0" t="n">
        <v>2002</v>
      </c>
      <c r="B340" s="0" t="n">
        <v>2</v>
      </c>
      <c r="C340" s="0" t="n">
        <v>14</v>
      </c>
      <c r="D340" s="0" t="n">
        <v>19</v>
      </c>
      <c r="E340" s="0" t="n">
        <v>50</v>
      </c>
      <c r="G340" s="0" t="n">
        <v>61</v>
      </c>
      <c r="H340" s="0" t="n">
        <f aca="false">(107-G340)</f>
        <v>46</v>
      </c>
      <c r="L340" s="9" t="n">
        <v>9860.11666666667</v>
      </c>
      <c r="M340" s="9" t="n">
        <f aca="false">(L340*(107/H340))</f>
        <v>22935.4887681159</v>
      </c>
      <c r="N340" s="9" t="n">
        <f aca="false">(M340-L340)</f>
        <v>13075.3721014493</v>
      </c>
      <c r="O340" s="11"/>
      <c r="P340" s="9"/>
      <c r="Q340" s="9"/>
      <c r="R340" s="9"/>
      <c r="S340" s="11"/>
      <c r="T340" s="9"/>
      <c r="U340" s="11"/>
      <c r="V340" s="11"/>
      <c r="W340" s="11"/>
      <c r="X340" s="12"/>
      <c r="Y340" s="17"/>
      <c r="Z340" s="11"/>
    </row>
    <row r="341" customFormat="false" ht="12.75" hidden="false" customHeight="false" outlineLevel="0" collapsed="false">
      <c r="A341" s="0" t="n">
        <v>2002</v>
      </c>
      <c r="B341" s="0" t="n">
        <v>2</v>
      </c>
      <c r="C341" s="0" t="n">
        <v>14</v>
      </c>
      <c r="D341" s="0" t="n">
        <v>20</v>
      </c>
      <c r="E341" s="0" t="n">
        <v>0</v>
      </c>
      <c r="G341" s="0" t="n">
        <v>61</v>
      </c>
      <c r="H341" s="0" t="n">
        <f aca="false">(107-G341)</f>
        <v>46</v>
      </c>
      <c r="L341" s="9" t="n">
        <v>9790.21666666667</v>
      </c>
      <c r="M341" s="9" t="n">
        <f aca="false">(L341*(107/H341))</f>
        <v>22772.8952898551</v>
      </c>
      <c r="N341" s="9" t="n">
        <f aca="false">(M341-L341)</f>
        <v>12982.6786231884</v>
      </c>
      <c r="O341" s="11"/>
      <c r="P341" s="9"/>
      <c r="Q341" s="9"/>
      <c r="R341" s="9"/>
      <c r="S341" s="11"/>
      <c r="T341" s="9"/>
      <c r="U341" s="11"/>
      <c r="V341" s="11"/>
      <c r="W341" s="11"/>
      <c r="X341" s="12"/>
      <c r="Y341" s="17"/>
      <c r="Z341" s="11"/>
    </row>
    <row r="342" customFormat="false" ht="12.75" hidden="false" customHeight="false" outlineLevel="0" collapsed="false">
      <c r="A342" s="0" t="n">
        <v>2002</v>
      </c>
      <c r="B342" s="0" t="n">
        <v>2</v>
      </c>
      <c r="C342" s="0" t="n">
        <v>14</v>
      </c>
      <c r="D342" s="0" t="n">
        <v>20</v>
      </c>
      <c r="E342" s="0" t="n">
        <v>10</v>
      </c>
      <c r="G342" s="0" t="n">
        <v>61</v>
      </c>
      <c r="H342" s="0" t="n">
        <f aca="false">(107-G342)</f>
        <v>46</v>
      </c>
      <c r="L342" s="9" t="n">
        <v>9283.93333333333</v>
      </c>
      <c r="M342" s="9" t="n">
        <f aca="false">(L342*(107/H342))</f>
        <v>21595.2362318841</v>
      </c>
      <c r="N342" s="9" t="n">
        <f aca="false">(M342-L342)</f>
        <v>12311.3028985507</v>
      </c>
      <c r="O342" s="11"/>
      <c r="P342" s="9"/>
      <c r="Q342" s="9"/>
      <c r="R342" s="9"/>
      <c r="S342" s="11"/>
      <c r="T342" s="9"/>
      <c r="U342" s="11"/>
      <c r="V342" s="11"/>
      <c r="W342" s="11"/>
      <c r="X342" s="12"/>
      <c r="Y342" s="17"/>
      <c r="Z342" s="11"/>
    </row>
    <row r="343" customFormat="false" ht="12.75" hidden="false" customHeight="false" outlineLevel="0" collapsed="false">
      <c r="A343" s="0" t="n">
        <v>2002</v>
      </c>
      <c r="B343" s="0" t="n">
        <v>2</v>
      </c>
      <c r="C343" s="0" t="n">
        <v>14</v>
      </c>
      <c r="D343" s="0" t="n">
        <v>20</v>
      </c>
      <c r="E343" s="0" t="n">
        <v>20</v>
      </c>
      <c r="G343" s="0" t="n">
        <v>61</v>
      </c>
      <c r="H343" s="0" t="n">
        <f aca="false">(107-G343)</f>
        <v>46</v>
      </c>
      <c r="L343" s="9" t="n">
        <v>9274.48333333333</v>
      </c>
      <c r="M343" s="9" t="n">
        <f aca="false">(L343*(107/H343))</f>
        <v>21573.2547101449</v>
      </c>
      <c r="N343" s="9" t="n">
        <f aca="false">(M343-L343)</f>
        <v>12298.7713768116</v>
      </c>
      <c r="O343" s="11"/>
      <c r="P343" s="9"/>
      <c r="Q343" s="9"/>
      <c r="R343" s="9"/>
      <c r="S343" s="11"/>
      <c r="T343" s="9"/>
      <c r="U343" s="11"/>
      <c r="V343" s="11"/>
      <c r="W343" s="11"/>
      <c r="X343" s="12"/>
      <c r="Y343" s="17"/>
      <c r="Z343" s="11"/>
    </row>
    <row r="344" customFormat="false" ht="12.75" hidden="false" customHeight="false" outlineLevel="0" collapsed="false">
      <c r="A344" s="0" t="n">
        <v>2002</v>
      </c>
      <c r="B344" s="0" t="n">
        <v>2</v>
      </c>
      <c r="C344" s="0" t="n">
        <v>14</v>
      </c>
      <c r="D344" s="0" t="n">
        <v>20</v>
      </c>
      <c r="E344" s="0" t="n">
        <v>30</v>
      </c>
      <c r="G344" s="0" t="n">
        <v>61</v>
      </c>
      <c r="H344" s="0" t="n">
        <f aca="false">(107-G344)</f>
        <v>46</v>
      </c>
      <c r="L344" s="9" t="n">
        <v>9146.71666666667</v>
      </c>
      <c r="M344" s="9" t="n">
        <f aca="false">(L344*(107/H344))</f>
        <v>21276.0583333333</v>
      </c>
      <c r="N344" s="9" t="n">
        <f aca="false">(M344-L344)</f>
        <v>12129.3416666667</v>
      </c>
      <c r="O344" s="11"/>
      <c r="P344" s="9"/>
      <c r="Q344" s="9"/>
      <c r="R344" s="9"/>
      <c r="S344" s="11"/>
      <c r="T344" s="9"/>
      <c r="U344" s="11"/>
      <c r="V344" s="11"/>
      <c r="W344" s="11"/>
      <c r="X344" s="12"/>
      <c r="Y344" s="17"/>
      <c r="Z344" s="11"/>
    </row>
    <row r="345" customFormat="false" ht="12.75" hidden="false" customHeight="false" outlineLevel="0" collapsed="false">
      <c r="A345" s="0" t="n">
        <v>2002</v>
      </c>
      <c r="B345" s="0" t="n">
        <v>2</v>
      </c>
      <c r="C345" s="0" t="n">
        <v>14</v>
      </c>
      <c r="D345" s="0" t="n">
        <v>20</v>
      </c>
      <c r="E345" s="0" t="n">
        <v>40</v>
      </c>
      <c r="G345" s="0" t="n">
        <v>61</v>
      </c>
      <c r="H345" s="0" t="n">
        <f aca="false">(107-G345)</f>
        <v>46</v>
      </c>
      <c r="L345" s="9" t="n">
        <v>9059.7</v>
      </c>
      <c r="M345" s="9" t="n">
        <f aca="false">(L345*(107/H345))</f>
        <v>21073.65</v>
      </c>
      <c r="N345" s="9" t="n">
        <f aca="false">(M345-L345)</f>
        <v>12013.95</v>
      </c>
      <c r="O345" s="11"/>
      <c r="P345" s="9"/>
      <c r="Q345" s="9"/>
      <c r="R345" s="9"/>
      <c r="S345" s="11"/>
      <c r="T345" s="9"/>
      <c r="U345" s="11"/>
      <c r="V345" s="11"/>
      <c r="W345" s="11"/>
      <c r="X345" s="12"/>
      <c r="Y345" s="17"/>
      <c r="Z345" s="11"/>
    </row>
    <row r="346" customFormat="false" ht="12.75" hidden="false" customHeight="false" outlineLevel="0" collapsed="false">
      <c r="A346" s="0" t="n">
        <v>2002</v>
      </c>
      <c r="B346" s="0" t="n">
        <v>2</v>
      </c>
      <c r="C346" s="0" t="n">
        <v>14</v>
      </c>
      <c r="D346" s="0" t="n">
        <v>20</v>
      </c>
      <c r="E346" s="0" t="n">
        <v>50</v>
      </c>
      <c r="G346" s="0" t="n">
        <v>61</v>
      </c>
      <c r="H346" s="0" t="n">
        <f aca="false">(107-G346)</f>
        <v>46</v>
      </c>
      <c r="L346" s="9" t="n">
        <v>9323.93333333333</v>
      </c>
      <c r="M346" s="9" t="n">
        <f aca="false">(L346*(107/H346))</f>
        <v>21688.2797101449</v>
      </c>
      <c r="N346" s="9" t="n">
        <f aca="false">(M346-L346)</f>
        <v>12364.3463768116</v>
      </c>
      <c r="O346" s="11"/>
      <c r="P346" s="9"/>
      <c r="Q346" s="9"/>
      <c r="R346" s="9"/>
      <c r="S346" s="11"/>
      <c r="T346" s="9"/>
      <c r="U346" s="11"/>
      <c r="V346" s="11"/>
      <c r="W346" s="11"/>
      <c r="X346" s="12"/>
      <c r="Y346" s="17"/>
      <c r="Z346" s="11"/>
    </row>
    <row r="347" customFormat="false" ht="12.75" hidden="false" customHeight="false" outlineLevel="0" collapsed="false">
      <c r="A347" s="0" t="n">
        <v>2002</v>
      </c>
      <c r="B347" s="0" t="n">
        <v>2</v>
      </c>
      <c r="C347" s="0" t="n">
        <v>14</v>
      </c>
      <c r="D347" s="0" t="n">
        <v>21</v>
      </c>
      <c r="E347" s="0" t="n">
        <v>0</v>
      </c>
      <c r="G347" s="0" t="n">
        <v>61</v>
      </c>
      <c r="H347" s="0" t="n">
        <f aca="false">(107-G347)</f>
        <v>46</v>
      </c>
      <c r="L347" s="9" t="n">
        <v>9208.25</v>
      </c>
      <c r="M347" s="9" t="n">
        <f aca="false">(L347*(107/H347))</f>
        <v>21419.1902173913</v>
      </c>
      <c r="N347" s="9" t="n">
        <f aca="false">(M347-L347)</f>
        <v>12210.9402173913</v>
      </c>
      <c r="O347" s="11"/>
      <c r="P347" s="9"/>
      <c r="Q347" s="9"/>
      <c r="R347" s="9"/>
      <c r="S347" s="11"/>
      <c r="T347" s="9"/>
      <c r="U347" s="11"/>
      <c r="V347" s="11"/>
      <c r="W347" s="11"/>
      <c r="X347" s="12"/>
      <c r="Y347" s="17"/>
      <c r="Z347" s="11"/>
    </row>
    <row r="348" customFormat="false" ht="12.75" hidden="false" customHeight="false" outlineLevel="0" collapsed="false">
      <c r="A348" s="0" t="n">
        <v>2002</v>
      </c>
      <c r="B348" s="0" t="n">
        <v>2</v>
      </c>
      <c r="C348" s="0" t="n">
        <v>14</v>
      </c>
      <c r="D348" s="0" t="n">
        <v>21</v>
      </c>
      <c r="E348" s="0" t="n">
        <v>10</v>
      </c>
      <c r="G348" s="0" t="n">
        <v>61</v>
      </c>
      <c r="H348" s="0" t="n">
        <f aca="false">(107-G348)</f>
        <v>46</v>
      </c>
      <c r="L348" s="9" t="n">
        <v>8827.01666666667</v>
      </c>
      <c r="M348" s="9" t="n">
        <f aca="false">(L348*(107/H348))</f>
        <v>20532.4083333333</v>
      </c>
      <c r="N348" s="9" t="n">
        <f aca="false">(M348-L348)</f>
        <v>11705.3916666667</v>
      </c>
      <c r="O348" s="11"/>
      <c r="P348" s="9"/>
      <c r="Q348" s="9"/>
      <c r="R348" s="9"/>
      <c r="S348" s="11"/>
      <c r="T348" s="9"/>
      <c r="U348" s="11"/>
      <c r="V348" s="11"/>
      <c r="W348" s="11"/>
      <c r="X348" s="12"/>
      <c r="Y348" s="17"/>
      <c r="Z348" s="11"/>
    </row>
    <row r="349" customFormat="false" ht="12.75" hidden="false" customHeight="false" outlineLevel="0" collapsed="false">
      <c r="A349" s="0" t="n">
        <v>2002</v>
      </c>
      <c r="B349" s="0" t="n">
        <v>2</v>
      </c>
      <c r="C349" s="0" t="n">
        <v>14</v>
      </c>
      <c r="D349" s="0" t="n">
        <v>21</v>
      </c>
      <c r="E349" s="0" t="n">
        <v>20</v>
      </c>
      <c r="G349" s="0" t="n">
        <v>61</v>
      </c>
      <c r="H349" s="0" t="n">
        <f aca="false">(107-G349)</f>
        <v>46</v>
      </c>
      <c r="L349" s="9" t="n">
        <v>8595.91666666667</v>
      </c>
      <c r="M349" s="9" t="n">
        <f aca="false">(L349*(107/H349))</f>
        <v>19994.8496376812</v>
      </c>
      <c r="N349" s="9" t="n">
        <f aca="false">(M349-L349)</f>
        <v>11398.9329710145</v>
      </c>
      <c r="O349" s="8"/>
      <c r="P349" s="9"/>
      <c r="Q349" s="9"/>
      <c r="R349" s="9"/>
      <c r="S349" s="11"/>
      <c r="T349" s="9"/>
      <c r="U349" s="11"/>
      <c r="V349" s="11"/>
      <c r="W349" s="11"/>
      <c r="X349" s="12"/>
      <c r="Y349" s="17"/>
      <c r="Z349" s="11"/>
    </row>
    <row r="350" customFormat="false" ht="12.75" hidden="false" customHeight="false" outlineLevel="0" collapsed="false">
      <c r="A350" s="0" t="n">
        <v>2002</v>
      </c>
      <c r="B350" s="0" t="n">
        <v>2</v>
      </c>
      <c r="C350" s="0" t="n">
        <v>14</v>
      </c>
      <c r="D350" s="0" t="n">
        <v>21</v>
      </c>
      <c r="E350" s="0" t="n">
        <v>30</v>
      </c>
      <c r="G350" s="0" t="n">
        <v>61</v>
      </c>
      <c r="H350" s="0" t="n">
        <f aca="false">(107-G350)</f>
        <v>46</v>
      </c>
      <c r="L350" s="9" t="n">
        <v>8681.56666666667</v>
      </c>
      <c r="M350" s="9" t="n">
        <f aca="false">(L350*(107/H350))</f>
        <v>20194.0789855073</v>
      </c>
      <c r="N350" s="9" t="n">
        <f aca="false">(M350-L350)</f>
        <v>11512.5123188406</v>
      </c>
      <c r="O350" s="11"/>
      <c r="P350" s="9"/>
      <c r="Q350" s="9"/>
      <c r="R350" s="9"/>
      <c r="S350" s="11"/>
      <c r="T350" s="9"/>
      <c r="U350" s="11"/>
      <c r="V350" s="11"/>
      <c r="W350" s="11"/>
      <c r="X350" s="12"/>
      <c r="Y350" s="17"/>
      <c r="Z350" s="11"/>
    </row>
    <row r="351" customFormat="false" ht="12.75" hidden="false" customHeight="false" outlineLevel="0" collapsed="false">
      <c r="A351" s="0" t="n">
        <v>2002</v>
      </c>
      <c r="B351" s="0" t="n">
        <v>2</v>
      </c>
      <c r="C351" s="0" t="n">
        <v>14</v>
      </c>
      <c r="D351" s="0" t="n">
        <v>21</v>
      </c>
      <c r="E351" s="0" t="n">
        <v>40</v>
      </c>
      <c r="G351" s="0" t="n">
        <v>61</v>
      </c>
      <c r="H351" s="0" t="n">
        <f aca="false">(107-G351)</f>
        <v>46</v>
      </c>
      <c r="L351" s="9" t="n">
        <v>8310.21666666667</v>
      </c>
      <c r="M351" s="9" t="n">
        <f aca="false">(L351*(107/H351))</f>
        <v>19330.2865942029</v>
      </c>
      <c r="N351" s="9" t="n">
        <f aca="false">(M351-L351)</f>
        <v>11020.0699275362</v>
      </c>
      <c r="O351" s="11"/>
      <c r="P351" s="9"/>
      <c r="Q351" s="9"/>
      <c r="R351" s="9"/>
      <c r="S351" s="11"/>
      <c r="T351" s="9"/>
      <c r="U351" s="11"/>
      <c r="V351" s="11"/>
      <c r="W351" s="11"/>
      <c r="X351" s="12"/>
      <c r="Y351" s="17"/>
      <c r="Z351" s="11"/>
    </row>
    <row r="352" customFormat="false" ht="12.75" hidden="false" customHeight="false" outlineLevel="0" collapsed="false">
      <c r="A352" s="0" t="n">
        <v>2002</v>
      </c>
      <c r="B352" s="0" t="n">
        <v>2</v>
      </c>
      <c r="C352" s="0" t="n">
        <v>14</v>
      </c>
      <c r="D352" s="0" t="n">
        <v>21</v>
      </c>
      <c r="E352" s="0" t="n">
        <v>50</v>
      </c>
      <c r="G352" s="0" t="n">
        <v>61</v>
      </c>
      <c r="H352" s="0" t="n">
        <f aca="false">(107-G352)</f>
        <v>46</v>
      </c>
      <c r="L352" s="9" t="n">
        <v>7808.4</v>
      </c>
      <c r="M352" s="9" t="n">
        <f aca="false">(L352*(107/H352))</f>
        <v>18163.0173913043</v>
      </c>
      <c r="N352" s="9" t="n">
        <f aca="false">(M352-L352)</f>
        <v>10354.6173913043</v>
      </c>
      <c r="O352" s="11"/>
      <c r="P352" s="9"/>
      <c r="Q352" s="9"/>
      <c r="R352" s="9"/>
      <c r="S352" s="11"/>
      <c r="T352" s="9"/>
      <c r="U352" s="11"/>
      <c r="V352" s="11"/>
      <c r="W352" s="11"/>
      <c r="X352" s="12"/>
      <c r="Y352" s="17"/>
      <c r="Z352" s="11"/>
    </row>
    <row r="353" customFormat="false" ht="12.75" hidden="false" customHeight="false" outlineLevel="0" collapsed="false">
      <c r="A353" s="0" t="n">
        <v>2002</v>
      </c>
      <c r="B353" s="0" t="n">
        <v>2</v>
      </c>
      <c r="C353" s="0" t="n">
        <v>14</v>
      </c>
      <c r="D353" s="0" t="n">
        <v>22</v>
      </c>
      <c r="E353" s="0" t="n">
        <v>0</v>
      </c>
      <c r="G353" s="0" t="n">
        <v>61</v>
      </c>
      <c r="H353" s="0" t="n">
        <f aca="false">(107-G353)</f>
        <v>46</v>
      </c>
      <c r="L353" s="9" t="n">
        <v>7748.13333333333</v>
      </c>
      <c r="M353" s="9" t="n">
        <f aca="false">(L353*(107/H353))</f>
        <v>18022.831884058</v>
      </c>
      <c r="N353" s="9" t="n">
        <f aca="false">(M353-L353)</f>
        <v>10274.6985507246</v>
      </c>
      <c r="O353" s="11"/>
      <c r="P353" s="9"/>
      <c r="Q353" s="9"/>
      <c r="R353" s="9"/>
      <c r="S353" s="11"/>
      <c r="T353" s="9"/>
      <c r="U353" s="11"/>
      <c r="V353" s="11"/>
      <c r="W353" s="11"/>
      <c r="X353" s="12"/>
      <c r="Y353" s="17"/>
      <c r="Z353" s="11"/>
    </row>
    <row r="354" customFormat="false" ht="12.75" hidden="false" customHeight="false" outlineLevel="0" collapsed="false">
      <c r="A354" s="0" t="n">
        <v>2002</v>
      </c>
      <c r="B354" s="0" t="n">
        <v>2</v>
      </c>
      <c r="C354" s="0" t="n">
        <v>14</v>
      </c>
      <c r="D354" s="0" t="n">
        <v>22</v>
      </c>
      <c r="E354" s="0" t="n">
        <v>10</v>
      </c>
      <c r="G354" s="0" t="n">
        <v>61</v>
      </c>
      <c r="H354" s="0" t="n">
        <f aca="false">(107-G354)</f>
        <v>46</v>
      </c>
      <c r="L354" s="9" t="n">
        <v>7889.25</v>
      </c>
      <c r="M354" s="9" t="n">
        <f aca="false">(L354*(107/H354))</f>
        <v>18351.0815217391</v>
      </c>
      <c r="N354" s="9" t="n">
        <f aca="false">(M354-L354)</f>
        <v>10461.8315217391</v>
      </c>
      <c r="O354" s="11"/>
      <c r="P354" s="9"/>
      <c r="Q354" s="9"/>
      <c r="R354" s="9"/>
      <c r="S354" s="11"/>
      <c r="T354" s="9"/>
      <c r="U354" s="11"/>
      <c r="V354" s="11"/>
      <c r="W354" s="11"/>
      <c r="X354" s="12"/>
      <c r="Y354" s="17"/>
      <c r="Z354" s="11"/>
    </row>
    <row r="355" customFormat="false" ht="12.75" hidden="false" customHeight="false" outlineLevel="0" collapsed="false">
      <c r="A355" s="0" t="n">
        <v>2002</v>
      </c>
      <c r="B355" s="0" t="n">
        <v>2</v>
      </c>
      <c r="C355" s="0" t="n">
        <v>14</v>
      </c>
      <c r="D355" s="0" t="n">
        <v>22</v>
      </c>
      <c r="E355" s="0" t="n">
        <v>20</v>
      </c>
      <c r="G355" s="0" t="n">
        <v>61</v>
      </c>
      <c r="H355" s="0" t="n">
        <f aca="false">(107-G355)</f>
        <v>46</v>
      </c>
      <c r="L355" s="9" t="n">
        <v>8173.96666666667</v>
      </c>
      <c r="M355" s="9" t="n">
        <f aca="false">(L355*(107/H355))</f>
        <v>19013.3572463768</v>
      </c>
      <c r="N355" s="9" t="n">
        <f aca="false">(M355-L355)</f>
        <v>10839.3905797101</v>
      </c>
      <c r="O355" s="11"/>
      <c r="P355" s="9"/>
      <c r="Q355" s="9"/>
      <c r="R355" s="9"/>
      <c r="S355" s="11"/>
      <c r="T355" s="9"/>
      <c r="U355" s="11"/>
      <c r="V355" s="11"/>
      <c r="W355" s="11"/>
      <c r="X355" s="12"/>
      <c r="Y355" s="17"/>
      <c r="Z355" s="11"/>
    </row>
    <row r="356" customFormat="false" ht="12.75" hidden="false" customHeight="false" outlineLevel="0" collapsed="false">
      <c r="A356" s="0" t="n">
        <v>2002</v>
      </c>
      <c r="B356" s="0" t="n">
        <v>2</v>
      </c>
      <c r="C356" s="0" t="n">
        <v>14</v>
      </c>
      <c r="D356" s="0" t="n">
        <v>22</v>
      </c>
      <c r="E356" s="0" t="n">
        <v>30</v>
      </c>
      <c r="G356" s="0" t="n">
        <v>61</v>
      </c>
      <c r="H356" s="0" t="n">
        <f aca="false">(107-G356)</f>
        <v>46</v>
      </c>
      <c r="K356" s="8"/>
      <c r="L356" s="9" t="n">
        <v>8475.11666666667</v>
      </c>
      <c r="M356" s="9" t="n">
        <f aca="false">(L356*(107/H356))</f>
        <v>19713.8583333333</v>
      </c>
      <c r="N356" s="9" t="n">
        <f aca="false">(M356-L356)</f>
        <v>11238.7416666667</v>
      </c>
      <c r="O356" s="11"/>
      <c r="P356" s="9"/>
      <c r="Q356" s="9"/>
      <c r="R356" s="9"/>
      <c r="S356" s="11"/>
      <c r="T356" s="9"/>
      <c r="U356" s="11"/>
      <c r="V356" s="11"/>
      <c r="W356" s="11"/>
      <c r="X356" s="12"/>
      <c r="Y356" s="17"/>
      <c r="Z356" s="11"/>
    </row>
    <row r="357" customFormat="false" ht="12.75" hidden="false" customHeight="false" outlineLevel="0" collapsed="false">
      <c r="A357" s="0" t="n">
        <v>2002</v>
      </c>
      <c r="B357" s="0" t="n">
        <v>2</v>
      </c>
      <c r="C357" s="0" t="n">
        <v>14</v>
      </c>
      <c r="D357" s="0" t="n">
        <v>22</v>
      </c>
      <c r="E357" s="0" t="n">
        <v>40</v>
      </c>
      <c r="G357" s="0" t="n">
        <v>61</v>
      </c>
      <c r="H357" s="0" t="n">
        <f aca="false">(107-G357)</f>
        <v>46</v>
      </c>
      <c r="K357" s="8"/>
      <c r="L357" s="9" t="n">
        <v>8676.45</v>
      </c>
      <c r="M357" s="9" t="n">
        <f aca="false">(L357*(107/H357))</f>
        <v>20182.177173913</v>
      </c>
      <c r="N357" s="9" t="n">
        <f aca="false">(M357-L357)</f>
        <v>11505.727173913</v>
      </c>
      <c r="O357" s="11"/>
      <c r="P357" s="9"/>
      <c r="Q357" s="9"/>
      <c r="R357" s="9"/>
      <c r="S357" s="11"/>
      <c r="T357" s="9"/>
      <c r="U357" s="11"/>
      <c r="V357" s="11"/>
      <c r="W357" s="11"/>
      <c r="X357" s="12"/>
      <c r="Y357" s="17"/>
      <c r="Z357" s="11"/>
    </row>
    <row r="358" customFormat="false" ht="12.75" hidden="false" customHeight="false" outlineLevel="0" collapsed="false">
      <c r="A358" s="0" t="n">
        <v>2002</v>
      </c>
      <c r="B358" s="0" t="n">
        <v>2</v>
      </c>
      <c r="C358" s="0" t="n">
        <v>14</v>
      </c>
      <c r="D358" s="0" t="n">
        <v>22</v>
      </c>
      <c r="E358" s="0" t="n">
        <v>50</v>
      </c>
      <c r="G358" s="0" t="n">
        <v>61</v>
      </c>
      <c r="H358" s="0" t="n">
        <f aca="false">(107-G358)</f>
        <v>46</v>
      </c>
      <c r="K358" s="8"/>
      <c r="L358" s="9" t="n">
        <v>8566.06666666667</v>
      </c>
      <c r="M358" s="9" t="n">
        <f aca="false">(L358*(107/H358))</f>
        <v>19925.415942029</v>
      </c>
      <c r="N358" s="9" t="n">
        <f aca="false">(M358-L358)</f>
        <v>11359.3492753623</v>
      </c>
      <c r="O358" s="11"/>
      <c r="P358" s="9"/>
      <c r="Q358" s="9"/>
      <c r="R358" s="9"/>
      <c r="S358" s="11"/>
      <c r="T358" s="9"/>
      <c r="U358" s="11"/>
      <c r="V358" s="11"/>
      <c r="W358" s="11"/>
      <c r="X358" s="12"/>
      <c r="Y358" s="17"/>
      <c r="Z358" s="11"/>
    </row>
    <row r="359" customFormat="false" ht="12.75" hidden="false" customHeight="false" outlineLevel="0" collapsed="false">
      <c r="A359" s="0" t="n">
        <v>2002</v>
      </c>
      <c r="B359" s="0" t="n">
        <v>2</v>
      </c>
      <c r="C359" s="0" t="n">
        <v>14</v>
      </c>
      <c r="D359" s="0" t="n">
        <v>23</v>
      </c>
      <c r="E359" s="0" t="n">
        <v>0</v>
      </c>
      <c r="G359" s="0" t="n">
        <v>61</v>
      </c>
      <c r="H359" s="0" t="n">
        <f aca="false">(107-G359)</f>
        <v>46</v>
      </c>
      <c r="K359" s="8"/>
      <c r="L359" s="9" t="n">
        <v>8469.2</v>
      </c>
      <c r="M359" s="9" t="n">
        <f aca="false">(L359*(107/H359))</f>
        <v>19700.0956521739</v>
      </c>
      <c r="N359" s="9" t="n">
        <f aca="false">(M359-L359)</f>
        <v>11230.8956521739</v>
      </c>
      <c r="O359" s="11"/>
      <c r="P359" s="9"/>
      <c r="Q359" s="9"/>
      <c r="R359" s="9"/>
      <c r="S359" s="11"/>
      <c r="T359" s="9"/>
      <c r="U359" s="11"/>
      <c r="V359" s="11"/>
      <c r="W359" s="11"/>
      <c r="X359" s="12"/>
      <c r="Y359" s="17"/>
      <c r="Z359" s="11"/>
    </row>
    <row r="360" customFormat="false" ht="12.75" hidden="false" customHeight="false" outlineLevel="0" collapsed="false">
      <c r="A360" s="0" t="n">
        <v>2002</v>
      </c>
      <c r="B360" s="0" t="n">
        <v>2</v>
      </c>
      <c r="C360" s="0" t="n">
        <v>14</v>
      </c>
      <c r="D360" s="0" t="n">
        <v>23</v>
      </c>
      <c r="E360" s="0" t="n">
        <v>10</v>
      </c>
      <c r="G360" s="0" t="n">
        <v>61</v>
      </c>
      <c r="H360" s="0" t="n">
        <f aca="false">(107-G360)</f>
        <v>46</v>
      </c>
      <c r="K360" s="8"/>
      <c r="L360" s="9" t="n">
        <v>8382.96666666667</v>
      </c>
      <c r="M360" s="9" t="n">
        <f aca="false">(L360*(107/H360))</f>
        <v>19499.5094202899</v>
      </c>
      <c r="N360" s="9" t="n">
        <f aca="false">(M360-L360)</f>
        <v>11116.5427536232</v>
      </c>
      <c r="O360" s="11"/>
      <c r="P360" s="9"/>
      <c r="Q360" s="9"/>
      <c r="R360" s="9"/>
      <c r="S360" s="11"/>
      <c r="T360" s="9"/>
      <c r="U360" s="11"/>
      <c r="V360" s="11"/>
      <c r="W360" s="11"/>
      <c r="X360" s="12"/>
      <c r="Y360" s="17"/>
      <c r="Z360" s="11"/>
    </row>
    <row r="361" customFormat="false" ht="12.75" hidden="false" customHeight="false" outlineLevel="0" collapsed="false">
      <c r="A361" s="0" t="n">
        <v>2002</v>
      </c>
      <c r="B361" s="0" t="n">
        <v>2</v>
      </c>
      <c r="C361" s="0" t="n">
        <v>14</v>
      </c>
      <c r="D361" s="0" t="n">
        <v>23</v>
      </c>
      <c r="E361" s="0" t="n">
        <v>20</v>
      </c>
      <c r="G361" s="0" t="n">
        <v>61</v>
      </c>
      <c r="H361" s="0" t="n">
        <f aca="false">(107-G361)</f>
        <v>46</v>
      </c>
      <c r="K361" s="8"/>
      <c r="L361" s="9" t="n">
        <v>8337.06666666667</v>
      </c>
      <c r="M361" s="9" t="n">
        <f aca="false">(L361*(107/H361))</f>
        <v>19392.7420289855</v>
      </c>
      <c r="N361" s="9" t="n">
        <f aca="false">(M361-L361)</f>
        <v>11055.6753623188</v>
      </c>
      <c r="O361" s="11"/>
      <c r="P361" s="9"/>
      <c r="Q361" s="9"/>
      <c r="R361" s="9"/>
      <c r="S361" s="11"/>
      <c r="T361" s="9"/>
      <c r="U361" s="11"/>
      <c r="V361" s="11"/>
      <c r="W361" s="11"/>
      <c r="X361" s="12"/>
      <c r="Y361" s="17"/>
      <c r="Z361" s="11"/>
    </row>
    <row r="362" customFormat="false" ht="12.75" hidden="false" customHeight="false" outlineLevel="0" collapsed="false">
      <c r="A362" s="0" t="n">
        <v>2002</v>
      </c>
      <c r="B362" s="0" t="n">
        <v>2</v>
      </c>
      <c r="C362" s="0" t="n">
        <v>14</v>
      </c>
      <c r="D362" s="0" t="n">
        <v>23</v>
      </c>
      <c r="E362" s="0" t="n">
        <v>30</v>
      </c>
      <c r="G362" s="0" t="n">
        <v>61</v>
      </c>
      <c r="H362" s="0" t="n">
        <f aca="false">(107-G362)</f>
        <v>46</v>
      </c>
      <c r="K362" s="8"/>
      <c r="L362" s="9" t="n">
        <v>8252.76666666667</v>
      </c>
      <c r="M362" s="9" t="n">
        <f aca="false">(L362*(107/H362))</f>
        <v>19196.6528985507</v>
      </c>
      <c r="N362" s="9" t="n">
        <f aca="false">(M362-L362)</f>
        <v>10943.8862318841</v>
      </c>
      <c r="O362" s="11"/>
      <c r="P362" s="9"/>
      <c r="Q362" s="9"/>
      <c r="R362" s="9"/>
      <c r="S362" s="11"/>
      <c r="T362" s="9"/>
      <c r="U362" s="11"/>
      <c r="V362" s="11"/>
      <c r="W362" s="11"/>
      <c r="X362" s="12"/>
      <c r="Y362" s="17"/>
      <c r="Z362" s="11"/>
    </row>
    <row r="363" customFormat="false" ht="12.75" hidden="false" customHeight="false" outlineLevel="0" collapsed="false">
      <c r="A363" s="0" t="n">
        <v>2002</v>
      </c>
      <c r="B363" s="0" t="n">
        <v>2</v>
      </c>
      <c r="C363" s="0" t="n">
        <v>14</v>
      </c>
      <c r="D363" s="0" t="n">
        <v>23</v>
      </c>
      <c r="E363" s="0" t="n">
        <v>40</v>
      </c>
      <c r="G363" s="0" t="n">
        <v>61</v>
      </c>
      <c r="H363" s="0" t="n">
        <f aca="false">(107-G363)</f>
        <v>46</v>
      </c>
      <c r="K363" s="8"/>
      <c r="L363" s="9" t="n">
        <v>8336.06666666667</v>
      </c>
      <c r="M363" s="9" t="n">
        <f aca="false">(L363*(107/H363))</f>
        <v>19390.415942029</v>
      </c>
      <c r="N363" s="9" t="n">
        <f aca="false">(M363-L363)</f>
        <v>11054.3492753623</v>
      </c>
      <c r="O363" s="11"/>
      <c r="P363" s="9"/>
      <c r="Q363" s="9"/>
      <c r="R363" s="9"/>
      <c r="S363" s="11"/>
      <c r="T363" s="9"/>
      <c r="U363" s="11"/>
      <c r="V363" s="11"/>
      <c r="W363" s="11"/>
      <c r="X363" s="12"/>
      <c r="Y363" s="17"/>
      <c r="Z363" s="11"/>
    </row>
    <row r="364" customFormat="false" ht="12.75" hidden="false" customHeight="false" outlineLevel="0" collapsed="false">
      <c r="A364" s="0" t="n">
        <v>2002</v>
      </c>
      <c r="B364" s="0" t="n">
        <v>2</v>
      </c>
      <c r="C364" s="0" t="n">
        <v>14</v>
      </c>
      <c r="D364" s="0" t="n">
        <v>23</v>
      </c>
      <c r="E364" s="0" t="n">
        <v>50</v>
      </c>
      <c r="G364" s="0" t="n">
        <v>61</v>
      </c>
      <c r="H364" s="0" t="n">
        <f aca="false">(107-G364)</f>
        <v>46</v>
      </c>
      <c r="K364" s="8"/>
      <c r="L364" s="9" t="n">
        <v>8419.46666666667</v>
      </c>
      <c r="M364" s="9" t="n">
        <f aca="false">(L364*(107/H364))</f>
        <v>19584.4115942029</v>
      </c>
      <c r="N364" s="9" t="n">
        <f aca="false">(M364-L364)</f>
        <v>11164.9449275362</v>
      </c>
      <c r="O364" s="11"/>
      <c r="P364" s="9"/>
      <c r="Q364" s="9"/>
      <c r="R364" s="9"/>
      <c r="S364" s="11"/>
      <c r="T364" s="9"/>
      <c r="U364" s="11"/>
      <c r="V364" s="11"/>
      <c r="W364" s="11"/>
      <c r="X364" s="12"/>
      <c r="Y364" s="17"/>
      <c r="Z364" s="11"/>
    </row>
    <row r="365" customFormat="false" ht="12.75" hidden="false" customHeight="false" outlineLevel="0" collapsed="false">
      <c r="K365" s="8"/>
      <c r="L365" s="9"/>
      <c r="M365" s="11"/>
      <c r="N365" s="11"/>
      <c r="O365" s="11"/>
      <c r="P365" s="9"/>
      <c r="Q365" s="9"/>
      <c r="R365" s="9"/>
      <c r="S365" s="11"/>
      <c r="T365" s="9"/>
      <c r="U365" s="11"/>
      <c r="V365" s="11"/>
      <c r="W365" s="11"/>
      <c r="X365" s="12"/>
      <c r="Y365" s="17"/>
      <c r="Z365" s="11"/>
    </row>
    <row r="366" customFormat="false" ht="12.75" hidden="false" customHeight="false" outlineLevel="0" collapsed="false">
      <c r="A366" s="0" t="n">
        <v>2002</v>
      </c>
      <c r="B366" s="0" t="n">
        <v>2</v>
      </c>
      <c r="C366" s="0" t="n">
        <v>15</v>
      </c>
      <c r="D366" s="0" t="n">
        <v>0</v>
      </c>
      <c r="E366" s="0" t="n">
        <v>0</v>
      </c>
      <c r="F366" s="0" t="n">
        <v>6</v>
      </c>
      <c r="G366" s="0" t="n">
        <v>61</v>
      </c>
      <c r="H366" s="0" t="n">
        <f aca="false">(107-G366)</f>
        <v>46</v>
      </c>
      <c r="K366" s="8"/>
      <c r="L366" s="9" t="n">
        <v>8487.95</v>
      </c>
      <c r="M366" s="9" t="n">
        <f aca="false">(L366*(107/H366))</f>
        <v>19743.7097826087</v>
      </c>
      <c r="N366" s="9" t="n">
        <f aca="false">(M366-L366)</f>
        <v>11255.7597826087</v>
      </c>
      <c r="O366" s="11"/>
      <c r="P366" s="9"/>
      <c r="Q366" s="9"/>
      <c r="R366" s="9"/>
      <c r="S366" s="11"/>
      <c r="T366" s="9"/>
      <c r="U366" s="11"/>
      <c r="V366" s="11"/>
      <c r="W366" s="11"/>
      <c r="X366" s="12"/>
      <c r="Y366" s="17"/>
      <c r="Z366" s="11"/>
    </row>
    <row r="367" customFormat="false" ht="12.75" hidden="false" customHeight="false" outlineLevel="0" collapsed="false">
      <c r="A367" s="0" t="n">
        <v>2002</v>
      </c>
      <c r="B367" s="0" t="n">
        <v>2</v>
      </c>
      <c r="C367" s="0" t="n">
        <v>15</v>
      </c>
      <c r="D367" s="0" t="n">
        <v>0</v>
      </c>
      <c r="E367" s="0" t="n">
        <v>10</v>
      </c>
      <c r="G367" s="0" t="n">
        <v>61</v>
      </c>
      <c r="H367" s="0" t="n">
        <f aca="false">(107-G367)</f>
        <v>46</v>
      </c>
      <c r="K367" s="8"/>
      <c r="L367" s="9" t="n">
        <v>8951.93333333333</v>
      </c>
      <c r="M367" s="9" t="n">
        <f aca="false">(L367*(107/H367))</f>
        <v>20822.9753623188</v>
      </c>
      <c r="N367" s="9" t="n">
        <f aca="false">(M367-L367)</f>
        <v>11871.0420289855</v>
      </c>
      <c r="O367" s="11"/>
      <c r="P367" s="9"/>
      <c r="Q367" s="9"/>
      <c r="R367" s="9"/>
      <c r="S367" s="11"/>
      <c r="T367" s="9"/>
      <c r="U367" s="11"/>
      <c r="V367" s="11"/>
      <c r="W367" s="11"/>
      <c r="X367" s="12"/>
      <c r="Y367" s="17"/>
      <c r="Z367" s="11"/>
    </row>
    <row r="368" customFormat="false" ht="12.75" hidden="false" customHeight="false" outlineLevel="0" collapsed="false">
      <c r="A368" s="0" t="n">
        <v>2002</v>
      </c>
      <c r="B368" s="0" t="n">
        <v>2</v>
      </c>
      <c r="C368" s="0" t="n">
        <v>15</v>
      </c>
      <c r="D368" s="0" t="n">
        <v>0</v>
      </c>
      <c r="E368" s="0" t="n">
        <v>20</v>
      </c>
      <c r="G368" s="0" t="n">
        <v>61</v>
      </c>
      <c r="H368" s="0" t="n">
        <f aca="false">(107-G368)</f>
        <v>46</v>
      </c>
      <c r="K368" s="8"/>
      <c r="L368" s="9" t="n">
        <v>10957.0333333333</v>
      </c>
      <c r="M368" s="9" t="n">
        <f aca="false">(L368*(107/H368))</f>
        <v>25487.0123188406</v>
      </c>
      <c r="N368" s="9" t="n">
        <f aca="false">(M368-L368)</f>
        <v>14529.9789855072</v>
      </c>
      <c r="O368" s="11"/>
      <c r="P368" s="9"/>
      <c r="Q368" s="9"/>
      <c r="R368" s="9"/>
      <c r="S368" s="11"/>
      <c r="T368" s="9"/>
      <c r="U368" s="11"/>
      <c r="V368" s="11"/>
      <c r="W368" s="11"/>
      <c r="X368" s="12"/>
      <c r="Y368" s="17"/>
      <c r="Z368" s="11"/>
    </row>
    <row r="369" customFormat="false" ht="12.75" hidden="false" customHeight="false" outlineLevel="0" collapsed="false">
      <c r="A369" s="0" t="n">
        <v>2002</v>
      </c>
      <c r="B369" s="0" t="n">
        <v>2</v>
      </c>
      <c r="C369" s="0" t="n">
        <v>15</v>
      </c>
      <c r="D369" s="0" t="n">
        <v>0</v>
      </c>
      <c r="E369" s="0" t="n">
        <v>30</v>
      </c>
      <c r="G369" s="0" t="n">
        <v>61</v>
      </c>
      <c r="H369" s="0" t="n">
        <f aca="false">(107-G369)</f>
        <v>46</v>
      </c>
      <c r="K369" s="8"/>
      <c r="L369" s="9" t="n">
        <v>11406.3333333333</v>
      </c>
      <c r="M369" s="9" t="n">
        <f aca="false">(L369*(107/H369))</f>
        <v>26532.1231884058</v>
      </c>
      <c r="N369" s="9" t="n">
        <f aca="false">(M369-L369)</f>
        <v>15125.7898550725</v>
      </c>
      <c r="O369" s="11"/>
      <c r="P369" s="9"/>
      <c r="Q369" s="9"/>
      <c r="R369" s="9"/>
      <c r="S369" s="11"/>
      <c r="T369" s="9"/>
      <c r="U369" s="11"/>
      <c r="V369" s="11"/>
      <c r="W369" s="11"/>
      <c r="X369" s="12"/>
      <c r="Y369" s="17"/>
      <c r="Z369" s="11"/>
    </row>
    <row r="370" customFormat="false" ht="12.75" hidden="false" customHeight="false" outlineLevel="0" collapsed="false">
      <c r="A370" s="0" t="n">
        <v>2002</v>
      </c>
      <c r="B370" s="0" t="n">
        <v>2</v>
      </c>
      <c r="C370" s="0" t="n">
        <v>15</v>
      </c>
      <c r="D370" s="0" t="n">
        <v>0</v>
      </c>
      <c r="E370" s="0" t="n">
        <v>40</v>
      </c>
      <c r="G370" s="0" t="n">
        <v>61</v>
      </c>
      <c r="H370" s="0" t="n">
        <f aca="false">(107-G370)</f>
        <v>46</v>
      </c>
      <c r="K370" s="8"/>
      <c r="L370" s="9" t="n">
        <v>11315.1666666667</v>
      </c>
      <c r="M370" s="9" t="n">
        <f aca="false">(L370*(107/H370))</f>
        <v>26320.0615942029</v>
      </c>
      <c r="N370" s="9" t="n">
        <f aca="false">(M370-L370)</f>
        <v>15004.8949275362</v>
      </c>
      <c r="O370" s="11"/>
      <c r="P370" s="9"/>
      <c r="Q370" s="9"/>
      <c r="R370" s="9"/>
      <c r="S370" s="11"/>
      <c r="T370" s="9"/>
      <c r="U370" s="11"/>
      <c r="V370" s="11"/>
      <c r="W370" s="11"/>
      <c r="X370" s="12"/>
      <c r="Y370" s="17"/>
      <c r="Z370" s="11"/>
    </row>
    <row r="371" customFormat="false" ht="12.75" hidden="false" customHeight="false" outlineLevel="0" collapsed="false">
      <c r="A371" s="0" t="n">
        <v>2002</v>
      </c>
      <c r="B371" s="0" t="n">
        <v>2</v>
      </c>
      <c r="C371" s="0" t="n">
        <v>15</v>
      </c>
      <c r="D371" s="0" t="n">
        <v>0</v>
      </c>
      <c r="E371" s="0" t="n">
        <v>50</v>
      </c>
      <c r="G371" s="0" t="n">
        <v>61</v>
      </c>
      <c r="H371" s="0" t="n">
        <f aca="false">(107-G371)</f>
        <v>46</v>
      </c>
      <c r="K371" s="8"/>
      <c r="L371" s="9" t="n">
        <v>11342.3833333333</v>
      </c>
      <c r="M371" s="9" t="n">
        <f aca="false">(L371*(107/H371))</f>
        <v>26383.3699275362</v>
      </c>
      <c r="N371" s="9" t="n">
        <f aca="false">(M371-L371)</f>
        <v>15040.9865942029</v>
      </c>
      <c r="O371" s="11"/>
      <c r="P371" s="9"/>
      <c r="Q371" s="9"/>
      <c r="R371" s="9"/>
      <c r="S371" s="11"/>
      <c r="T371" s="9"/>
      <c r="U371" s="11"/>
      <c r="V371" s="11"/>
      <c r="W371" s="11"/>
      <c r="X371" s="12"/>
      <c r="Y371" s="17"/>
      <c r="Z371" s="11"/>
    </row>
    <row r="372" customFormat="false" ht="12.75" hidden="false" customHeight="false" outlineLevel="0" collapsed="false">
      <c r="A372" s="0" t="n">
        <v>2002</v>
      </c>
      <c r="B372" s="0" t="n">
        <v>2</v>
      </c>
      <c r="C372" s="0" t="n">
        <v>15</v>
      </c>
      <c r="D372" s="0" t="n">
        <v>1</v>
      </c>
      <c r="E372" s="0" t="n">
        <v>0</v>
      </c>
      <c r="G372" s="0" t="n">
        <v>61</v>
      </c>
      <c r="H372" s="0" t="n">
        <f aca="false">(107-G372)</f>
        <v>46</v>
      </c>
      <c r="K372" s="8"/>
      <c r="L372" s="9" t="n">
        <v>11067.5166666667</v>
      </c>
      <c r="M372" s="9" t="n">
        <f aca="false">(L372*(107/H372))</f>
        <v>25744.0061594203</v>
      </c>
      <c r="N372" s="9" t="n">
        <f aca="false">(M372-L372)</f>
        <v>14676.4894927536</v>
      </c>
      <c r="O372" s="11"/>
      <c r="P372" s="9"/>
      <c r="Q372" s="9"/>
      <c r="R372" s="9"/>
      <c r="S372" s="11"/>
      <c r="T372" s="9"/>
      <c r="U372" s="11"/>
      <c r="V372" s="11"/>
      <c r="W372" s="11"/>
      <c r="X372" s="12"/>
      <c r="Y372" s="17"/>
      <c r="Z372" s="11"/>
    </row>
    <row r="373" customFormat="false" ht="12.75" hidden="false" customHeight="false" outlineLevel="0" collapsed="false">
      <c r="A373" s="0" t="n">
        <v>2002</v>
      </c>
      <c r="B373" s="0" t="n">
        <v>2</v>
      </c>
      <c r="C373" s="0" t="n">
        <v>15</v>
      </c>
      <c r="D373" s="0" t="n">
        <v>1</v>
      </c>
      <c r="E373" s="0" t="n">
        <v>10</v>
      </c>
      <c r="G373" s="0" t="n">
        <v>61</v>
      </c>
      <c r="H373" s="0" t="n">
        <f aca="false">(107-G373)</f>
        <v>46</v>
      </c>
      <c r="K373" s="8"/>
      <c r="L373" s="18" t="n">
        <v>11531.7</v>
      </c>
      <c r="M373" s="9" t="n">
        <f aca="false">(L373*(107/H373))</f>
        <v>26823.7369565217</v>
      </c>
      <c r="N373" s="9" t="n">
        <f aca="false">(M373-L373)</f>
        <v>15292.0369565217</v>
      </c>
      <c r="O373" s="11"/>
      <c r="P373" s="9"/>
      <c r="Q373" s="9"/>
      <c r="R373" s="9"/>
      <c r="S373" s="11"/>
      <c r="T373" s="9"/>
      <c r="U373" s="11"/>
      <c r="V373" s="11"/>
      <c r="W373" s="11"/>
      <c r="X373" s="12"/>
      <c r="Y373" s="17"/>
      <c r="Z373" s="11"/>
    </row>
    <row r="374" customFormat="false" ht="12.75" hidden="false" customHeight="false" outlineLevel="0" collapsed="false">
      <c r="A374" s="0" t="n">
        <v>2002</v>
      </c>
      <c r="B374" s="0" t="n">
        <v>2</v>
      </c>
      <c r="C374" s="0" t="n">
        <v>15</v>
      </c>
      <c r="D374" s="0" t="n">
        <v>1</v>
      </c>
      <c r="E374" s="0" t="n">
        <v>20</v>
      </c>
      <c r="G374" s="0" t="n">
        <v>61</v>
      </c>
      <c r="H374" s="0" t="n">
        <f aca="false">(107-G374)</f>
        <v>46</v>
      </c>
      <c r="K374" s="8"/>
      <c r="L374" s="18" t="n">
        <v>13355.55</v>
      </c>
      <c r="M374" s="9" t="n">
        <f aca="false">(L374*(107/H374))</f>
        <v>31066.1706521739</v>
      </c>
      <c r="N374" s="9" t="n">
        <f aca="false">(M374-L374)</f>
        <v>17710.6206521739</v>
      </c>
      <c r="O374" s="11"/>
      <c r="P374" s="9"/>
      <c r="Q374" s="9"/>
      <c r="R374" s="9"/>
      <c r="S374" s="11"/>
      <c r="T374" s="9"/>
      <c r="U374" s="11"/>
      <c r="V374" s="11"/>
      <c r="W374" s="11"/>
      <c r="X374" s="12"/>
      <c r="Y374" s="17"/>
      <c r="Z374" s="11"/>
    </row>
    <row r="375" customFormat="false" ht="12.75" hidden="false" customHeight="false" outlineLevel="0" collapsed="false">
      <c r="A375" s="0" t="n">
        <v>2002</v>
      </c>
      <c r="B375" s="0" t="n">
        <v>2</v>
      </c>
      <c r="C375" s="0" t="n">
        <v>15</v>
      </c>
      <c r="D375" s="0" t="n">
        <v>1</v>
      </c>
      <c r="E375" s="0" t="n">
        <v>30</v>
      </c>
      <c r="G375" s="0" t="n">
        <v>61</v>
      </c>
      <c r="H375" s="0" t="n">
        <f aca="false">(107-G375)</f>
        <v>46</v>
      </c>
      <c r="K375" s="8"/>
      <c r="L375" s="18" t="n">
        <v>13029.2666666667</v>
      </c>
      <c r="M375" s="9" t="n">
        <f aca="false">(L375*(107/H375))</f>
        <v>30307.2072463768</v>
      </c>
      <c r="N375" s="9" t="n">
        <f aca="false">(M375-L375)</f>
        <v>17277.9405797102</v>
      </c>
      <c r="O375" s="11"/>
      <c r="P375" s="9"/>
      <c r="Q375" s="9"/>
      <c r="R375" s="9"/>
      <c r="S375" s="11"/>
      <c r="T375" s="9"/>
      <c r="U375" s="11"/>
      <c r="V375" s="11"/>
      <c r="W375" s="11"/>
      <c r="X375" s="12"/>
      <c r="Y375" s="17"/>
      <c r="Z375" s="11"/>
    </row>
    <row r="376" customFormat="false" ht="12.75" hidden="false" customHeight="false" outlineLevel="0" collapsed="false">
      <c r="A376" s="0" t="n">
        <v>2002</v>
      </c>
      <c r="B376" s="0" t="n">
        <v>2</v>
      </c>
      <c r="C376" s="0" t="n">
        <v>15</v>
      </c>
      <c r="D376" s="0" t="n">
        <v>1</v>
      </c>
      <c r="E376" s="0" t="n">
        <v>40</v>
      </c>
      <c r="G376" s="0" t="n">
        <v>61</v>
      </c>
      <c r="H376" s="0" t="n">
        <f aca="false">(107-G376)</f>
        <v>46</v>
      </c>
      <c r="K376" s="8"/>
      <c r="L376" s="18" t="n">
        <v>12950.0333333333</v>
      </c>
      <c r="M376" s="9" t="n">
        <f aca="false">(L376*(107/H376))</f>
        <v>30122.9036231884</v>
      </c>
      <c r="N376" s="9" t="n">
        <f aca="false">(M376-L376)</f>
        <v>17172.8702898551</v>
      </c>
      <c r="O376" s="11"/>
      <c r="P376" s="9"/>
      <c r="Q376" s="9"/>
      <c r="R376" s="9"/>
      <c r="S376" s="11"/>
      <c r="T376" s="9"/>
      <c r="U376" s="11"/>
      <c r="V376" s="11"/>
      <c r="W376" s="11"/>
      <c r="X376" s="12"/>
      <c r="Y376" s="17"/>
      <c r="Z376" s="11"/>
    </row>
    <row r="377" customFormat="false" ht="12.75" hidden="false" customHeight="false" outlineLevel="0" collapsed="false">
      <c r="A377" s="0" t="n">
        <v>2002</v>
      </c>
      <c r="B377" s="0" t="n">
        <v>2</v>
      </c>
      <c r="C377" s="0" t="n">
        <v>15</v>
      </c>
      <c r="D377" s="0" t="n">
        <v>1</v>
      </c>
      <c r="E377" s="0" t="n">
        <v>50</v>
      </c>
      <c r="G377" s="0" t="n">
        <v>61</v>
      </c>
      <c r="H377" s="0" t="n">
        <f aca="false">(107-G377)</f>
        <v>46</v>
      </c>
      <c r="K377" s="8"/>
      <c r="L377" s="18" t="n">
        <v>12690.7333333333</v>
      </c>
      <c r="M377" s="9" t="n">
        <f aca="false">(L377*(107/H377))</f>
        <v>29519.7492753623</v>
      </c>
      <c r="N377" s="9" t="n">
        <f aca="false">(M377-L377)</f>
        <v>16829.015942029</v>
      </c>
      <c r="O377" s="11"/>
      <c r="P377" s="9"/>
      <c r="Q377" s="9"/>
      <c r="R377" s="9"/>
      <c r="S377" s="11"/>
      <c r="T377" s="9"/>
      <c r="U377" s="11"/>
      <c r="V377" s="11"/>
      <c r="W377" s="11"/>
      <c r="X377" s="12"/>
      <c r="Y377" s="17"/>
      <c r="Z377" s="11"/>
    </row>
    <row r="378" customFormat="false" ht="12.75" hidden="false" customHeight="false" outlineLevel="0" collapsed="false">
      <c r="A378" s="0" t="n">
        <v>2002</v>
      </c>
      <c r="B378" s="0" t="n">
        <v>2</v>
      </c>
      <c r="C378" s="0" t="n">
        <v>15</v>
      </c>
      <c r="D378" s="0" t="n">
        <v>2</v>
      </c>
      <c r="E378" s="0" t="n">
        <v>0</v>
      </c>
      <c r="G378" s="0" t="n">
        <v>61</v>
      </c>
      <c r="H378" s="0" t="n">
        <f aca="false">(107-G378)</f>
        <v>46</v>
      </c>
      <c r="K378" s="8"/>
      <c r="L378" s="18" t="n">
        <v>12345.4</v>
      </c>
      <c r="M378" s="9" t="n">
        <f aca="false">(L378*(107/H378))</f>
        <v>28716.4739130435</v>
      </c>
      <c r="N378" s="9" t="n">
        <f aca="false">(M378-L378)</f>
        <v>16371.0739130435</v>
      </c>
      <c r="O378" s="11"/>
      <c r="P378" s="9"/>
      <c r="Q378" s="9"/>
      <c r="R378" s="9"/>
      <c r="S378" s="11"/>
      <c r="T378" s="9"/>
      <c r="U378" s="11"/>
      <c r="V378" s="11"/>
      <c r="W378" s="11"/>
      <c r="X378" s="12"/>
      <c r="Y378" s="17"/>
      <c r="Z378" s="11"/>
    </row>
    <row r="379" customFormat="false" ht="12.75" hidden="false" customHeight="false" outlineLevel="0" collapsed="false">
      <c r="A379" s="0" t="n">
        <v>2002</v>
      </c>
      <c r="B379" s="0" t="n">
        <v>2</v>
      </c>
      <c r="C379" s="0" t="n">
        <v>15</v>
      </c>
      <c r="D379" s="0" t="n">
        <v>2</v>
      </c>
      <c r="E379" s="0" t="n">
        <v>10</v>
      </c>
      <c r="G379" s="0" t="n">
        <v>61</v>
      </c>
      <c r="H379" s="0" t="n">
        <f aca="false">(107-G379)</f>
        <v>46</v>
      </c>
      <c r="K379" s="8"/>
      <c r="L379" s="18" t="n">
        <v>11769.0333333333</v>
      </c>
      <c r="M379" s="9" t="n">
        <f aca="false">(L379*(107/H379))</f>
        <v>27375.7949275362</v>
      </c>
      <c r="N379" s="9" t="n">
        <f aca="false">(M379-L379)</f>
        <v>15606.7615942029</v>
      </c>
      <c r="O379" s="11"/>
      <c r="P379" s="9"/>
      <c r="Q379" s="9"/>
      <c r="R379" s="9"/>
      <c r="S379" s="11"/>
      <c r="T379" s="9"/>
      <c r="U379" s="11"/>
      <c r="V379" s="11"/>
      <c r="W379" s="11"/>
      <c r="X379" s="12"/>
      <c r="Y379" s="17"/>
      <c r="Z379" s="11"/>
    </row>
    <row r="380" customFormat="false" ht="12.75" hidden="false" customHeight="false" outlineLevel="0" collapsed="false">
      <c r="A380" s="0" t="n">
        <v>2002</v>
      </c>
      <c r="B380" s="0" t="n">
        <v>2</v>
      </c>
      <c r="C380" s="0" t="n">
        <v>15</v>
      </c>
      <c r="D380" s="0" t="n">
        <v>2</v>
      </c>
      <c r="E380" s="0" t="n">
        <v>20</v>
      </c>
      <c r="G380" s="0" t="n">
        <v>61</v>
      </c>
      <c r="H380" s="0" t="n">
        <f aca="false">(107-G380)</f>
        <v>46</v>
      </c>
      <c r="K380" s="8"/>
      <c r="L380" s="9" t="n">
        <v>11401.0333333333</v>
      </c>
      <c r="M380" s="9" t="n">
        <f aca="false">(L380*(107/H380))</f>
        <v>26519.7949275362</v>
      </c>
      <c r="N380" s="9" t="n">
        <f aca="false">(M380-L380)</f>
        <v>15118.7615942029</v>
      </c>
      <c r="O380" s="11"/>
      <c r="P380" s="9"/>
      <c r="Q380" s="9"/>
      <c r="R380" s="9"/>
      <c r="S380" s="11"/>
      <c r="T380" s="9"/>
      <c r="U380" s="11"/>
      <c r="V380" s="11"/>
      <c r="W380" s="11"/>
      <c r="X380" s="12"/>
      <c r="Y380" s="17"/>
      <c r="Z380" s="11"/>
    </row>
    <row r="381" customFormat="false" ht="12.75" hidden="false" customHeight="false" outlineLevel="0" collapsed="false">
      <c r="A381" s="0" t="n">
        <v>2002</v>
      </c>
      <c r="B381" s="0" t="n">
        <v>2</v>
      </c>
      <c r="C381" s="0" t="n">
        <v>15</v>
      </c>
      <c r="D381" s="0" t="n">
        <v>2</v>
      </c>
      <c r="E381" s="0" t="n">
        <v>30</v>
      </c>
      <c r="G381" s="0" t="n">
        <v>61</v>
      </c>
      <c r="H381" s="0" t="n">
        <f aca="false">(107-G381)</f>
        <v>46</v>
      </c>
      <c r="K381" s="8"/>
      <c r="L381" s="9" t="n">
        <v>11124.5</v>
      </c>
      <c r="M381" s="9" t="n">
        <f aca="false">(L381*(107/H381))</f>
        <v>25876.5543478261</v>
      </c>
      <c r="N381" s="9" t="n">
        <f aca="false">(M381-L381)</f>
        <v>14752.0543478261</v>
      </c>
      <c r="O381" s="11"/>
      <c r="P381" s="9"/>
      <c r="Q381" s="9"/>
      <c r="R381" s="9"/>
      <c r="S381" s="11"/>
      <c r="T381" s="9"/>
      <c r="U381" s="11"/>
      <c r="V381" s="11"/>
      <c r="W381" s="11"/>
      <c r="X381" s="12"/>
      <c r="Y381" s="17"/>
      <c r="Z381" s="11"/>
    </row>
    <row r="382" customFormat="false" ht="12.75" hidden="false" customHeight="false" outlineLevel="0" collapsed="false">
      <c r="A382" s="0" t="n">
        <v>2002</v>
      </c>
      <c r="B382" s="0" t="n">
        <v>2</v>
      </c>
      <c r="C382" s="0" t="n">
        <v>15</v>
      </c>
      <c r="D382" s="0" t="n">
        <v>2</v>
      </c>
      <c r="E382" s="0" t="n">
        <v>40</v>
      </c>
      <c r="G382" s="0" t="n">
        <v>61</v>
      </c>
      <c r="H382" s="0" t="n">
        <f aca="false">(107-G382)</f>
        <v>46</v>
      </c>
      <c r="K382" s="8"/>
      <c r="L382" s="9" t="n">
        <v>11002.25</v>
      </c>
      <c r="M382" s="9" t="n">
        <f aca="false">(L382*(107/H382))</f>
        <v>25592.1902173913</v>
      </c>
      <c r="N382" s="9" t="n">
        <f aca="false">(M382-L382)</f>
        <v>14589.9402173913</v>
      </c>
      <c r="O382" s="11"/>
      <c r="P382" s="9"/>
      <c r="Q382" s="9"/>
      <c r="R382" s="9"/>
      <c r="S382" s="11"/>
      <c r="T382" s="9"/>
      <c r="U382" s="11"/>
      <c r="V382" s="11"/>
      <c r="W382" s="11"/>
      <c r="X382" s="12"/>
      <c r="Y382" s="17"/>
      <c r="Z382" s="11"/>
    </row>
    <row r="383" customFormat="false" ht="12.75" hidden="false" customHeight="false" outlineLevel="0" collapsed="false">
      <c r="A383" s="0" t="n">
        <v>2002</v>
      </c>
      <c r="B383" s="0" t="n">
        <v>2</v>
      </c>
      <c r="C383" s="0" t="n">
        <v>15</v>
      </c>
      <c r="D383" s="0" t="n">
        <v>2</v>
      </c>
      <c r="E383" s="0" t="n">
        <v>50</v>
      </c>
      <c r="G383" s="0" t="n">
        <v>61</v>
      </c>
      <c r="H383" s="0" t="n">
        <f aca="false">(107-G383)</f>
        <v>46</v>
      </c>
      <c r="K383" s="8"/>
      <c r="L383" s="9" t="n">
        <v>11094.2333333333</v>
      </c>
      <c r="M383" s="9" t="n">
        <f aca="false">(L383*(107/H383))</f>
        <v>25806.1514492754</v>
      </c>
      <c r="N383" s="9" t="n">
        <f aca="false">(M383-L383)</f>
        <v>14711.918115942</v>
      </c>
      <c r="O383" s="11"/>
      <c r="P383" s="9"/>
      <c r="Q383" s="9"/>
      <c r="R383" s="9"/>
      <c r="S383" s="11"/>
      <c r="T383" s="9"/>
      <c r="U383" s="11"/>
      <c r="V383" s="11"/>
      <c r="W383" s="11"/>
      <c r="X383" s="12"/>
      <c r="Y383" s="17"/>
      <c r="Z383" s="11"/>
    </row>
    <row r="384" customFormat="false" ht="12.75" hidden="false" customHeight="false" outlineLevel="0" collapsed="false">
      <c r="A384" s="0" t="n">
        <v>2002</v>
      </c>
      <c r="B384" s="0" t="n">
        <v>2</v>
      </c>
      <c r="C384" s="0" t="n">
        <v>15</v>
      </c>
      <c r="D384" s="0" t="n">
        <v>3</v>
      </c>
      <c r="E384" s="0" t="n">
        <v>0</v>
      </c>
      <c r="G384" s="0" t="n">
        <v>61</v>
      </c>
      <c r="H384" s="0" t="n">
        <f aca="false">(107-G384)</f>
        <v>46</v>
      </c>
      <c r="K384" s="8"/>
      <c r="L384" s="9" t="n">
        <v>11010.4666666667</v>
      </c>
      <c r="M384" s="9" t="n">
        <f aca="false">(L384*(107/H384))</f>
        <v>25611.3028985507</v>
      </c>
      <c r="N384" s="9" t="n">
        <f aca="false">(M384-L384)</f>
        <v>14600.8362318841</v>
      </c>
      <c r="O384" s="11"/>
      <c r="P384" s="9"/>
      <c r="Q384" s="9"/>
      <c r="R384" s="9"/>
      <c r="S384" s="11"/>
      <c r="T384" s="9"/>
      <c r="U384" s="11"/>
      <c r="V384" s="11"/>
      <c r="W384" s="11"/>
      <c r="X384" s="12"/>
      <c r="Y384" s="17"/>
      <c r="Z384" s="11"/>
    </row>
    <row r="385" customFormat="false" ht="12.75" hidden="false" customHeight="false" outlineLevel="0" collapsed="false">
      <c r="A385" s="0" t="n">
        <v>2002</v>
      </c>
      <c r="B385" s="0" t="n">
        <v>2</v>
      </c>
      <c r="C385" s="0" t="n">
        <v>15</v>
      </c>
      <c r="D385" s="0" t="n">
        <v>3</v>
      </c>
      <c r="E385" s="0" t="n">
        <v>10</v>
      </c>
      <c r="G385" s="0" t="n">
        <v>61</v>
      </c>
      <c r="H385" s="0" t="n">
        <f aca="false">(107-G385)</f>
        <v>46</v>
      </c>
      <c r="K385" s="8"/>
      <c r="L385" s="9" t="n">
        <v>10367.7333333333</v>
      </c>
      <c r="M385" s="9" t="n">
        <f aca="false">(L385*(107/H385))</f>
        <v>24116.2492753623</v>
      </c>
      <c r="N385" s="9" t="n">
        <f aca="false">(M385-L385)</f>
        <v>13748.515942029</v>
      </c>
      <c r="O385" s="11"/>
      <c r="P385" s="9"/>
      <c r="Q385" s="9"/>
      <c r="R385" s="9"/>
      <c r="S385" s="11"/>
      <c r="T385" s="9"/>
      <c r="U385" s="11"/>
      <c r="V385" s="11"/>
      <c r="W385" s="11"/>
      <c r="X385" s="12"/>
      <c r="Y385" s="17"/>
      <c r="Z385" s="11"/>
    </row>
    <row r="386" customFormat="false" ht="12.75" hidden="false" customHeight="false" outlineLevel="0" collapsed="false">
      <c r="A386" s="0" t="n">
        <v>2002</v>
      </c>
      <c r="B386" s="0" t="n">
        <v>2</v>
      </c>
      <c r="C386" s="0" t="n">
        <v>15</v>
      </c>
      <c r="D386" s="0" t="n">
        <v>3</v>
      </c>
      <c r="E386" s="0" t="n">
        <v>20</v>
      </c>
      <c r="G386" s="0" t="n">
        <v>61</v>
      </c>
      <c r="H386" s="0" t="n">
        <f aca="false">(107-G386)</f>
        <v>46</v>
      </c>
      <c r="K386" s="8"/>
      <c r="L386" s="9" t="n">
        <v>10012.0666666667</v>
      </c>
      <c r="M386" s="9" t="n">
        <f aca="false">(L386*(107/H386))</f>
        <v>23288.9376811594</v>
      </c>
      <c r="N386" s="9" t="n">
        <f aca="false">(M386-L386)</f>
        <v>13276.8710144928</v>
      </c>
      <c r="O386" s="11"/>
      <c r="P386" s="9"/>
      <c r="Q386" s="9"/>
      <c r="R386" s="9"/>
      <c r="S386" s="11"/>
      <c r="T386" s="9"/>
      <c r="U386" s="11"/>
      <c r="V386" s="11"/>
      <c r="W386" s="11"/>
      <c r="X386" s="12"/>
      <c r="Y386" s="17"/>
      <c r="Z386" s="11"/>
    </row>
    <row r="387" customFormat="false" ht="12.75" hidden="false" customHeight="false" outlineLevel="0" collapsed="false">
      <c r="A387" s="0" t="n">
        <v>2002</v>
      </c>
      <c r="B387" s="0" t="n">
        <v>2</v>
      </c>
      <c r="C387" s="0" t="n">
        <v>15</v>
      </c>
      <c r="D387" s="0" t="n">
        <v>3</v>
      </c>
      <c r="E387" s="0" t="n">
        <v>30</v>
      </c>
      <c r="G387" s="0" t="n">
        <v>61</v>
      </c>
      <c r="H387" s="0" t="n">
        <f aca="false">(107-G387)</f>
        <v>46</v>
      </c>
      <c r="K387" s="8"/>
      <c r="L387" s="9" t="n">
        <v>10601.8333333333</v>
      </c>
      <c r="M387" s="9" t="n">
        <f aca="false">(L387*(107/H387))</f>
        <v>24660.7862318841</v>
      </c>
      <c r="N387" s="9" t="n">
        <f aca="false">(M387-L387)</f>
        <v>14058.9528985507</v>
      </c>
      <c r="O387" s="11"/>
      <c r="P387" s="9"/>
      <c r="Q387" s="9"/>
      <c r="R387" s="9"/>
      <c r="S387" s="11"/>
      <c r="T387" s="9"/>
      <c r="U387" s="11"/>
      <c r="V387" s="11"/>
      <c r="W387" s="11"/>
      <c r="X387" s="12"/>
      <c r="Y387" s="17"/>
      <c r="Z387" s="11"/>
    </row>
    <row r="388" customFormat="false" ht="12.75" hidden="false" customHeight="false" outlineLevel="0" collapsed="false">
      <c r="A388" s="0" t="n">
        <v>2002</v>
      </c>
      <c r="B388" s="0" t="n">
        <v>2</v>
      </c>
      <c r="C388" s="0" t="n">
        <v>15</v>
      </c>
      <c r="D388" s="0" t="n">
        <v>3</v>
      </c>
      <c r="E388" s="0" t="n">
        <v>40</v>
      </c>
      <c r="G388" s="0" t="n">
        <v>61</v>
      </c>
      <c r="H388" s="0" t="n">
        <f aca="false">(107-G388)</f>
        <v>46</v>
      </c>
      <c r="K388" s="8"/>
      <c r="L388" s="9" t="n">
        <v>9998.25</v>
      </c>
      <c r="M388" s="9" t="n">
        <f aca="false">(L388*(107/H388))</f>
        <v>23256.7989130435</v>
      </c>
      <c r="N388" s="9" t="n">
        <f aca="false">(M388-L388)</f>
        <v>13258.5489130435</v>
      </c>
      <c r="O388" s="11"/>
      <c r="P388" s="9"/>
      <c r="Q388" s="9"/>
      <c r="R388" s="9"/>
      <c r="S388" s="11"/>
      <c r="T388" s="9"/>
      <c r="U388" s="11"/>
      <c r="V388" s="11"/>
      <c r="W388" s="11"/>
      <c r="X388" s="12"/>
      <c r="Y388" s="17"/>
      <c r="Z388" s="11"/>
    </row>
    <row r="389" customFormat="false" ht="12.75" hidden="false" customHeight="false" outlineLevel="0" collapsed="false">
      <c r="A389" s="0" t="n">
        <v>2002</v>
      </c>
      <c r="B389" s="0" t="n">
        <v>2</v>
      </c>
      <c r="C389" s="0" t="n">
        <v>15</v>
      </c>
      <c r="D389" s="0" t="n">
        <v>3</v>
      </c>
      <c r="E389" s="0" t="n">
        <v>50</v>
      </c>
      <c r="G389" s="0" t="n">
        <v>61</v>
      </c>
      <c r="H389" s="0" t="n">
        <f aca="false">(107-G389)</f>
        <v>46</v>
      </c>
      <c r="K389" s="8"/>
      <c r="L389" s="9" t="n">
        <v>9799.1</v>
      </c>
      <c r="M389" s="9" t="n">
        <f aca="false">(L389*(107/H389))</f>
        <v>22793.5586956522</v>
      </c>
      <c r="N389" s="9" t="n">
        <f aca="false">(M389-L389)</f>
        <v>12994.4586956522</v>
      </c>
      <c r="O389" s="11"/>
      <c r="P389" s="9"/>
      <c r="Q389" s="9"/>
      <c r="R389" s="9"/>
      <c r="S389" s="11"/>
      <c r="T389" s="9"/>
      <c r="U389" s="11"/>
      <c r="V389" s="11"/>
      <c r="W389" s="11"/>
      <c r="X389" s="12"/>
      <c r="Y389" s="17"/>
      <c r="Z389" s="11"/>
    </row>
    <row r="390" customFormat="false" ht="12.75" hidden="false" customHeight="false" outlineLevel="0" collapsed="false">
      <c r="A390" s="0" t="n">
        <v>2002</v>
      </c>
      <c r="B390" s="0" t="n">
        <v>2</v>
      </c>
      <c r="C390" s="0" t="n">
        <v>15</v>
      </c>
      <c r="D390" s="0" t="n">
        <v>4</v>
      </c>
      <c r="E390" s="0" t="n">
        <v>0</v>
      </c>
      <c r="G390" s="0" t="n">
        <v>61</v>
      </c>
      <c r="H390" s="0" t="n">
        <f aca="false">(107-G390)</f>
        <v>46</v>
      </c>
      <c r="K390" s="8"/>
      <c r="L390" s="9" t="n">
        <v>9764.7</v>
      </c>
      <c r="M390" s="9" t="n">
        <f aca="false">(L390*(107/H390))</f>
        <v>22713.5413043478</v>
      </c>
      <c r="N390" s="9" t="n">
        <f aca="false">(M390-L390)</f>
        <v>12948.8413043478</v>
      </c>
      <c r="O390" s="11"/>
      <c r="P390" s="9"/>
      <c r="Q390" s="9"/>
      <c r="R390" s="9"/>
      <c r="S390" s="11"/>
      <c r="T390" s="9"/>
      <c r="U390" s="11"/>
      <c r="V390" s="11"/>
      <c r="W390" s="11"/>
      <c r="X390" s="12"/>
      <c r="Y390" s="17"/>
      <c r="Z390" s="11"/>
    </row>
    <row r="391" customFormat="false" ht="12.75" hidden="false" customHeight="false" outlineLevel="0" collapsed="false">
      <c r="A391" s="0" t="n">
        <v>2002</v>
      </c>
      <c r="B391" s="0" t="n">
        <v>2</v>
      </c>
      <c r="C391" s="0" t="n">
        <v>15</v>
      </c>
      <c r="D391" s="0" t="n">
        <v>4</v>
      </c>
      <c r="E391" s="0" t="n">
        <v>10</v>
      </c>
      <c r="G391" s="0" t="n">
        <v>61</v>
      </c>
      <c r="H391" s="0" t="n">
        <f aca="false">(107-G391)</f>
        <v>46</v>
      </c>
      <c r="K391" s="8"/>
      <c r="L391" s="9" t="n">
        <v>9720.11666666667</v>
      </c>
      <c r="M391" s="9" t="n">
        <f aca="false">(L391*(107/H391))</f>
        <v>22609.8365942029</v>
      </c>
      <c r="N391" s="9" t="n">
        <f aca="false">(M391-L391)</f>
        <v>12889.7199275362</v>
      </c>
      <c r="O391" s="11"/>
      <c r="P391" s="9"/>
      <c r="Q391" s="9"/>
      <c r="R391" s="9"/>
      <c r="S391" s="11"/>
      <c r="T391" s="9"/>
      <c r="U391" s="11"/>
      <c r="V391" s="11"/>
      <c r="W391" s="11"/>
      <c r="X391" s="12"/>
      <c r="Y391" s="17"/>
      <c r="Z391" s="11"/>
    </row>
    <row r="392" customFormat="false" ht="12.75" hidden="false" customHeight="false" outlineLevel="0" collapsed="false">
      <c r="A392" s="0" t="n">
        <v>2002</v>
      </c>
      <c r="B392" s="0" t="n">
        <v>2</v>
      </c>
      <c r="C392" s="0" t="n">
        <v>15</v>
      </c>
      <c r="D392" s="0" t="n">
        <v>4</v>
      </c>
      <c r="E392" s="0" t="n">
        <v>20</v>
      </c>
      <c r="G392" s="0" t="n">
        <v>61</v>
      </c>
      <c r="H392" s="0" t="n">
        <f aca="false">(107-G392)</f>
        <v>46</v>
      </c>
      <c r="K392" s="8"/>
      <c r="L392" s="9" t="n">
        <v>9497.98333333333</v>
      </c>
      <c r="M392" s="9" t="n">
        <f aca="false">(L392*(107/H392))</f>
        <v>22093.1351449275</v>
      </c>
      <c r="N392" s="9" t="n">
        <f aca="false">(M392-L392)</f>
        <v>12595.1518115942</v>
      </c>
      <c r="O392" s="11"/>
      <c r="P392" s="9"/>
      <c r="Q392" s="9"/>
      <c r="R392" s="9"/>
      <c r="S392" s="11"/>
      <c r="T392" s="9"/>
      <c r="U392" s="11"/>
      <c r="V392" s="11"/>
      <c r="W392" s="11"/>
      <c r="X392" s="12"/>
      <c r="Y392" s="17"/>
      <c r="Z392" s="11"/>
    </row>
    <row r="393" customFormat="false" ht="12.75" hidden="false" customHeight="false" outlineLevel="0" collapsed="false">
      <c r="A393" s="0" t="n">
        <v>2002</v>
      </c>
      <c r="B393" s="0" t="n">
        <v>2</v>
      </c>
      <c r="C393" s="0" t="n">
        <v>15</v>
      </c>
      <c r="D393" s="0" t="n">
        <v>4</v>
      </c>
      <c r="E393" s="0" t="n">
        <v>30</v>
      </c>
      <c r="G393" s="0" t="n">
        <v>61</v>
      </c>
      <c r="H393" s="0" t="n">
        <f aca="false">(107-G393)</f>
        <v>46</v>
      </c>
      <c r="K393" s="8"/>
      <c r="L393" s="9" t="n">
        <v>9281.33333333333</v>
      </c>
      <c r="M393" s="9" t="n">
        <f aca="false">(L393*(107/H393))</f>
        <v>21589.1884057971</v>
      </c>
      <c r="N393" s="9" t="n">
        <f aca="false">(M393-L393)</f>
        <v>12307.8550724638</v>
      </c>
      <c r="O393" s="11"/>
      <c r="P393" s="9"/>
      <c r="Q393" s="9"/>
      <c r="R393" s="9"/>
      <c r="S393" s="11"/>
      <c r="T393" s="9"/>
      <c r="U393" s="11"/>
      <c r="V393" s="11"/>
      <c r="W393" s="11"/>
      <c r="X393" s="12"/>
      <c r="Y393" s="17"/>
      <c r="Z393" s="11"/>
    </row>
    <row r="394" customFormat="false" ht="12.75" hidden="false" customHeight="false" outlineLevel="0" collapsed="false">
      <c r="A394" s="0" t="n">
        <v>2002</v>
      </c>
      <c r="B394" s="0" t="n">
        <v>2</v>
      </c>
      <c r="C394" s="0" t="n">
        <v>15</v>
      </c>
      <c r="D394" s="0" t="n">
        <v>4</v>
      </c>
      <c r="E394" s="0" t="n">
        <v>40</v>
      </c>
      <c r="G394" s="0" t="n">
        <v>61</v>
      </c>
      <c r="H394" s="0" t="n">
        <f aca="false">(107-G394)</f>
        <v>46</v>
      </c>
      <c r="K394" s="8"/>
      <c r="L394" s="9" t="n">
        <v>8137.66666666667</v>
      </c>
      <c r="M394" s="9" t="n">
        <f aca="false">(L394*(107/H394))</f>
        <v>18928.9202898551</v>
      </c>
      <c r="N394" s="9" t="n">
        <f aca="false">(M394-L394)</f>
        <v>10791.2536231884</v>
      </c>
      <c r="O394" s="11"/>
      <c r="P394" s="9"/>
      <c r="Q394" s="9"/>
      <c r="R394" s="9"/>
      <c r="S394" s="11"/>
      <c r="T394" s="9"/>
      <c r="U394" s="11"/>
      <c r="V394" s="11"/>
      <c r="W394" s="11"/>
      <c r="X394" s="12"/>
      <c r="Y394" s="17"/>
      <c r="Z394" s="11"/>
    </row>
    <row r="395" customFormat="false" ht="12.75" hidden="false" customHeight="false" outlineLevel="0" collapsed="false">
      <c r="A395" s="0" t="n">
        <v>2002</v>
      </c>
      <c r="B395" s="0" t="n">
        <v>2</v>
      </c>
      <c r="C395" s="0" t="n">
        <v>15</v>
      </c>
      <c r="D395" s="0" t="n">
        <v>4</v>
      </c>
      <c r="E395" s="0" t="n">
        <v>50</v>
      </c>
      <c r="G395" s="0" t="n">
        <v>61</v>
      </c>
      <c r="H395" s="0" t="n">
        <f aca="false">(107-G395)</f>
        <v>46</v>
      </c>
      <c r="K395" s="8"/>
      <c r="L395" s="9" t="n">
        <v>7521.38333333333</v>
      </c>
      <c r="M395" s="9" t="n">
        <f aca="false">(L395*(107/H395))</f>
        <v>17495.3916666667</v>
      </c>
      <c r="N395" s="9" t="n">
        <f aca="false">(M395-L395)</f>
        <v>9974.00833333334</v>
      </c>
      <c r="O395" s="11"/>
      <c r="P395" s="9"/>
      <c r="Q395" s="9"/>
      <c r="R395" s="9"/>
      <c r="S395" s="11"/>
      <c r="T395" s="9"/>
      <c r="U395" s="11"/>
      <c r="V395" s="11"/>
      <c r="W395" s="11"/>
      <c r="X395" s="12"/>
      <c r="Y395" s="17"/>
      <c r="Z395" s="11"/>
    </row>
    <row r="396" customFormat="false" ht="12.75" hidden="false" customHeight="false" outlineLevel="0" collapsed="false">
      <c r="A396" s="0" t="n">
        <v>2002</v>
      </c>
      <c r="B396" s="0" t="n">
        <v>2</v>
      </c>
      <c r="C396" s="0" t="n">
        <v>15</v>
      </c>
      <c r="D396" s="0" t="n">
        <v>5</v>
      </c>
      <c r="E396" s="0" t="n">
        <v>0</v>
      </c>
      <c r="G396" s="0" t="n">
        <v>61</v>
      </c>
      <c r="H396" s="0" t="n">
        <f aca="false">(107-G396)</f>
        <v>46</v>
      </c>
      <c r="K396" s="8"/>
      <c r="L396" s="9" t="n">
        <v>7228.78333333333</v>
      </c>
      <c r="M396" s="9" t="n">
        <f aca="false">(L396*(107/H396))</f>
        <v>16814.7786231884</v>
      </c>
      <c r="N396" s="9" t="n">
        <f aca="false">(M396-L396)</f>
        <v>9585.99528985507</v>
      </c>
      <c r="O396" s="11"/>
      <c r="P396" s="9"/>
      <c r="Q396" s="9"/>
      <c r="R396" s="9"/>
      <c r="S396" s="11"/>
      <c r="T396" s="9"/>
      <c r="U396" s="11"/>
      <c r="V396" s="11"/>
      <c r="W396" s="11"/>
      <c r="X396" s="12"/>
      <c r="Y396" s="17"/>
      <c r="Z396" s="11"/>
    </row>
    <row r="397" customFormat="false" ht="12.75" hidden="false" customHeight="false" outlineLevel="0" collapsed="false">
      <c r="A397" s="0" t="n">
        <v>2002</v>
      </c>
      <c r="B397" s="0" t="n">
        <v>2</v>
      </c>
      <c r="C397" s="0" t="n">
        <v>15</v>
      </c>
      <c r="D397" s="0" t="n">
        <v>5</v>
      </c>
      <c r="E397" s="0" t="n">
        <v>10</v>
      </c>
      <c r="G397" s="0" t="n">
        <v>61</v>
      </c>
      <c r="H397" s="0" t="n">
        <f aca="false">(107-G397)</f>
        <v>46</v>
      </c>
      <c r="K397" s="8"/>
      <c r="L397" s="9" t="n">
        <v>7010.86666666667</v>
      </c>
      <c r="M397" s="9" t="n">
        <f aca="false">(L397*(107/H397))</f>
        <v>16307.8855072464</v>
      </c>
      <c r="N397" s="9" t="n">
        <f aca="false">(M397-L397)</f>
        <v>9297.01884057971</v>
      </c>
      <c r="O397" s="11"/>
      <c r="P397" s="9"/>
      <c r="Q397" s="9"/>
      <c r="R397" s="9"/>
      <c r="S397" s="11"/>
      <c r="T397" s="9"/>
      <c r="U397" s="11"/>
      <c r="V397" s="11"/>
      <c r="W397" s="11"/>
      <c r="X397" s="12"/>
      <c r="Y397" s="17"/>
      <c r="Z397" s="11"/>
    </row>
    <row r="398" customFormat="false" ht="12.75" hidden="false" customHeight="false" outlineLevel="0" collapsed="false">
      <c r="A398" s="0" t="n">
        <v>2002</v>
      </c>
      <c r="B398" s="0" t="n">
        <v>2</v>
      </c>
      <c r="C398" s="0" t="n">
        <v>15</v>
      </c>
      <c r="D398" s="0" t="n">
        <v>5</v>
      </c>
      <c r="E398" s="0" t="n">
        <v>20</v>
      </c>
      <c r="G398" s="0" t="n">
        <v>61</v>
      </c>
      <c r="H398" s="0" t="n">
        <f aca="false">(107-G398)</f>
        <v>46</v>
      </c>
      <c r="K398" s="8"/>
      <c r="L398" s="9" t="n">
        <v>6644.85</v>
      </c>
      <c r="M398" s="9" t="n">
        <f aca="false">(L398*(107/H398))</f>
        <v>15456.4989130435</v>
      </c>
      <c r="N398" s="9" t="n">
        <f aca="false">(M398-L398)</f>
        <v>8811.64891304348</v>
      </c>
      <c r="O398" s="11"/>
      <c r="P398" s="9"/>
      <c r="Q398" s="9"/>
      <c r="R398" s="9"/>
      <c r="S398" s="11"/>
      <c r="T398" s="9"/>
      <c r="U398" s="11"/>
      <c r="V398" s="11"/>
      <c r="W398" s="11"/>
      <c r="X398" s="12"/>
      <c r="Y398" s="17"/>
      <c r="Z398" s="11"/>
    </row>
    <row r="399" customFormat="false" ht="12.75" hidden="false" customHeight="false" outlineLevel="0" collapsed="false">
      <c r="A399" s="0" t="n">
        <v>2002</v>
      </c>
      <c r="B399" s="0" t="n">
        <v>2</v>
      </c>
      <c r="C399" s="0" t="n">
        <v>15</v>
      </c>
      <c r="D399" s="0" t="n">
        <v>5</v>
      </c>
      <c r="E399" s="0" t="n">
        <v>30</v>
      </c>
      <c r="G399" s="0" t="n">
        <v>61</v>
      </c>
      <c r="H399" s="0" t="n">
        <f aca="false">(107-G399)</f>
        <v>46</v>
      </c>
      <c r="K399" s="8"/>
      <c r="L399" s="9" t="n">
        <v>5965.83333333333</v>
      </c>
      <c r="M399" s="9" t="n">
        <f aca="false">(L399*(107/H399))</f>
        <v>13877.0471014493</v>
      </c>
      <c r="N399" s="9" t="n">
        <f aca="false">(M399-L399)</f>
        <v>7911.21376811594</v>
      </c>
      <c r="O399" s="11"/>
      <c r="P399" s="9"/>
      <c r="Q399" s="9"/>
      <c r="R399" s="9"/>
      <c r="S399" s="11"/>
      <c r="T399" s="9"/>
      <c r="U399" s="11"/>
      <c r="V399" s="11"/>
      <c r="W399" s="11"/>
      <c r="X399" s="12"/>
      <c r="Y399" s="17"/>
      <c r="Z399" s="11"/>
    </row>
    <row r="400" customFormat="false" ht="12.75" hidden="false" customHeight="false" outlineLevel="0" collapsed="false">
      <c r="A400" s="0" t="n">
        <v>2002</v>
      </c>
      <c r="B400" s="0" t="n">
        <v>2</v>
      </c>
      <c r="C400" s="0" t="n">
        <v>15</v>
      </c>
      <c r="D400" s="0" t="n">
        <v>5</v>
      </c>
      <c r="E400" s="0" t="n">
        <v>40</v>
      </c>
      <c r="G400" s="0" t="n">
        <v>61</v>
      </c>
      <c r="H400" s="0" t="n">
        <f aca="false">(107-G400)</f>
        <v>46</v>
      </c>
      <c r="K400" s="8"/>
      <c r="L400" s="9" t="n">
        <v>6060.11666666667</v>
      </c>
      <c r="M400" s="9" t="n">
        <f aca="false">(L400*(107/H400))</f>
        <v>14096.3583333333</v>
      </c>
      <c r="N400" s="9" t="n">
        <f aca="false">(M400-L400)</f>
        <v>8036.24166666667</v>
      </c>
      <c r="O400" s="11"/>
      <c r="P400" s="9"/>
      <c r="Q400" s="9"/>
      <c r="R400" s="9"/>
      <c r="S400" s="11"/>
      <c r="T400" s="9"/>
      <c r="U400" s="11"/>
      <c r="V400" s="11"/>
      <c r="W400" s="11"/>
      <c r="X400" s="12"/>
      <c r="Y400" s="17"/>
      <c r="Z400" s="11"/>
    </row>
    <row r="401" customFormat="false" ht="12.75" hidden="false" customHeight="false" outlineLevel="0" collapsed="false">
      <c r="A401" s="0" t="n">
        <v>2002</v>
      </c>
      <c r="B401" s="0" t="n">
        <v>2</v>
      </c>
      <c r="C401" s="0" t="n">
        <v>15</v>
      </c>
      <c r="D401" s="0" t="n">
        <v>5</v>
      </c>
      <c r="E401" s="0" t="n">
        <v>50</v>
      </c>
      <c r="G401" s="0" t="n">
        <v>61</v>
      </c>
      <c r="H401" s="0" t="n">
        <f aca="false">(107-G401)</f>
        <v>46</v>
      </c>
      <c r="K401" s="8"/>
      <c r="L401" s="9" t="n">
        <v>6377.7</v>
      </c>
      <c r="M401" s="9" t="n">
        <f aca="false">(L401*(107/H401))</f>
        <v>14835.0847826087</v>
      </c>
      <c r="N401" s="9" t="n">
        <f aca="false">(M401-L401)</f>
        <v>8457.3847826087</v>
      </c>
      <c r="O401" s="11"/>
      <c r="P401" s="9"/>
      <c r="Q401" s="9"/>
      <c r="R401" s="9"/>
      <c r="S401" s="11"/>
      <c r="T401" s="9"/>
      <c r="U401" s="11"/>
      <c r="V401" s="11"/>
      <c r="W401" s="11"/>
      <c r="X401" s="12"/>
      <c r="Y401" s="17"/>
      <c r="Z401" s="11"/>
    </row>
    <row r="402" customFormat="false" ht="12.75" hidden="false" customHeight="false" outlineLevel="0" collapsed="false">
      <c r="K402" s="8"/>
      <c r="L402" s="9"/>
      <c r="M402" s="11"/>
      <c r="N402" s="11"/>
      <c r="O402" s="11"/>
      <c r="P402" s="9"/>
      <c r="Q402" s="9"/>
      <c r="R402" s="9"/>
      <c r="S402" s="11"/>
      <c r="T402" s="9"/>
      <c r="U402" s="11"/>
      <c r="V402" s="11"/>
      <c r="W402" s="11"/>
      <c r="X402" s="12"/>
      <c r="Y402" s="17"/>
      <c r="Z402" s="11"/>
    </row>
    <row r="403" customFormat="false" ht="12.75" hidden="false" customHeight="false" outlineLevel="0" collapsed="false">
      <c r="A403" s="0" t="n">
        <v>2002</v>
      </c>
      <c r="B403" s="0" t="n">
        <v>2</v>
      </c>
      <c r="C403" s="0" t="n">
        <v>15</v>
      </c>
      <c r="D403" s="0" t="n">
        <v>6</v>
      </c>
      <c r="E403" s="0" t="n">
        <v>0</v>
      </c>
      <c r="F403" s="0" t="n">
        <v>2</v>
      </c>
      <c r="G403" s="0" t="n">
        <v>13</v>
      </c>
      <c r="H403" s="0" t="n">
        <f aca="false">(107-G403)</f>
        <v>94</v>
      </c>
      <c r="K403" s="8"/>
      <c r="L403" s="9" t="n">
        <v>6509.45</v>
      </c>
      <c r="M403" s="9" t="n">
        <f aca="false">(L403*(107/H403))</f>
        <v>7409.69308510638</v>
      </c>
      <c r="N403" s="9" t="n">
        <f aca="false">(M403-L403)</f>
        <v>900.243085106383</v>
      </c>
      <c r="O403" s="11"/>
      <c r="P403" s="9"/>
      <c r="Q403" s="9"/>
      <c r="R403" s="9"/>
      <c r="S403" s="11"/>
      <c r="T403" s="9"/>
      <c r="U403" s="11"/>
      <c r="V403" s="11"/>
      <c r="W403" s="11"/>
      <c r="X403" s="12"/>
      <c r="Y403" s="17"/>
      <c r="Z403" s="11"/>
    </row>
    <row r="404" customFormat="false" ht="12.75" hidden="false" customHeight="false" outlineLevel="0" collapsed="false">
      <c r="A404" s="0" t="n">
        <v>2002</v>
      </c>
      <c r="B404" s="0" t="n">
        <v>2</v>
      </c>
      <c r="C404" s="0" t="n">
        <v>15</v>
      </c>
      <c r="D404" s="0" t="n">
        <v>6</v>
      </c>
      <c r="E404" s="0" t="n">
        <v>10</v>
      </c>
      <c r="G404" s="0" t="n">
        <v>13</v>
      </c>
      <c r="H404" s="0" t="n">
        <f aca="false">(107-G404)</f>
        <v>94</v>
      </c>
      <c r="K404" s="8"/>
      <c r="L404" s="9" t="n">
        <v>8032.93333333333</v>
      </c>
      <c r="M404" s="9" t="n">
        <f aca="false">(L404*(107/H404))</f>
        <v>9143.87092198582</v>
      </c>
      <c r="N404" s="9" t="n">
        <f aca="false">(M404-L404)</f>
        <v>1110.93758865248</v>
      </c>
      <c r="O404" s="11"/>
      <c r="P404" s="9"/>
      <c r="Q404" s="9"/>
      <c r="R404" s="9"/>
      <c r="S404" s="11"/>
      <c r="T404" s="9"/>
      <c r="U404" s="11"/>
      <c r="V404" s="11"/>
      <c r="W404" s="11"/>
      <c r="X404" s="12"/>
      <c r="Y404" s="17"/>
      <c r="Z404" s="11"/>
    </row>
    <row r="405" customFormat="false" ht="12.75" hidden="false" customHeight="false" outlineLevel="0" collapsed="false">
      <c r="A405" s="0" t="n">
        <v>2002</v>
      </c>
      <c r="B405" s="0" t="n">
        <v>2</v>
      </c>
      <c r="C405" s="0" t="n">
        <v>15</v>
      </c>
      <c r="D405" s="0" t="n">
        <v>6</v>
      </c>
      <c r="E405" s="0" t="n">
        <v>20</v>
      </c>
      <c r="G405" s="0" t="n">
        <v>13</v>
      </c>
      <c r="H405" s="0" t="n">
        <f aca="false">(107-G405)</f>
        <v>94</v>
      </c>
      <c r="K405" s="8"/>
      <c r="L405" s="9" t="n">
        <v>9998</v>
      </c>
      <c r="M405" s="9" t="n">
        <f aca="false">(L405*(107/H405))</f>
        <v>11380.7021276596</v>
      </c>
      <c r="N405" s="9" t="n">
        <f aca="false">(M405-L405)</f>
        <v>1382.70212765958</v>
      </c>
      <c r="O405" s="11"/>
      <c r="P405" s="9"/>
      <c r="Q405" s="9"/>
      <c r="R405" s="9"/>
      <c r="S405" s="11"/>
      <c r="T405" s="9"/>
      <c r="U405" s="11"/>
      <c r="V405" s="11"/>
      <c r="W405" s="11"/>
      <c r="X405" s="12"/>
      <c r="Y405" s="17"/>
      <c r="Z405" s="11"/>
    </row>
    <row r="406" customFormat="false" ht="12.75" hidden="false" customHeight="false" outlineLevel="0" collapsed="false">
      <c r="A406" s="0" t="n">
        <v>2002</v>
      </c>
      <c r="B406" s="0" t="n">
        <v>2</v>
      </c>
      <c r="C406" s="0" t="n">
        <v>15</v>
      </c>
      <c r="D406" s="0" t="n">
        <v>6</v>
      </c>
      <c r="E406" s="0" t="n">
        <v>30</v>
      </c>
      <c r="G406" s="0" t="n">
        <v>13</v>
      </c>
      <c r="H406" s="0" t="n">
        <f aca="false">(107-G406)</f>
        <v>94</v>
      </c>
      <c r="K406" s="8"/>
      <c r="L406" s="9" t="n">
        <v>10112</v>
      </c>
      <c r="M406" s="9" t="n">
        <f aca="false">(L406*(107/H406))</f>
        <v>11510.4680851064</v>
      </c>
      <c r="N406" s="9" t="n">
        <f aca="false">(M406-L406)</f>
        <v>1398.46808510638</v>
      </c>
      <c r="O406" s="11"/>
      <c r="P406" s="9"/>
      <c r="Q406" s="9"/>
      <c r="R406" s="9"/>
      <c r="S406" s="11"/>
      <c r="T406" s="9"/>
      <c r="U406" s="11"/>
      <c r="V406" s="11"/>
      <c r="W406" s="11"/>
      <c r="X406" s="12"/>
      <c r="Y406" s="17"/>
      <c r="Z406" s="11"/>
    </row>
    <row r="407" customFormat="false" ht="12.75" hidden="false" customHeight="false" outlineLevel="0" collapsed="false">
      <c r="A407" s="0" t="n">
        <v>2002</v>
      </c>
      <c r="B407" s="0" t="n">
        <v>2</v>
      </c>
      <c r="C407" s="0" t="n">
        <v>15</v>
      </c>
      <c r="D407" s="0" t="n">
        <v>6</v>
      </c>
      <c r="E407" s="0" t="n">
        <v>40</v>
      </c>
      <c r="G407" s="0" t="n">
        <v>13</v>
      </c>
      <c r="H407" s="0" t="n">
        <f aca="false">(107-G407)</f>
        <v>94</v>
      </c>
      <c r="K407" s="8"/>
      <c r="L407" s="9" t="n">
        <v>9945.4</v>
      </c>
      <c r="M407" s="9" t="n">
        <f aca="false">(L407*(107/H407))</f>
        <v>11320.8276595745</v>
      </c>
      <c r="N407" s="9" t="n">
        <f aca="false">(M407-L407)</f>
        <v>1375.42765957447</v>
      </c>
      <c r="O407" s="11"/>
      <c r="P407" s="9"/>
      <c r="Q407" s="9"/>
      <c r="R407" s="9"/>
      <c r="S407" s="11"/>
      <c r="T407" s="9"/>
      <c r="U407" s="11"/>
      <c r="V407" s="11"/>
      <c r="W407" s="11"/>
      <c r="X407" s="12"/>
      <c r="Y407" s="17"/>
      <c r="Z407" s="11"/>
    </row>
    <row r="408" customFormat="false" ht="12.75" hidden="false" customHeight="false" outlineLevel="0" collapsed="false">
      <c r="A408" s="0" t="n">
        <v>2002</v>
      </c>
      <c r="B408" s="0" t="n">
        <v>2</v>
      </c>
      <c r="C408" s="0" t="n">
        <v>15</v>
      </c>
      <c r="D408" s="0" t="n">
        <v>6</v>
      </c>
      <c r="E408" s="0" t="n">
        <v>50</v>
      </c>
      <c r="G408" s="0" t="n">
        <v>13</v>
      </c>
      <c r="H408" s="0" t="n">
        <f aca="false">(107-G408)</f>
        <v>94</v>
      </c>
      <c r="K408" s="8"/>
      <c r="L408" s="9" t="n">
        <v>10010.1833333333</v>
      </c>
      <c r="M408" s="9" t="n">
        <f aca="false">(L408*(107/H408))</f>
        <v>11394.5703900709</v>
      </c>
      <c r="N408" s="9" t="n">
        <f aca="false">(M408-L408)</f>
        <v>1384.38705673759</v>
      </c>
      <c r="O408" s="11"/>
      <c r="P408" s="9"/>
      <c r="Q408" s="9"/>
      <c r="R408" s="9"/>
      <c r="S408" s="11"/>
      <c r="T408" s="9"/>
      <c r="U408" s="11"/>
      <c r="V408" s="11"/>
      <c r="W408" s="11"/>
      <c r="X408" s="12"/>
      <c r="Y408" s="17"/>
      <c r="Z408" s="11"/>
    </row>
    <row r="409" customFormat="false" ht="12.75" hidden="false" customHeight="false" outlineLevel="0" collapsed="false">
      <c r="A409" s="0" t="n">
        <v>2002</v>
      </c>
      <c r="B409" s="0" t="n">
        <v>2</v>
      </c>
      <c r="C409" s="0" t="n">
        <v>15</v>
      </c>
      <c r="D409" s="0" t="n">
        <v>7</v>
      </c>
      <c r="E409" s="0" t="n">
        <v>0</v>
      </c>
      <c r="G409" s="0" t="n">
        <v>13</v>
      </c>
      <c r="H409" s="0" t="n">
        <f aca="false">(107-G409)</f>
        <v>94</v>
      </c>
      <c r="K409" s="8"/>
      <c r="L409" s="9" t="n">
        <v>10137.6833333333</v>
      </c>
      <c r="M409" s="9" t="n">
        <f aca="false">(L409*(107/H409))</f>
        <v>11539.7033687943</v>
      </c>
      <c r="N409" s="9" t="n">
        <f aca="false">(M409-L409)</f>
        <v>1402.02003546099</v>
      </c>
      <c r="O409" s="11"/>
      <c r="P409" s="9"/>
      <c r="Q409" s="9"/>
      <c r="R409" s="9"/>
      <c r="S409" s="11"/>
      <c r="T409" s="9"/>
      <c r="U409" s="11"/>
      <c r="V409" s="11"/>
      <c r="W409" s="11"/>
      <c r="X409" s="12"/>
      <c r="Y409" s="17"/>
      <c r="Z409" s="11"/>
    </row>
    <row r="410" customFormat="false" ht="12.75" hidden="false" customHeight="false" outlineLevel="0" collapsed="false">
      <c r="A410" s="0" t="n">
        <v>2002</v>
      </c>
      <c r="B410" s="0" t="n">
        <v>2</v>
      </c>
      <c r="C410" s="0" t="n">
        <v>15</v>
      </c>
      <c r="D410" s="0" t="n">
        <v>7</v>
      </c>
      <c r="E410" s="0" t="n">
        <v>10</v>
      </c>
      <c r="G410" s="0" t="n">
        <v>13</v>
      </c>
      <c r="H410" s="0" t="n">
        <f aca="false">(107-G410)</f>
        <v>94</v>
      </c>
      <c r="K410" s="8"/>
      <c r="L410" s="9" t="n">
        <v>9664.96666666667</v>
      </c>
      <c r="M410" s="9" t="n">
        <f aca="false">(L410*(107/H410))</f>
        <v>11001.6109929078</v>
      </c>
      <c r="N410" s="9" t="n">
        <f aca="false">(M410-L410)</f>
        <v>1336.64432624114</v>
      </c>
      <c r="O410" s="11"/>
      <c r="P410" s="9"/>
      <c r="Q410" s="9"/>
      <c r="R410" s="9"/>
      <c r="S410" s="11"/>
      <c r="T410" s="9"/>
      <c r="U410" s="11"/>
      <c r="V410" s="11"/>
      <c r="W410" s="11"/>
      <c r="X410" s="12"/>
      <c r="Y410" s="17"/>
      <c r="Z410" s="11"/>
    </row>
    <row r="411" customFormat="false" ht="12.75" hidden="false" customHeight="false" outlineLevel="0" collapsed="false">
      <c r="A411" s="0" t="n">
        <v>2002</v>
      </c>
      <c r="B411" s="0" t="n">
        <v>2</v>
      </c>
      <c r="C411" s="0" t="n">
        <v>15</v>
      </c>
      <c r="D411" s="0" t="n">
        <v>7</v>
      </c>
      <c r="E411" s="0" t="n">
        <v>20</v>
      </c>
      <c r="G411" s="0" t="n">
        <v>13</v>
      </c>
      <c r="H411" s="0" t="n">
        <f aca="false">(107-G411)</f>
        <v>94</v>
      </c>
      <c r="K411" s="8"/>
      <c r="L411" s="9" t="n">
        <v>9404.31666666667</v>
      </c>
      <c r="M411" s="9" t="n">
        <f aca="false">(L411*(107/H411))</f>
        <v>10704.9136524823</v>
      </c>
      <c r="N411" s="9" t="n">
        <f aca="false">(M411-L411)</f>
        <v>1300.5969858156</v>
      </c>
      <c r="O411" s="11"/>
      <c r="P411" s="9"/>
      <c r="Q411" s="9"/>
      <c r="R411" s="9"/>
      <c r="S411" s="11"/>
      <c r="T411" s="9"/>
      <c r="U411" s="11"/>
      <c r="V411" s="11"/>
      <c r="W411" s="11"/>
      <c r="X411" s="12"/>
      <c r="Y411" s="17"/>
      <c r="Z411" s="11"/>
    </row>
    <row r="412" customFormat="false" ht="12.75" hidden="false" customHeight="false" outlineLevel="0" collapsed="false">
      <c r="A412" s="0" t="n">
        <v>2002</v>
      </c>
      <c r="B412" s="0" t="n">
        <v>2</v>
      </c>
      <c r="C412" s="0" t="n">
        <v>15</v>
      </c>
      <c r="D412" s="0" t="n">
        <v>7</v>
      </c>
      <c r="E412" s="0" t="n">
        <v>30</v>
      </c>
      <c r="G412" s="0" t="n">
        <v>13</v>
      </c>
      <c r="H412" s="0" t="n">
        <f aca="false">(107-G412)</f>
        <v>94</v>
      </c>
      <c r="K412" s="8"/>
      <c r="L412" s="9" t="n">
        <v>8774.76666666667</v>
      </c>
      <c r="M412" s="9" t="n">
        <f aca="false">(L412*(107/H412))</f>
        <v>9988.29822695036</v>
      </c>
      <c r="N412" s="9" t="n">
        <f aca="false">(M412-L412)</f>
        <v>1213.53156028369</v>
      </c>
      <c r="O412" s="11"/>
      <c r="P412" s="9"/>
      <c r="Q412" s="9"/>
      <c r="R412" s="9"/>
      <c r="S412" s="11"/>
      <c r="T412" s="9"/>
      <c r="U412" s="11"/>
      <c r="V412" s="11"/>
      <c r="W412" s="11"/>
      <c r="X412" s="12"/>
      <c r="Y412" s="17"/>
      <c r="Z412" s="11"/>
    </row>
    <row r="413" customFormat="false" ht="12.75" hidden="false" customHeight="false" outlineLevel="0" collapsed="false">
      <c r="A413" s="0" t="n">
        <v>2002</v>
      </c>
      <c r="B413" s="0" t="n">
        <v>2</v>
      </c>
      <c r="C413" s="0" t="n">
        <v>15</v>
      </c>
      <c r="D413" s="0" t="n">
        <v>7</v>
      </c>
      <c r="E413" s="0" t="n">
        <v>40</v>
      </c>
      <c r="G413" s="0" t="n">
        <v>13</v>
      </c>
      <c r="H413" s="0" t="n">
        <f aca="false">(107-G413)</f>
        <v>94</v>
      </c>
      <c r="K413" s="8"/>
      <c r="L413" s="9" t="n">
        <v>8595.31666666667</v>
      </c>
      <c r="M413" s="9" t="n">
        <f aca="false">(L413*(107/H413))</f>
        <v>9784.03067375887</v>
      </c>
      <c r="N413" s="9" t="n">
        <f aca="false">(M413-L413)</f>
        <v>1188.7140070922</v>
      </c>
      <c r="O413" s="11"/>
      <c r="P413" s="9"/>
      <c r="Q413" s="9"/>
      <c r="R413" s="9"/>
      <c r="S413" s="11"/>
      <c r="T413" s="9"/>
      <c r="U413" s="11"/>
      <c r="V413" s="11"/>
      <c r="W413" s="11"/>
      <c r="X413" s="12"/>
      <c r="Y413" s="17"/>
      <c r="Z413" s="11"/>
    </row>
    <row r="414" customFormat="false" ht="12.75" hidden="false" customHeight="false" outlineLevel="0" collapsed="false">
      <c r="A414" s="0" t="n">
        <v>2002</v>
      </c>
      <c r="B414" s="0" t="n">
        <v>2</v>
      </c>
      <c r="C414" s="0" t="n">
        <v>15</v>
      </c>
      <c r="D414" s="0" t="n">
        <v>7</v>
      </c>
      <c r="E414" s="0" t="n">
        <v>50</v>
      </c>
      <c r="G414" s="0" t="n">
        <v>13</v>
      </c>
      <c r="H414" s="0" t="n">
        <f aca="false">(107-G414)</f>
        <v>94</v>
      </c>
      <c r="K414" s="8"/>
      <c r="L414" s="9" t="n">
        <v>9338.26666666667</v>
      </c>
      <c r="M414" s="9" t="n">
        <f aca="false">(L414*(107/H414))</f>
        <v>10629.7290780142</v>
      </c>
      <c r="N414" s="9" t="n">
        <f aca="false">(M414-L414)</f>
        <v>1291.46241134752</v>
      </c>
      <c r="O414" s="11"/>
      <c r="P414" s="9"/>
      <c r="Q414" s="9"/>
      <c r="R414" s="9"/>
      <c r="S414" s="11"/>
      <c r="T414" s="9"/>
      <c r="U414" s="11"/>
      <c r="V414" s="11"/>
      <c r="W414" s="11"/>
      <c r="X414" s="12"/>
      <c r="Y414" s="17"/>
      <c r="Z414" s="11"/>
    </row>
    <row r="415" customFormat="false" ht="12.75" hidden="false" customHeight="false" outlineLevel="0" collapsed="false">
      <c r="K415" s="8"/>
      <c r="L415" s="9"/>
      <c r="M415" s="11"/>
      <c r="N415" s="11"/>
      <c r="O415" s="11"/>
      <c r="P415" s="9"/>
      <c r="Q415" s="9"/>
      <c r="R415" s="9"/>
      <c r="S415" s="11"/>
      <c r="T415" s="9"/>
      <c r="U415" s="11"/>
      <c r="V415" s="11"/>
      <c r="W415" s="11"/>
      <c r="X415" s="12"/>
      <c r="Y415" s="17"/>
      <c r="Z415" s="11"/>
    </row>
    <row r="416" customFormat="false" ht="12.75" hidden="false" customHeight="false" outlineLevel="0" collapsed="false">
      <c r="A416" s="0" t="n">
        <v>2002</v>
      </c>
      <c r="B416" s="0" t="n">
        <v>2</v>
      </c>
      <c r="C416" s="0" t="n">
        <v>16</v>
      </c>
      <c r="D416" s="0" t="n">
        <v>21</v>
      </c>
      <c r="E416" s="0" t="n">
        <v>10</v>
      </c>
      <c r="F416" s="0" t="n">
        <v>2.5</v>
      </c>
      <c r="G416" s="0" t="n">
        <v>75</v>
      </c>
      <c r="H416" s="0" t="n">
        <f aca="false">(107-G416)</f>
        <v>32</v>
      </c>
      <c r="K416" s="8"/>
      <c r="L416" s="9" t="n">
        <v>4374.11666666667</v>
      </c>
      <c r="M416" s="9" t="n">
        <f aca="false">(L416*(107/H416))</f>
        <v>14625.9526041667</v>
      </c>
      <c r="N416" s="9" t="n">
        <f aca="false">(M416-L416)</f>
        <v>10251.8359375</v>
      </c>
      <c r="O416" s="11"/>
      <c r="P416" s="9"/>
      <c r="Q416" s="9"/>
      <c r="R416" s="9"/>
      <c r="S416" s="11"/>
      <c r="T416" s="9"/>
      <c r="U416" s="11"/>
      <c r="V416" s="11"/>
      <c r="W416" s="11"/>
      <c r="X416" s="12"/>
      <c r="Y416" s="17"/>
      <c r="Z416" s="11"/>
    </row>
    <row r="417" customFormat="false" ht="12.75" hidden="false" customHeight="false" outlineLevel="0" collapsed="false">
      <c r="A417" s="0" t="n">
        <v>2002</v>
      </c>
      <c r="B417" s="0" t="n">
        <v>2</v>
      </c>
      <c r="C417" s="0" t="n">
        <v>16</v>
      </c>
      <c r="D417" s="0" t="n">
        <v>21</v>
      </c>
      <c r="E417" s="0" t="n">
        <v>20</v>
      </c>
      <c r="G417" s="0" t="n">
        <v>75</v>
      </c>
      <c r="H417" s="0" t="n">
        <f aca="false">(107-G417)</f>
        <v>32</v>
      </c>
      <c r="K417" s="8"/>
      <c r="L417" s="9" t="n">
        <v>4347.2</v>
      </c>
      <c r="M417" s="9" t="n">
        <f aca="false">(L417*(107/H417))</f>
        <v>14535.95</v>
      </c>
      <c r="N417" s="9" t="n">
        <f aca="false">(M417-L417)</f>
        <v>10188.75</v>
      </c>
      <c r="O417" s="11"/>
      <c r="P417" s="9"/>
      <c r="Q417" s="9"/>
      <c r="R417" s="9"/>
      <c r="S417" s="11"/>
      <c r="T417" s="9"/>
      <c r="U417" s="11"/>
      <c r="V417" s="11"/>
      <c r="W417" s="11"/>
      <c r="X417" s="12"/>
      <c r="Y417" s="17"/>
      <c r="Z417" s="11"/>
    </row>
    <row r="418" customFormat="false" ht="12.75" hidden="false" customHeight="false" outlineLevel="0" collapsed="false">
      <c r="A418" s="0" t="n">
        <v>2002</v>
      </c>
      <c r="B418" s="0" t="n">
        <v>2</v>
      </c>
      <c r="C418" s="0" t="n">
        <v>16</v>
      </c>
      <c r="D418" s="0" t="n">
        <v>21</v>
      </c>
      <c r="E418" s="0" t="n">
        <v>30</v>
      </c>
      <c r="G418" s="0" t="n">
        <v>75</v>
      </c>
      <c r="H418" s="0" t="n">
        <f aca="false">(107-G418)</f>
        <v>32</v>
      </c>
      <c r="K418" s="8"/>
      <c r="L418" s="9" t="n">
        <v>4287.36666666667</v>
      </c>
      <c r="M418" s="9" t="n">
        <f aca="false">(L418*(107/H418))</f>
        <v>14335.8822916667</v>
      </c>
      <c r="N418" s="9" t="n">
        <f aca="false">(M418-L418)</f>
        <v>10048.515625</v>
      </c>
      <c r="O418" s="11"/>
      <c r="P418" s="9"/>
      <c r="Q418" s="9"/>
      <c r="R418" s="9"/>
      <c r="S418" s="11"/>
      <c r="T418" s="9"/>
      <c r="U418" s="11"/>
      <c r="V418" s="11"/>
      <c r="W418" s="11"/>
      <c r="X418" s="12"/>
      <c r="Y418" s="17"/>
      <c r="Z418" s="11"/>
    </row>
    <row r="419" customFormat="false" ht="12.75" hidden="false" customHeight="false" outlineLevel="0" collapsed="false">
      <c r="A419" s="0" t="n">
        <v>2002</v>
      </c>
      <c r="B419" s="0" t="n">
        <v>2</v>
      </c>
      <c r="C419" s="0" t="n">
        <v>16</v>
      </c>
      <c r="D419" s="0" t="n">
        <v>21</v>
      </c>
      <c r="E419" s="0" t="n">
        <v>40</v>
      </c>
      <c r="G419" s="0" t="n">
        <v>75</v>
      </c>
      <c r="H419" s="0" t="n">
        <f aca="false">(107-G419)</f>
        <v>32</v>
      </c>
      <c r="K419" s="8"/>
      <c r="L419" s="9" t="n">
        <v>3591.65</v>
      </c>
      <c r="M419" s="9" t="n">
        <f aca="false">(L419*(107/H419))</f>
        <v>12009.5796875</v>
      </c>
      <c r="N419" s="9" t="n">
        <f aca="false">(M419-L419)</f>
        <v>8417.9296875</v>
      </c>
      <c r="O419" s="11"/>
      <c r="P419" s="9"/>
      <c r="Q419" s="9"/>
      <c r="R419" s="9"/>
      <c r="S419" s="11"/>
      <c r="T419" s="9"/>
      <c r="U419" s="11"/>
      <c r="V419" s="11"/>
      <c r="W419" s="11"/>
      <c r="X419" s="12"/>
      <c r="Y419" s="17"/>
      <c r="Z419" s="11"/>
    </row>
    <row r="420" customFormat="false" ht="12.75" hidden="false" customHeight="false" outlineLevel="0" collapsed="false">
      <c r="A420" s="0" t="n">
        <v>2002</v>
      </c>
      <c r="B420" s="0" t="n">
        <v>2</v>
      </c>
      <c r="C420" s="0" t="n">
        <v>16</v>
      </c>
      <c r="D420" s="0" t="n">
        <v>21</v>
      </c>
      <c r="E420" s="0" t="n">
        <v>50</v>
      </c>
      <c r="G420" s="0" t="n">
        <v>75</v>
      </c>
      <c r="H420" s="0" t="n">
        <f aca="false">(107-G420)</f>
        <v>32</v>
      </c>
      <c r="K420" s="8"/>
      <c r="L420" s="9" t="n">
        <v>3409.61666666667</v>
      </c>
      <c r="M420" s="9" t="n">
        <f aca="false">(L420*(107/H420))</f>
        <v>11400.9057291667</v>
      </c>
      <c r="N420" s="9" t="n">
        <f aca="false">(M420-L420)</f>
        <v>7991.2890625</v>
      </c>
      <c r="O420" s="11"/>
      <c r="P420" s="9"/>
      <c r="Q420" s="9"/>
      <c r="R420" s="9"/>
      <c r="S420" s="11"/>
      <c r="T420" s="9"/>
      <c r="U420" s="11"/>
      <c r="V420" s="11"/>
      <c r="W420" s="11"/>
      <c r="X420" s="12"/>
      <c r="Y420" s="17"/>
      <c r="Z420" s="11"/>
    </row>
    <row r="421" customFormat="false" ht="12.75" hidden="false" customHeight="false" outlineLevel="0" collapsed="false">
      <c r="A421" s="0" t="n">
        <v>2002</v>
      </c>
      <c r="B421" s="0" t="n">
        <v>2</v>
      </c>
      <c r="C421" s="0" t="n">
        <v>16</v>
      </c>
      <c r="D421" s="0" t="n">
        <v>22</v>
      </c>
      <c r="E421" s="0" t="n">
        <v>0</v>
      </c>
      <c r="G421" s="0" t="n">
        <v>75</v>
      </c>
      <c r="H421" s="0" t="n">
        <f aca="false">(107-G421)</f>
        <v>32</v>
      </c>
      <c r="K421" s="8"/>
      <c r="L421" s="9" t="n">
        <v>3338</v>
      </c>
      <c r="M421" s="9" t="n">
        <f aca="false">(L421*(107/H421))</f>
        <v>11161.4375</v>
      </c>
      <c r="N421" s="9" t="n">
        <f aca="false">(M421-L421)</f>
        <v>7823.4375</v>
      </c>
      <c r="O421" s="11"/>
      <c r="P421" s="9"/>
      <c r="Q421" s="9"/>
      <c r="R421" s="9"/>
      <c r="S421" s="11"/>
      <c r="T421" s="9"/>
      <c r="U421" s="11"/>
      <c r="V421" s="11"/>
      <c r="W421" s="11"/>
      <c r="X421" s="12"/>
      <c r="Y421" s="17"/>
      <c r="Z421" s="11"/>
    </row>
    <row r="422" customFormat="false" ht="12.75" hidden="false" customHeight="false" outlineLevel="0" collapsed="false">
      <c r="A422" s="0" t="n">
        <v>2002</v>
      </c>
      <c r="B422" s="0" t="n">
        <v>2</v>
      </c>
      <c r="C422" s="0" t="n">
        <v>16</v>
      </c>
      <c r="D422" s="0" t="n">
        <v>22</v>
      </c>
      <c r="E422" s="0" t="n">
        <v>10</v>
      </c>
      <c r="G422" s="0" t="n">
        <v>75</v>
      </c>
      <c r="H422" s="0" t="n">
        <f aca="false">(107-G422)</f>
        <v>32</v>
      </c>
      <c r="K422" s="8"/>
      <c r="L422" s="9" t="n">
        <v>3317.88333333333</v>
      </c>
      <c r="M422" s="9" t="n">
        <f aca="false">(L422*(107/H422))</f>
        <v>11094.1723958333</v>
      </c>
      <c r="N422" s="9" t="n">
        <f aca="false">(M422-L422)</f>
        <v>7776.2890625</v>
      </c>
      <c r="O422" s="11"/>
      <c r="P422" s="9"/>
      <c r="Q422" s="9"/>
      <c r="R422" s="9"/>
      <c r="S422" s="11"/>
      <c r="T422" s="9"/>
      <c r="U422" s="11"/>
      <c r="V422" s="11"/>
      <c r="W422" s="11"/>
      <c r="X422" s="12"/>
      <c r="Y422" s="17"/>
      <c r="Z422" s="11"/>
    </row>
    <row r="423" customFormat="false" ht="12.75" hidden="false" customHeight="false" outlineLevel="0" collapsed="false">
      <c r="A423" s="0" t="n">
        <v>2002</v>
      </c>
      <c r="B423" s="0" t="n">
        <v>2</v>
      </c>
      <c r="C423" s="0" t="n">
        <v>16</v>
      </c>
      <c r="D423" s="0" t="n">
        <v>22</v>
      </c>
      <c r="E423" s="0" t="n">
        <v>20</v>
      </c>
      <c r="G423" s="0" t="n">
        <v>75</v>
      </c>
      <c r="H423" s="0" t="n">
        <f aca="false">(107-G423)</f>
        <v>32</v>
      </c>
      <c r="K423" s="8"/>
      <c r="L423" s="9" t="n">
        <v>3616.51666666667</v>
      </c>
      <c r="M423" s="9" t="n">
        <f aca="false">(L423*(107/H423))</f>
        <v>12092.7276041667</v>
      </c>
      <c r="N423" s="9" t="n">
        <f aca="false">(M423-L423)</f>
        <v>8476.2109375</v>
      </c>
      <c r="O423" s="11"/>
      <c r="P423" s="9"/>
      <c r="Q423" s="9"/>
      <c r="R423" s="9"/>
      <c r="S423" s="11"/>
      <c r="T423" s="9"/>
      <c r="U423" s="11"/>
      <c r="V423" s="11"/>
      <c r="W423" s="11"/>
      <c r="X423" s="12"/>
      <c r="Y423" s="17"/>
      <c r="Z423" s="11"/>
    </row>
    <row r="424" customFormat="false" ht="12.75" hidden="false" customHeight="false" outlineLevel="0" collapsed="false">
      <c r="A424" s="0" t="n">
        <v>2002</v>
      </c>
      <c r="B424" s="0" t="n">
        <v>2</v>
      </c>
      <c r="C424" s="0" t="n">
        <v>16</v>
      </c>
      <c r="D424" s="0" t="n">
        <v>22</v>
      </c>
      <c r="E424" s="0" t="n">
        <v>30</v>
      </c>
      <c r="G424" s="0" t="n">
        <v>75</v>
      </c>
      <c r="H424" s="0" t="n">
        <f aca="false">(107-G424)</f>
        <v>32</v>
      </c>
      <c r="K424" s="8"/>
      <c r="L424" s="9" t="n">
        <v>3806.15</v>
      </c>
      <c r="M424" s="9" t="n">
        <f aca="false">(L424*(107/H424))</f>
        <v>12726.8140625</v>
      </c>
      <c r="N424" s="9" t="n">
        <f aca="false">(M424-L424)</f>
        <v>8920.6640625</v>
      </c>
      <c r="O424" s="11"/>
      <c r="P424" s="9"/>
      <c r="Q424" s="9"/>
      <c r="R424" s="9"/>
      <c r="S424" s="11"/>
      <c r="T424" s="9"/>
      <c r="U424" s="11"/>
      <c r="V424" s="11"/>
      <c r="W424" s="11"/>
      <c r="X424" s="12"/>
      <c r="Y424" s="17"/>
      <c r="Z424" s="11"/>
    </row>
    <row r="425" customFormat="false" ht="12.75" hidden="false" customHeight="false" outlineLevel="0" collapsed="false">
      <c r="A425" s="0" t="n">
        <v>2002</v>
      </c>
      <c r="B425" s="0" t="n">
        <v>2</v>
      </c>
      <c r="C425" s="0" t="n">
        <v>16</v>
      </c>
      <c r="D425" s="0" t="n">
        <v>22</v>
      </c>
      <c r="E425" s="0" t="n">
        <v>40</v>
      </c>
      <c r="G425" s="0" t="n">
        <v>75</v>
      </c>
      <c r="H425" s="0" t="n">
        <f aca="false">(107-G425)</f>
        <v>32</v>
      </c>
      <c r="K425" s="8"/>
      <c r="L425" s="9" t="n">
        <v>3812.2</v>
      </c>
      <c r="M425" s="9" t="n">
        <f aca="false">(L425*(107/H425))</f>
        <v>12747.04375</v>
      </c>
      <c r="N425" s="9" t="n">
        <f aca="false">(M425-L425)</f>
        <v>8934.84375</v>
      </c>
      <c r="O425" s="11"/>
      <c r="P425" s="9"/>
      <c r="Q425" s="9"/>
      <c r="R425" s="9"/>
      <c r="S425" s="11"/>
      <c r="T425" s="9"/>
      <c r="U425" s="11"/>
      <c r="V425" s="11"/>
      <c r="W425" s="11"/>
      <c r="X425" s="12"/>
      <c r="Y425" s="17"/>
      <c r="Z425" s="11"/>
    </row>
    <row r="426" customFormat="false" ht="12.75" hidden="false" customHeight="false" outlineLevel="0" collapsed="false">
      <c r="A426" s="0" t="n">
        <v>2002</v>
      </c>
      <c r="B426" s="0" t="n">
        <v>2</v>
      </c>
      <c r="C426" s="0" t="n">
        <v>16</v>
      </c>
      <c r="D426" s="0" t="n">
        <v>22</v>
      </c>
      <c r="E426" s="0" t="n">
        <v>50</v>
      </c>
      <c r="G426" s="0" t="n">
        <v>75</v>
      </c>
      <c r="H426" s="0" t="n">
        <f aca="false">(107-G426)</f>
        <v>32</v>
      </c>
      <c r="K426" s="8"/>
      <c r="L426" s="9" t="n">
        <v>4052.15</v>
      </c>
      <c r="M426" s="9" t="n">
        <f aca="false">(L426*(107/H426))</f>
        <v>13549.3765625</v>
      </c>
      <c r="N426" s="9" t="n">
        <f aca="false">(M426-L426)</f>
        <v>9497.2265625</v>
      </c>
      <c r="O426" s="11"/>
      <c r="P426" s="9"/>
      <c r="Q426" s="9"/>
      <c r="R426" s="9"/>
      <c r="S426" s="11"/>
      <c r="T426" s="9"/>
      <c r="U426" s="11"/>
      <c r="V426" s="11"/>
      <c r="W426" s="11"/>
      <c r="X426" s="12"/>
      <c r="Y426" s="17"/>
      <c r="Z426" s="11"/>
    </row>
    <row r="427" customFormat="false" ht="12.75" hidden="false" customHeight="false" outlineLevel="0" collapsed="false">
      <c r="A427" s="0" t="n">
        <v>2002</v>
      </c>
      <c r="B427" s="0" t="n">
        <v>2</v>
      </c>
      <c r="C427" s="0" t="n">
        <v>16</v>
      </c>
      <c r="D427" s="0" t="n">
        <v>23</v>
      </c>
      <c r="E427" s="0" t="n">
        <v>0</v>
      </c>
      <c r="G427" s="0" t="n">
        <v>75</v>
      </c>
      <c r="H427" s="0" t="n">
        <f aca="false">(107-G427)</f>
        <v>32</v>
      </c>
      <c r="K427" s="8"/>
      <c r="L427" s="9" t="n">
        <v>4227.61666666667</v>
      </c>
      <c r="M427" s="9" t="n">
        <f aca="false">(L427*(107/H427))</f>
        <v>14136.0932291667</v>
      </c>
      <c r="N427" s="9" t="n">
        <f aca="false">(M427-L427)</f>
        <v>9908.4765625</v>
      </c>
      <c r="O427" s="11"/>
      <c r="P427" s="9"/>
      <c r="Q427" s="9"/>
      <c r="R427" s="9"/>
      <c r="S427" s="11"/>
      <c r="T427" s="9"/>
      <c r="U427" s="11"/>
      <c r="V427" s="11"/>
      <c r="W427" s="11"/>
      <c r="X427" s="12"/>
      <c r="Y427" s="17"/>
      <c r="Z427" s="11"/>
    </row>
    <row r="428" customFormat="false" ht="12.75" hidden="false" customHeight="false" outlineLevel="0" collapsed="false">
      <c r="A428" s="0" t="n">
        <v>2002</v>
      </c>
      <c r="B428" s="0" t="n">
        <v>2</v>
      </c>
      <c r="C428" s="0" t="n">
        <v>16</v>
      </c>
      <c r="D428" s="0" t="n">
        <v>23</v>
      </c>
      <c r="E428" s="0" t="n">
        <v>10</v>
      </c>
      <c r="G428" s="0" t="n">
        <v>75</v>
      </c>
      <c r="H428" s="0" t="n">
        <f aca="false">(107-G428)</f>
        <v>32</v>
      </c>
      <c r="K428" s="8"/>
      <c r="L428" s="9" t="n">
        <v>4428.73333333333</v>
      </c>
      <c r="M428" s="9" t="n">
        <f aca="false">(L428*(107/H428))</f>
        <v>14808.5770833333</v>
      </c>
      <c r="N428" s="9" t="n">
        <f aca="false">(M428-L428)</f>
        <v>10379.84375</v>
      </c>
      <c r="O428" s="11"/>
      <c r="P428" s="9"/>
      <c r="Q428" s="9"/>
      <c r="R428" s="9"/>
      <c r="S428" s="11"/>
      <c r="T428" s="9"/>
      <c r="U428" s="11"/>
      <c r="V428" s="11"/>
      <c r="W428" s="11"/>
      <c r="X428" s="12"/>
      <c r="Y428" s="17"/>
      <c r="Z428" s="11"/>
    </row>
    <row r="429" customFormat="false" ht="12.75" hidden="false" customHeight="false" outlineLevel="0" collapsed="false">
      <c r="A429" s="0" t="n">
        <v>2002</v>
      </c>
      <c r="B429" s="0" t="n">
        <v>2</v>
      </c>
      <c r="C429" s="0" t="n">
        <v>16</v>
      </c>
      <c r="D429" s="0" t="n">
        <v>23</v>
      </c>
      <c r="E429" s="0" t="n">
        <v>20</v>
      </c>
      <c r="G429" s="0" t="n">
        <v>75</v>
      </c>
      <c r="H429" s="0" t="n">
        <f aca="false">(107-G429)</f>
        <v>32</v>
      </c>
      <c r="K429" s="8"/>
      <c r="L429" s="9" t="n">
        <v>4559.25</v>
      </c>
      <c r="M429" s="9" t="n">
        <f aca="false">(L429*(107/H429))</f>
        <v>15244.9921875</v>
      </c>
      <c r="N429" s="9" t="n">
        <f aca="false">(M429-L429)</f>
        <v>10685.7421875</v>
      </c>
      <c r="O429" s="11"/>
      <c r="P429" s="9"/>
      <c r="Q429" s="9"/>
      <c r="R429" s="9"/>
      <c r="S429" s="11"/>
      <c r="T429" s="9"/>
      <c r="U429" s="11"/>
      <c r="V429" s="11"/>
      <c r="W429" s="11"/>
      <c r="X429" s="12"/>
      <c r="Y429" s="17"/>
      <c r="Z429" s="11"/>
    </row>
    <row r="430" customFormat="false" ht="12.75" hidden="false" customHeight="false" outlineLevel="0" collapsed="false">
      <c r="A430" s="0" t="n">
        <v>2002</v>
      </c>
      <c r="B430" s="0" t="n">
        <v>2</v>
      </c>
      <c r="C430" s="0" t="n">
        <v>16</v>
      </c>
      <c r="D430" s="0" t="n">
        <v>23</v>
      </c>
      <c r="E430" s="0" t="n">
        <v>30</v>
      </c>
      <c r="G430" s="0" t="n">
        <v>75</v>
      </c>
      <c r="H430" s="0" t="n">
        <f aca="false">(107-G430)</f>
        <v>32</v>
      </c>
      <c r="K430" s="8"/>
      <c r="L430" s="9" t="n">
        <v>4162.01666666667</v>
      </c>
      <c r="M430" s="9" t="n">
        <f aca="false">(L430*(107/H430))</f>
        <v>13916.7432291667</v>
      </c>
      <c r="N430" s="9" t="n">
        <f aca="false">(M430-L430)</f>
        <v>9754.7265625</v>
      </c>
      <c r="O430" s="11"/>
      <c r="P430" s="9"/>
      <c r="Q430" s="9"/>
      <c r="R430" s="9"/>
      <c r="S430" s="11"/>
      <c r="T430" s="9"/>
      <c r="U430" s="11"/>
      <c r="V430" s="11"/>
      <c r="W430" s="11"/>
      <c r="X430" s="12"/>
      <c r="Y430" s="17"/>
      <c r="Z430" s="11"/>
    </row>
    <row r="431" customFormat="false" ht="12.75" hidden="false" customHeight="false" outlineLevel="0" collapsed="false">
      <c r="A431" s="0" t="n">
        <v>2002</v>
      </c>
      <c r="B431" s="0" t="n">
        <v>2</v>
      </c>
      <c r="C431" s="0" t="n">
        <v>16</v>
      </c>
      <c r="D431" s="0" t="n">
        <v>23</v>
      </c>
      <c r="E431" s="0" t="n">
        <v>40</v>
      </c>
      <c r="G431" s="0" t="n">
        <v>75</v>
      </c>
      <c r="H431" s="0" t="n">
        <f aca="false">(107-G431)</f>
        <v>32</v>
      </c>
      <c r="K431" s="8"/>
      <c r="L431" s="9" t="n">
        <v>4345.91666666667</v>
      </c>
      <c r="M431" s="9" t="n">
        <f aca="false">(L431*(107/H431))</f>
        <v>14531.6588541667</v>
      </c>
      <c r="N431" s="9" t="n">
        <f aca="false">(M431-L431)</f>
        <v>10185.7421875</v>
      </c>
      <c r="O431" s="11"/>
      <c r="P431" s="9"/>
      <c r="Q431" s="9"/>
      <c r="R431" s="9"/>
      <c r="S431" s="11"/>
      <c r="T431" s="9"/>
      <c r="U431" s="11"/>
      <c r="V431" s="11"/>
      <c r="W431" s="11"/>
      <c r="X431" s="12"/>
      <c r="Y431" s="17"/>
      <c r="Z431" s="11"/>
    </row>
    <row r="432" customFormat="false" ht="12.75" hidden="false" customHeight="false" outlineLevel="0" collapsed="false">
      <c r="K432" s="8"/>
      <c r="L432" s="9"/>
      <c r="M432" s="11"/>
      <c r="N432" s="11"/>
      <c r="O432" s="11"/>
      <c r="P432" s="9"/>
      <c r="Q432" s="9"/>
      <c r="R432" s="9"/>
      <c r="S432" s="11"/>
      <c r="T432" s="9"/>
      <c r="U432" s="11"/>
      <c r="V432" s="11"/>
      <c r="W432" s="11"/>
      <c r="X432" s="12"/>
      <c r="Y432" s="17"/>
      <c r="Z432" s="11"/>
    </row>
    <row r="433" customFormat="false" ht="12.75" hidden="false" customHeight="false" outlineLevel="0" collapsed="false">
      <c r="A433" s="0" t="n">
        <v>2002</v>
      </c>
      <c r="B433" s="0" t="n">
        <v>2</v>
      </c>
      <c r="C433" s="0" t="n">
        <v>18</v>
      </c>
      <c r="D433" s="0" t="n">
        <v>19</v>
      </c>
      <c r="E433" s="0" t="n">
        <v>50</v>
      </c>
      <c r="F433" s="0" t="n">
        <v>3.5</v>
      </c>
      <c r="G433" s="0" t="n">
        <v>33</v>
      </c>
      <c r="H433" s="0" t="n">
        <f aca="false">(107-G433)</f>
        <v>74</v>
      </c>
      <c r="K433" s="8"/>
      <c r="L433" s="9" t="n">
        <v>11671.5833333333</v>
      </c>
      <c r="M433" s="9" t="n">
        <f aca="false">(L433*(107/H433))</f>
        <v>16876.4786036036</v>
      </c>
      <c r="N433" s="9" t="n">
        <f aca="false">(M433-L433)</f>
        <v>5204.89527027027</v>
      </c>
      <c r="O433" s="11"/>
      <c r="P433" s="9"/>
      <c r="Q433" s="9"/>
      <c r="R433" s="9"/>
      <c r="S433" s="11"/>
      <c r="T433" s="9"/>
      <c r="U433" s="11"/>
      <c r="V433" s="11"/>
      <c r="W433" s="11"/>
      <c r="X433" s="12"/>
      <c r="Y433" s="17"/>
      <c r="Z433" s="11"/>
    </row>
    <row r="434" customFormat="false" ht="12.75" hidden="false" customHeight="false" outlineLevel="0" collapsed="false">
      <c r="A434" s="0" t="n">
        <v>2002</v>
      </c>
      <c r="B434" s="0" t="n">
        <v>2</v>
      </c>
      <c r="C434" s="0" t="n">
        <v>18</v>
      </c>
      <c r="D434" s="0" t="n">
        <v>20</v>
      </c>
      <c r="E434" s="0" t="n">
        <v>0</v>
      </c>
      <c r="G434" s="0" t="n">
        <v>33</v>
      </c>
      <c r="H434" s="0" t="n">
        <f aca="false">(107-G434)</f>
        <v>74</v>
      </c>
      <c r="K434" s="8"/>
      <c r="L434" s="9" t="n">
        <v>11483.8333333333</v>
      </c>
      <c r="M434" s="9" t="n">
        <f aca="false">(L434*(107/H434))</f>
        <v>16605.0022522523</v>
      </c>
      <c r="N434" s="9" t="n">
        <f aca="false">(M434-L434)</f>
        <v>5121.16891891892</v>
      </c>
      <c r="O434" s="11"/>
      <c r="P434" s="9"/>
      <c r="Q434" s="9"/>
      <c r="R434" s="9"/>
      <c r="S434" s="11"/>
      <c r="T434" s="9"/>
      <c r="U434" s="11"/>
      <c r="V434" s="11"/>
      <c r="W434" s="11"/>
      <c r="X434" s="12"/>
      <c r="Y434" s="17"/>
      <c r="Z434" s="11"/>
    </row>
    <row r="435" customFormat="false" ht="12.75" hidden="false" customHeight="false" outlineLevel="0" collapsed="false">
      <c r="A435" s="0" t="n">
        <v>2002</v>
      </c>
      <c r="B435" s="0" t="n">
        <v>2</v>
      </c>
      <c r="C435" s="0" t="n">
        <v>18</v>
      </c>
      <c r="D435" s="0" t="n">
        <v>20</v>
      </c>
      <c r="E435" s="0" t="n">
        <v>10</v>
      </c>
      <c r="G435" s="0" t="n">
        <v>33</v>
      </c>
      <c r="H435" s="0" t="n">
        <f aca="false">(107-G435)</f>
        <v>74</v>
      </c>
      <c r="K435" s="8"/>
      <c r="L435" s="9" t="n">
        <v>11743.2333333333</v>
      </c>
      <c r="M435" s="9" t="n">
        <f aca="false">(L435*(107/H435))</f>
        <v>16980.0806306306</v>
      </c>
      <c r="N435" s="9" t="n">
        <f aca="false">(M435-L435)</f>
        <v>5236.8472972973</v>
      </c>
      <c r="O435" s="11"/>
      <c r="P435" s="9"/>
      <c r="Q435" s="9"/>
      <c r="R435" s="9"/>
      <c r="S435" s="11"/>
      <c r="T435" s="9"/>
      <c r="U435" s="11"/>
      <c r="V435" s="11"/>
      <c r="W435" s="11"/>
      <c r="X435" s="12"/>
      <c r="Y435" s="17"/>
      <c r="Z435" s="11"/>
    </row>
    <row r="436" customFormat="false" ht="12.75" hidden="false" customHeight="false" outlineLevel="0" collapsed="false">
      <c r="A436" s="0" t="n">
        <v>2002</v>
      </c>
      <c r="B436" s="0" t="n">
        <v>2</v>
      </c>
      <c r="C436" s="0" t="n">
        <v>18</v>
      </c>
      <c r="D436" s="0" t="n">
        <v>20</v>
      </c>
      <c r="E436" s="0" t="n">
        <v>20</v>
      </c>
      <c r="G436" s="0" t="n">
        <v>33</v>
      </c>
      <c r="H436" s="0" t="n">
        <f aca="false">(107-G436)</f>
        <v>74</v>
      </c>
      <c r="K436" s="8"/>
      <c r="L436" s="9" t="n">
        <v>12356.3333333333</v>
      </c>
      <c r="M436" s="9" t="n">
        <f aca="false">(L436*(107/H436))</f>
        <v>17866.5900900901</v>
      </c>
      <c r="N436" s="9" t="n">
        <f aca="false">(M436-L436)</f>
        <v>5510.25675675676</v>
      </c>
      <c r="O436" s="11"/>
      <c r="P436" s="9"/>
      <c r="Q436" s="9"/>
      <c r="R436" s="9"/>
      <c r="S436" s="11"/>
      <c r="T436" s="9"/>
      <c r="U436" s="11"/>
      <c r="V436" s="11"/>
      <c r="W436" s="11"/>
      <c r="X436" s="12"/>
      <c r="Y436" s="17"/>
      <c r="Z436" s="11"/>
    </row>
    <row r="437" customFormat="false" ht="12.75" hidden="false" customHeight="false" outlineLevel="0" collapsed="false">
      <c r="A437" s="0" t="n">
        <v>2002</v>
      </c>
      <c r="B437" s="0" t="n">
        <v>2</v>
      </c>
      <c r="C437" s="0" t="n">
        <v>18</v>
      </c>
      <c r="D437" s="0" t="n">
        <v>20</v>
      </c>
      <c r="E437" s="0" t="n">
        <v>30</v>
      </c>
      <c r="G437" s="0" t="n">
        <v>33</v>
      </c>
      <c r="H437" s="0" t="n">
        <f aca="false">(107-G437)</f>
        <v>74</v>
      </c>
      <c r="K437" s="8"/>
      <c r="L437" s="9" t="n">
        <v>12610.9666666667</v>
      </c>
      <c r="M437" s="9" t="n">
        <f aca="false">(L437*(107/H437))</f>
        <v>18234.7761261261</v>
      </c>
      <c r="N437" s="9" t="n">
        <f aca="false">(M437-L437)</f>
        <v>5623.80945945946</v>
      </c>
      <c r="O437" s="11"/>
      <c r="P437" s="9"/>
      <c r="Q437" s="9"/>
      <c r="R437" s="9"/>
      <c r="S437" s="11"/>
      <c r="T437" s="9"/>
      <c r="U437" s="11"/>
      <c r="V437" s="11"/>
      <c r="W437" s="11"/>
      <c r="X437" s="12"/>
      <c r="Y437" s="17"/>
      <c r="Z437" s="11"/>
    </row>
    <row r="438" customFormat="false" ht="12.75" hidden="false" customHeight="false" outlineLevel="0" collapsed="false">
      <c r="A438" s="0" t="n">
        <v>2002</v>
      </c>
      <c r="B438" s="0" t="n">
        <v>2</v>
      </c>
      <c r="C438" s="0" t="n">
        <v>18</v>
      </c>
      <c r="D438" s="0" t="n">
        <v>20</v>
      </c>
      <c r="E438" s="0" t="n">
        <v>40</v>
      </c>
      <c r="G438" s="0" t="n">
        <v>33</v>
      </c>
      <c r="H438" s="0" t="n">
        <f aca="false">(107-G438)</f>
        <v>74</v>
      </c>
      <c r="K438" s="8"/>
      <c r="L438" s="9" t="n">
        <v>12602.0833333333</v>
      </c>
      <c r="M438" s="9" t="n">
        <f aca="false">(L438*(107/H438))</f>
        <v>18221.9313063063</v>
      </c>
      <c r="N438" s="9" t="n">
        <f aca="false">(M438-L438)</f>
        <v>5619.84797297298</v>
      </c>
      <c r="O438" s="11"/>
      <c r="P438" s="9"/>
      <c r="Q438" s="9"/>
      <c r="R438" s="9"/>
      <c r="S438" s="11"/>
      <c r="T438" s="9"/>
      <c r="U438" s="11"/>
      <c r="V438" s="11"/>
      <c r="W438" s="11"/>
      <c r="X438" s="12"/>
      <c r="Y438" s="17"/>
      <c r="Z438" s="11"/>
    </row>
    <row r="439" customFormat="false" ht="12.75" hidden="false" customHeight="false" outlineLevel="0" collapsed="false">
      <c r="A439" s="0" t="n">
        <v>2002</v>
      </c>
      <c r="B439" s="0" t="n">
        <v>2</v>
      </c>
      <c r="C439" s="0" t="n">
        <v>18</v>
      </c>
      <c r="D439" s="0" t="n">
        <v>20</v>
      </c>
      <c r="E439" s="0" t="n">
        <v>50</v>
      </c>
      <c r="G439" s="0" t="n">
        <v>33</v>
      </c>
      <c r="H439" s="0" t="n">
        <f aca="false">(107-G439)</f>
        <v>74</v>
      </c>
      <c r="K439" s="8"/>
      <c r="L439" s="9" t="n">
        <v>12544.5</v>
      </c>
      <c r="M439" s="9" t="n">
        <f aca="false">(L439*(107/H439))</f>
        <v>18138.6689189189</v>
      </c>
      <c r="N439" s="9" t="n">
        <f aca="false">(M439-L439)</f>
        <v>5594.16891891892</v>
      </c>
      <c r="O439" s="11"/>
      <c r="P439" s="9"/>
      <c r="Q439" s="9"/>
      <c r="R439" s="9"/>
      <c r="S439" s="11"/>
      <c r="T439" s="9"/>
      <c r="U439" s="11"/>
      <c r="V439" s="11"/>
      <c r="W439" s="11"/>
      <c r="X439" s="12"/>
      <c r="Y439" s="17"/>
      <c r="Z439" s="11"/>
    </row>
    <row r="440" customFormat="false" ht="12.75" hidden="false" customHeight="false" outlineLevel="0" collapsed="false">
      <c r="A440" s="0" t="n">
        <v>2002</v>
      </c>
      <c r="B440" s="0" t="n">
        <v>2</v>
      </c>
      <c r="C440" s="0" t="n">
        <v>18</v>
      </c>
      <c r="D440" s="0" t="n">
        <v>21</v>
      </c>
      <c r="E440" s="0" t="n">
        <v>0</v>
      </c>
      <c r="G440" s="0" t="n">
        <v>33</v>
      </c>
      <c r="H440" s="0" t="n">
        <f aca="false">(107-G440)</f>
        <v>74</v>
      </c>
      <c r="K440" s="8"/>
      <c r="L440" s="9" t="n">
        <v>12394.5166666667</v>
      </c>
      <c r="M440" s="9" t="n">
        <f aca="false">(L440*(107/H440))</f>
        <v>17921.8011261261</v>
      </c>
      <c r="N440" s="9" t="n">
        <f aca="false">(M440-L440)</f>
        <v>5527.28445945946</v>
      </c>
      <c r="O440" s="11"/>
      <c r="P440" s="9"/>
      <c r="Q440" s="9"/>
      <c r="R440" s="9"/>
      <c r="S440" s="11"/>
      <c r="T440" s="9"/>
      <c r="U440" s="11"/>
      <c r="V440" s="11"/>
      <c r="W440" s="11"/>
      <c r="X440" s="12"/>
      <c r="Y440" s="17"/>
      <c r="Z440" s="11"/>
    </row>
    <row r="441" customFormat="false" ht="12.75" hidden="false" customHeight="false" outlineLevel="0" collapsed="false">
      <c r="A441" s="0" t="n">
        <v>2002</v>
      </c>
      <c r="B441" s="0" t="n">
        <v>2</v>
      </c>
      <c r="C441" s="0" t="n">
        <v>18</v>
      </c>
      <c r="D441" s="0" t="n">
        <v>21</v>
      </c>
      <c r="E441" s="0" t="n">
        <v>10</v>
      </c>
      <c r="G441" s="0" t="n">
        <v>33</v>
      </c>
      <c r="H441" s="0" t="n">
        <f aca="false">(107-G441)</f>
        <v>74</v>
      </c>
      <c r="K441" s="8"/>
      <c r="L441" s="9" t="n">
        <v>12090.5166666667</v>
      </c>
      <c r="M441" s="9" t="n">
        <f aca="false">(L441*(107/H441))</f>
        <v>17482.2335585586</v>
      </c>
      <c r="N441" s="9" t="n">
        <f aca="false">(M441-L441)</f>
        <v>5391.71689189189</v>
      </c>
      <c r="O441" s="11"/>
      <c r="P441" s="9"/>
      <c r="Q441" s="9"/>
      <c r="R441" s="9"/>
      <c r="S441" s="11"/>
      <c r="T441" s="9"/>
      <c r="U441" s="11"/>
      <c r="V441" s="11"/>
      <c r="W441" s="11"/>
      <c r="X441" s="12"/>
      <c r="Y441" s="17"/>
      <c r="Z441" s="11"/>
    </row>
    <row r="442" customFormat="false" ht="12.75" hidden="false" customHeight="false" outlineLevel="0" collapsed="false">
      <c r="A442" s="0" t="n">
        <v>2002</v>
      </c>
      <c r="B442" s="0" t="n">
        <v>2</v>
      </c>
      <c r="C442" s="0" t="n">
        <v>18</v>
      </c>
      <c r="D442" s="0" t="n">
        <v>21</v>
      </c>
      <c r="E442" s="0" t="n">
        <v>20</v>
      </c>
      <c r="G442" s="0" t="n">
        <v>33</v>
      </c>
      <c r="H442" s="0" t="n">
        <f aca="false">(107-G442)</f>
        <v>74</v>
      </c>
      <c r="K442" s="8"/>
      <c r="L442" s="9" t="n">
        <v>12401.6166666667</v>
      </c>
      <c r="M442" s="9" t="n">
        <f aca="false">(L442*(107/H442))</f>
        <v>17932.0673423423</v>
      </c>
      <c r="N442" s="9" t="n">
        <f aca="false">(M442-L442)</f>
        <v>5530.45067567568</v>
      </c>
      <c r="O442" s="11"/>
      <c r="P442" s="9"/>
      <c r="Q442" s="9"/>
      <c r="R442" s="9"/>
      <c r="S442" s="11"/>
      <c r="T442" s="9"/>
      <c r="U442" s="11"/>
      <c r="V442" s="11"/>
      <c r="W442" s="11"/>
      <c r="X442" s="12"/>
      <c r="Y442" s="17"/>
      <c r="Z442" s="11"/>
    </row>
    <row r="443" customFormat="false" ht="12.75" hidden="false" customHeight="false" outlineLevel="0" collapsed="false">
      <c r="A443" s="0" t="n">
        <v>2002</v>
      </c>
      <c r="B443" s="0" t="n">
        <v>2</v>
      </c>
      <c r="C443" s="0" t="n">
        <v>18</v>
      </c>
      <c r="D443" s="0" t="n">
        <v>21</v>
      </c>
      <c r="E443" s="0" t="n">
        <v>30</v>
      </c>
      <c r="G443" s="0" t="n">
        <v>33</v>
      </c>
      <c r="H443" s="0" t="n">
        <f aca="false">(107-G443)</f>
        <v>74</v>
      </c>
      <c r="K443" s="8"/>
      <c r="L443" s="9" t="n">
        <v>12157.9833333333</v>
      </c>
      <c r="M443" s="9" t="n">
        <f aca="false">(L443*(107/H443))</f>
        <v>17579.7867117117</v>
      </c>
      <c r="N443" s="9" t="n">
        <f aca="false">(M443-L443)</f>
        <v>5421.80337837838</v>
      </c>
      <c r="O443" s="11"/>
      <c r="P443" s="9"/>
      <c r="Q443" s="9"/>
      <c r="R443" s="9"/>
      <c r="S443" s="11"/>
      <c r="T443" s="9"/>
      <c r="U443" s="11"/>
      <c r="V443" s="11"/>
      <c r="W443" s="11"/>
      <c r="X443" s="12"/>
      <c r="Y443" s="17"/>
      <c r="Z443" s="11"/>
    </row>
    <row r="444" customFormat="false" ht="12.75" hidden="false" customHeight="false" outlineLevel="0" collapsed="false">
      <c r="A444" s="0" t="n">
        <v>2002</v>
      </c>
      <c r="B444" s="0" t="n">
        <v>2</v>
      </c>
      <c r="C444" s="0" t="n">
        <v>18</v>
      </c>
      <c r="D444" s="0" t="n">
        <v>21</v>
      </c>
      <c r="E444" s="0" t="n">
        <v>40</v>
      </c>
      <c r="G444" s="0" t="n">
        <v>33</v>
      </c>
      <c r="H444" s="0" t="n">
        <f aca="false">(107-G444)</f>
        <v>74</v>
      </c>
      <c r="K444" s="8"/>
      <c r="L444" s="9" t="n">
        <v>10313.5</v>
      </c>
      <c r="M444" s="9" t="n">
        <f aca="false">(L444*(107/H444))</f>
        <v>14912.7635135135</v>
      </c>
      <c r="N444" s="9" t="n">
        <f aca="false">(M444-L444)</f>
        <v>4599.26351351352</v>
      </c>
      <c r="O444" s="11"/>
      <c r="P444" s="9"/>
      <c r="Q444" s="9"/>
      <c r="R444" s="9"/>
      <c r="S444" s="11"/>
      <c r="T444" s="9"/>
      <c r="U444" s="11"/>
      <c r="V444" s="11"/>
      <c r="W444" s="11"/>
      <c r="X444" s="12"/>
      <c r="Y444" s="17"/>
      <c r="Z444" s="11"/>
    </row>
    <row r="445" customFormat="false" ht="12.75" hidden="false" customHeight="false" outlineLevel="0" collapsed="false">
      <c r="A445" s="0" t="n">
        <v>2002</v>
      </c>
      <c r="B445" s="0" t="n">
        <v>2</v>
      </c>
      <c r="C445" s="0" t="n">
        <v>18</v>
      </c>
      <c r="D445" s="0" t="n">
        <v>21</v>
      </c>
      <c r="E445" s="0" t="n">
        <v>50</v>
      </c>
      <c r="G445" s="0" t="n">
        <v>33</v>
      </c>
      <c r="H445" s="0" t="n">
        <f aca="false">(107-G445)</f>
        <v>74</v>
      </c>
      <c r="K445" s="8"/>
      <c r="L445" s="9" t="n">
        <v>10726.3333333333</v>
      </c>
      <c r="M445" s="9" t="n">
        <f aca="false">(L445*(107/H445))</f>
        <v>15509.6981981982</v>
      </c>
      <c r="N445" s="9" t="n">
        <f aca="false">(M445-L445)</f>
        <v>4783.36486486487</v>
      </c>
      <c r="O445" s="11"/>
      <c r="P445" s="9"/>
      <c r="Q445" s="9"/>
      <c r="R445" s="9"/>
      <c r="S445" s="11"/>
      <c r="T445" s="9"/>
      <c r="U445" s="11"/>
      <c r="V445" s="11"/>
      <c r="W445" s="11"/>
      <c r="X445" s="12"/>
      <c r="Y445" s="17"/>
      <c r="Z445" s="11"/>
    </row>
    <row r="446" customFormat="false" ht="12.75" hidden="false" customHeight="false" outlineLevel="0" collapsed="false">
      <c r="A446" s="0" t="n">
        <v>2002</v>
      </c>
      <c r="B446" s="0" t="n">
        <v>2</v>
      </c>
      <c r="C446" s="0" t="n">
        <v>18</v>
      </c>
      <c r="D446" s="0" t="n">
        <v>22</v>
      </c>
      <c r="E446" s="0" t="n">
        <v>0</v>
      </c>
      <c r="G446" s="0" t="n">
        <v>33</v>
      </c>
      <c r="H446" s="0" t="n">
        <f aca="false">(107-G446)</f>
        <v>74</v>
      </c>
      <c r="K446" s="8"/>
      <c r="L446" s="9" t="n">
        <v>11084.95</v>
      </c>
      <c r="M446" s="9" t="n">
        <f aca="false">(L446*(107/H446))</f>
        <v>16028.2385135135</v>
      </c>
      <c r="N446" s="9" t="n">
        <f aca="false">(M446-L446)</f>
        <v>4943.28851351352</v>
      </c>
      <c r="O446" s="11"/>
      <c r="P446" s="9"/>
      <c r="Q446" s="9"/>
      <c r="R446" s="9"/>
      <c r="S446" s="11"/>
      <c r="T446" s="9"/>
      <c r="U446" s="11"/>
      <c r="V446" s="11"/>
      <c r="W446" s="11"/>
      <c r="X446" s="12"/>
      <c r="Y446" s="17"/>
      <c r="Z446" s="11"/>
    </row>
    <row r="447" customFormat="false" ht="12.75" hidden="false" customHeight="false" outlineLevel="0" collapsed="false">
      <c r="A447" s="0" t="n">
        <v>2002</v>
      </c>
      <c r="B447" s="0" t="n">
        <v>2</v>
      </c>
      <c r="C447" s="0" t="n">
        <v>18</v>
      </c>
      <c r="D447" s="0" t="n">
        <v>22</v>
      </c>
      <c r="E447" s="0" t="n">
        <v>10</v>
      </c>
      <c r="G447" s="0" t="n">
        <v>33</v>
      </c>
      <c r="H447" s="0" t="n">
        <f aca="false">(107-G447)</f>
        <v>74</v>
      </c>
      <c r="K447" s="8"/>
      <c r="L447" s="9" t="n">
        <v>11105.25</v>
      </c>
      <c r="M447" s="9" t="n">
        <f aca="false">(L447*(107/H447))</f>
        <v>16057.5912162162</v>
      </c>
      <c r="N447" s="9" t="n">
        <f aca="false">(M447-L447)</f>
        <v>4952.34121621622</v>
      </c>
      <c r="O447" s="11"/>
      <c r="P447" s="9"/>
      <c r="Q447" s="9"/>
      <c r="R447" s="9"/>
      <c r="S447" s="11"/>
      <c r="T447" s="9"/>
      <c r="U447" s="11"/>
      <c r="V447" s="11"/>
      <c r="W447" s="11"/>
      <c r="X447" s="12"/>
      <c r="Y447" s="17"/>
      <c r="Z447" s="11"/>
    </row>
    <row r="448" customFormat="false" ht="12.75" hidden="false" customHeight="false" outlineLevel="0" collapsed="false">
      <c r="A448" s="0" t="n">
        <v>2002</v>
      </c>
      <c r="B448" s="0" t="n">
        <v>2</v>
      </c>
      <c r="C448" s="0" t="n">
        <v>18</v>
      </c>
      <c r="D448" s="0" t="n">
        <v>22</v>
      </c>
      <c r="E448" s="0" t="n">
        <v>20</v>
      </c>
      <c r="G448" s="0" t="n">
        <v>33</v>
      </c>
      <c r="H448" s="0" t="n">
        <f aca="false">(107-G448)</f>
        <v>74</v>
      </c>
      <c r="K448" s="8"/>
      <c r="L448" s="9" t="n">
        <v>11300.6166666667</v>
      </c>
      <c r="M448" s="9" t="n">
        <f aca="false">(L448*(107/H448))</f>
        <v>16340.0808558559</v>
      </c>
      <c r="N448" s="9" t="n">
        <f aca="false">(M448-L448)</f>
        <v>5039.46418918919</v>
      </c>
      <c r="O448" s="11"/>
      <c r="P448" s="9"/>
      <c r="Q448" s="9"/>
      <c r="R448" s="9"/>
      <c r="S448" s="11"/>
      <c r="T448" s="9"/>
      <c r="U448" s="11"/>
      <c r="V448" s="11"/>
      <c r="W448" s="11"/>
      <c r="X448" s="12"/>
      <c r="Y448" s="17"/>
      <c r="Z448" s="11"/>
    </row>
    <row r="449" customFormat="false" ht="12.75" hidden="false" customHeight="false" outlineLevel="0" collapsed="false">
      <c r="A449" s="0" t="n">
        <v>2002</v>
      </c>
      <c r="B449" s="0" t="n">
        <v>2</v>
      </c>
      <c r="C449" s="0" t="n">
        <v>18</v>
      </c>
      <c r="D449" s="0" t="n">
        <v>22</v>
      </c>
      <c r="E449" s="0" t="n">
        <v>30</v>
      </c>
      <c r="G449" s="0" t="n">
        <v>33</v>
      </c>
      <c r="H449" s="0" t="n">
        <f aca="false">(107-G449)</f>
        <v>74</v>
      </c>
      <c r="K449" s="8"/>
      <c r="L449" s="9" t="n">
        <v>11028.5166666667</v>
      </c>
      <c r="M449" s="9" t="n">
        <f aca="false">(L449*(107/H449))</f>
        <v>15946.638963964</v>
      </c>
      <c r="N449" s="9" t="n">
        <f aca="false">(M449-L449)</f>
        <v>4918.1222972973</v>
      </c>
      <c r="O449" s="11"/>
      <c r="P449" s="9"/>
      <c r="Q449" s="9"/>
      <c r="R449" s="9"/>
      <c r="S449" s="11"/>
      <c r="T449" s="9"/>
      <c r="U449" s="11"/>
      <c r="V449" s="11"/>
      <c r="W449" s="11"/>
      <c r="X449" s="12"/>
      <c r="Y449" s="17"/>
      <c r="Z449" s="11"/>
    </row>
    <row r="450" customFormat="false" ht="12.75" hidden="false" customHeight="false" outlineLevel="0" collapsed="false">
      <c r="A450" s="0" t="n">
        <v>2002</v>
      </c>
      <c r="B450" s="0" t="n">
        <v>2</v>
      </c>
      <c r="C450" s="0" t="n">
        <v>18</v>
      </c>
      <c r="D450" s="0" t="n">
        <v>22</v>
      </c>
      <c r="E450" s="0" t="n">
        <v>40</v>
      </c>
      <c r="G450" s="0" t="n">
        <v>33</v>
      </c>
      <c r="H450" s="0" t="n">
        <f aca="false">(107-G450)</f>
        <v>74</v>
      </c>
      <c r="K450" s="8"/>
      <c r="L450" s="9" t="n">
        <v>11192.3</v>
      </c>
      <c r="M450" s="9" t="n">
        <f aca="false">(L450*(107/H450))</f>
        <v>16183.4608108108</v>
      </c>
      <c r="N450" s="9" t="n">
        <f aca="false">(M450-L450)</f>
        <v>4991.16081081081</v>
      </c>
      <c r="O450" s="11"/>
      <c r="P450" s="9"/>
      <c r="Q450" s="9"/>
      <c r="R450" s="9"/>
      <c r="S450" s="11"/>
      <c r="T450" s="9"/>
      <c r="U450" s="11"/>
      <c r="V450" s="11"/>
      <c r="W450" s="11"/>
      <c r="X450" s="12"/>
      <c r="Y450" s="17"/>
      <c r="Z450" s="11"/>
    </row>
    <row r="451" customFormat="false" ht="12.75" hidden="false" customHeight="false" outlineLevel="0" collapsed="false">
      <c r="A451" s="0" t="n">
        <v>2002</v>
      </c>
      <c r="B451" s="0" t="n">
        <v>2</v>
      </c>
      <c r="C451" s="0" t="n">
        <v>18</v>
      </c>
      <c r="D451" s="0" t="n">
        <v>22</v>
      </c>
      <c r="E451" s="0" t="n">
        <v>50</v>
      </c>
      <c r="G451" s="0" t="n">
        <v>33</v>
      </c>
      <c r="H451" s="0" t="n">
        <f aca="false">(107-G451)</f>
        <v>74</v>
      </c>
      <c r="K451" s="8"/>
      <c r="L451" s="9" t="n">
        <v>11385.65</v>
      </c>
      <c r="M451" s="9" t="n">
        <f aca="false">(L451*(107/H451))</f>
        <v>16463.0344594595</v>
      </c>
      <c r="N451" s="9" t="n">
        <f aca="false">(M451-L451)</f>
        <v>5077.38445945946</v>
      </c>
      <c r="O451" s="11"/>
      <c r="P451" s="9"/>
      <c r="Q451" s="9"/>
      <c r="R451" s="9"/>
      <c r="S451" s="11"/>
      <c r="T451" s="9"/>
      <c r="U451" s="11"/>
      <c r="V451" s="11"/>
      <c r="W451" s="11"/>
      <c r="X451" s="12"/>
      <c r="Y451" s="17"/>
      <c r="Z451" s="11"/>
    </row>
    <row r="452" customFormat="false" ht="12.75" hidden="false" customHeight="false" outlineLevel="0" collapsed="false">
      <c r="K452" s="8"/>
      <c r="L452" s="9"/>
      <c r="M452" s="11"/>
      <c r="N452" s="11"/>
      <c r="O452" s="11"/>
      <c r="P452" s="9"/>
      <c r="Q452" s="9"/>
      <c r="R452" s="9"/>
      <c r="S452" s="11"/>
      <c r="T452" s="9"/>
      <c r="U452" s="11"/>
      <c r="V452" s="11"/>
      <c r="W452" s="11"/>
      <c r="X452" s="12"/>
      <c r="Y452" s="17"/>
      <c r="Z452" s="11"/>
    </row>
    <row r="453" customFormat="false" ht="12.75" hidden="false" customHeight="false" outlineLevel="0" collapsed="false">
      <c r="A453" s="0" t="n">
        <v>2002</v>
      </c>
      <c r="B453" s="0" t="n">
        <v>2</v>
      </c>
      <c r="C453" s="0" t="n">
        <v>18</v>
      </c>
      <c r="D453" s="0" t="n">
        <v>23</v>
      </c>
      <c r="E453" s="0" t="n">
        <v>0</v>
      </c>
      <c r="F453" s="0" t="n">
        <v>1</v>
      </c>
      <c r="G453" s="0" t="n">
        <v>11</v>
      </c>
      <c r="H453" s="0" t="n">
        <f aca="false">(107-G453)</f>
        <v>96</v>
      </c>
      <c r="K453" s="8"/>
      <c r="L453" s="9" t="n">
        <v>11015.0166666667</v>
      </c>
      <c r="M453" s="9" t="n">
        <f aca="false">(L453*(107/H453))</f>
        <v>12277.1539930556</v>
      </c>
      <c r="N453" s="9" t="n">
        <f aca="false">(M453-L453)</f>
        <v>1262.13732638889</v>
      </c>
      <c r="O453" s="11"/>
      <c r="P453" s="9"/>
      <c r="Q453" s="9"/>
      <c r="R453" s="9"/>
      <c r="S453" s="11"/>
      <c r="T453" s="9"/>
      <c r="U453" s="11"/>
      <c r="V453" s="11"/>
      <c r="W453" s="11"/>
      <c r="X453" s="12"/>
      <c r="Y453" s="17"/>
      <c r="Z453" s="11"/>
    </row>
    <row r="454" customFormat="false" ht="12.75" hidden="false" customHeight="false" outlineLevel="0" collapsed="false">
      <c r="A454" s="0" t="n">
        <v>2002</v>
      </c>
      <c r="B454" s="0" t="n">
        <v>2</v>
      </c>
      <c r="C454" s="0" t="n">
        <v>18</v>
      </c>
      <c r="D454" s="0" t="n">
        <v>23</v>
      </c>
      <c r="E454" s="0" t="n">
        <v>10</v>
      </c>
      <c r="G454" s="0" t="n">
        <v>11</v>
      </c>
      <c r="H454" s="0" t="n">
        <f aca="false">(107-G454)</f>
        <v>96</v>
      </c>
      <c r="K454" s="8"/>
      <c r="L454" s="9" t="n">
        <v>11569.6833333333</v>
      </c>
      <c r="M454" s="9" t="n">
        <f aca="false">(L454*(107/H454))</f>
        <v>12895.3762152778</v>
      </c>
      <c r="N454" s="9" t="n">
        <f aca="false">(M454-L454)</f>
        <v>1325.69288194444</v>
      </c>
      <c r="O454" s="11"/>
      <c r="P454" s="9"/>
      <c r="Q454" s="9"/>
      <c r="R454" s="9"/>
      <c r="S454" s="11"/>
      <c r="T454" s="9"/>
      <c r="U454" s="11"/>
      <c r="V454" s="11"/>
      <c r="W454" s="11"/>
      <c r="X454" s="12"/>
      <c r="Y454" s="17"/>
      <c r="Z454" s="11"/>
    </row>
    <row r="455" customFormat="false" ht="12.75" hidden="false" customHeight="false" outlineLevel="0" collapsed="false">
      <c r="A455" s="0" t="n">
        <v>2002</v>
      </c>
      <c r="B455" s="0" t="n">
        <v>2</v>
      </c>
      <c r="C455" s="0" t="n">
        <v>18</v>
      </c>
      <c r="D455" s="0" t="n">
        <v>23</v>
      </c>
      <c r="E455" s="0" t="n">
        <v>20</v>
      </c>
      <c r="G455" s="0" t="n">
        <v>11</v>
      </c>
      <c r="H455" s="0" t="n">
        <f aca="false">(107-G455)</f>
        <v>96</v>
      </c>
      <c r="K455" s="8"/>
      <c r="L455" s="9" t="n">
        <v>11238.5</v>
      </c>
      <c r="M455" s="9" t="n">
        <f aca="false">(L455*(107/H455))</f>
        <v>12526.2447916667</v>
      </c>
      <c r="N455" s="9" t="n">
        <f aca="false">(M455-L455)</f>
        <v>1287.74479166667</v>
      </c>
      <c r="O455" s="11"/>
      <c r="P455" s="9"/>
      <c r="Q455" s="9"/>
      <c r="R455" s="9"/>
      <c r="S455" s="11"/>
      <c r="T455" s="9"/>
      <c r="U455" s="11"/>
      <c r="V455" s="11"/>
      <c r="W455" s="11"/>
      <c r="X455" s="12"/>
      <c r="Y455" s="17"/>
      <c r="Z455" s="11"/>
    </row>
    <row r="456" customFormat="false" ht="12.75" hidden="false" customHeight="false" outlineLevel="0" collapsed="false">
      <c r="A456" s="0" t="n">
        <v>2002</v>
      </c>
      <c r="B456" s="0" t="n">
        <v>2</v>
      </c>
      <c r="C456" s="0" t="n">
        <v>18</v>
      </c>
      <c r="D456" s="0" t="n">
        <v>23</v>
      </c>
      <c r="E456" s="0" t="n">
        <v>30</v>
      </c>
      <c r="G456" s="0" t="n">
        <v>11</v>
      </c>
      <c r="H456" s="0" t="n">
        <f aca="false">(107-G456)</f>
        <v>96</v>
      </c>
      <c r="K456" s="8"/>
      <c r="L456" s="9" t="n">
        <v>11097.65</v>
      </c>
      <c r="M456" s="9" t="n">
        <f aca="false">(L456*(107/H456))</f>
        <v>12369.2557291667</v>
      </c>
      <c r="N456" s="9" t="n">
        <f aca="false">(M456-L456)</f>
        <v>1271.60572916667</v>
      </c>
      <c r="O456" s="11"/>
      <c r="P456" s="9"/>
      <c r="Q456" s="9"/>
      <c r="R456" s="9"/>
      <c r="S456" s="11"/>
      <c r="T456" s="9"/>
      <c r="U456" s="11"/>
      <c r="V456" s="11"/>
      <c r="W456" s="11"/>
      <c r="X456" s="12"/>
      <c r="Y456" s="17"/>
      <c r="Z456" s="11"/>
    </row>
    <row r="457" customFormat="false" ht="12.75" hidden="false" customHeight="false" outlineLevel="0" collapsed="false">
      <c r="A457" s="0" t="n">
        <v>2002</v>
      </c>
      <c r="B457" s="0" t="n">
        <v>2</v>
      </c>
      <c r="C457" s="0" t="n">
        <v>18</v>
      </c>
      <c r="D457" s="0" t="n">
        <v>23</v>
      </c>
      <c r="E457" s="0" t="n">
        <v>40</v>
      </c>
      <c r="G457" s="0" t="n">
        <v>11</v>
      </c>
      <c r="H457" s="0" t="n">
        <f aca="false">(107-G457)</f>
        <v>96</v>
      </c>
      <c r="K457" s="8"/>
      <c r="L457" s="9" t="n">
        <v>10621.6333333333</v>
      </c>
      <c r="M457" s="9" t="n">
        <f aca="false">(L457*(107/H457))</f>
        <v>11838.6954861111</v>
      </c>
      <c r="N457" s="9" t="n">
        <f aca="false">(M457-L457)</f>
        <v>1217.06215277778</v>
      </c>
      <c r="O457" s="11"/>
      <c r="P457" s="9"/>
      <c r="Q457" s="9"/>
      <c r="R457" s="9"/>
      <c r="S457" s="11"/>
      <c r="T457" s="9"/>
      <c r="U457" s="11"/>
      <c r="V457" s="11"/>
      <c r="W457" s="11"/>
      <c r="X457" s="12"/>
      <c r="Y457" s="17"/>
      <c r="Z457" s="11"/>
    </row>
    <row r="458" customFormat="false" ht="12.75" hidden="false" customHeight="false" outlineLevel="0" collapsed="false">
      <c r="A458" s="0" t="n">
        <v>2002</v>
      </c>
      <c r="B458" s="0" t="n">
        <v>2</v>
      </c>
      <c r="C458" s="0" t="n">
        <v>18</v>
      </c>
      <c r="D458" s="0" t="n">
        <v>23</v>
      </c>
      <c r="E458" s="0" t="n">
        <v>50</v>
      </c>
      <c r="G458" s="0" t="n">
        <v>11</v>
      </c>
      <c r="H458" s="0" t="n">
        <f aca="false">(107-G458)</f>
        <v>96</v>
      </c>
      <c r="K458" s="8"/>
      <c r="L458" s="9" t="n">
        <v>10169.55</v>
      </c>
      <c r="M458" s="9" t="n">
        <f aca="false">(L458*(107/H458))</f>
        <v>11334.8109375</v>
      </c>
      <c r="N458" s="9" t="n">
        <f aca="false">(M458-L458)</f>
        <v>1165.2609375</v>
      </c>
      <c r="O458" s="11"/>
      <c r="P458" s="9"/>
      <c r="Q458" s="9"/>
      <c r="R458" s="9"/>
      <c r="S458" s="11"/>
      <c r="T458" s="9"/>
      <c r="U458" s="11"/>
      <c r="V458" s="11"/>
      <c r="W458" s="11"/>
      <c r="X458" s="12"/>
      <c r="Y458" s="17"/>
      <c r="Z458" s="11"/>
    </row>
    <row r="459" customFormat="false" ht="12.75" hidden="false" customHeight="false" outlineLevel="0" collapsed="false">
      <c r="K459" s="8"/>
      <c r="L459" s="9"/>
      <c r="M459" s="11"/>
      <c r="N459" s="11"/>
      <c r="O459" s="11"/>
      <c r="P459" s="9"/>
      <c r="Q459" s="9"/>
      <c r="R459" s="9"/>
      <c r="S459" s="11"/>
      <c r="T459" s="9"/>
      <c r="U459" s="11"/>
      <c r="V459" s="11"/>
      <c r="W459" s="11"/>
      <c r="X459" s="12"/>
      <c r="Y459" s="17"/>
      <c r="Z459" s="11"/>
    </row>
    <row r="460" customFormat="false" ht="12.75" hidden="false" customHeight="false" outlineLevel="0" collapsed="false">
      <c r="A460" s="0" t="n">
        <v>2002</v>
      </c>
      <c r="B460" s="0" t="n">
        <v>2</v>
      </c>
      <c r="C460" s="0" t="n">
        <v>19</v>
      </c>
      <c r="D460" s="0" t="n">
        <v>2</v>
      </c>
      <c r="E460" s="0" t="n">
        <v>0</v>
      </c>
      <c r="F460" s="0" t="n">
        <v>2.5</v>
      </c>
      <c r="G460" s="0" t="n">
        <v>46</v>
      </c>
      <c r="H460" s="0" t="n">
        <f aca="false">(107-G460)</f>
        <v>61</v>
      </c>
      <c r="K460" s="8"/>
      <c r="L460" s="9" t="n">
        <v>12253.15</v>
      </c>
      <c r="M460" s="9" t="n">
        <f aca="false">(L460*(107/H460))</f>
        <v>21493.2303278689</v>
      </c>
      <c r="N460" s="9" t="n">
        <f aca="false">(M460-L460)</f>
        <v>9240.08032786885</v>
      </c>
      <c r="O460" s="11"/>
      <c r="P460" s="9"/>
      <c r="Q460" s="9"/>
      <c r="R460" s="9"/>
      <c r="S460" s="11"/>
      <c r="T460" s="9"/>
      <c r="U460" s="11"/>
      <c r="V460" s="11"/>
      <c r="W460" s="11"/>
      <c r="X460" s="12"/>
      <c r="Y460" s="17"/>
      <c r="Z460" s="11"/>
    </row>
    <row r="461" customFormat="false" ht="12.75" hidden="false" customHeight="false" outlineLevel="0" collapsed="false">
      <c r="A461" s="0" t="n">
        <v>2002</v>
      </c>
      <c r="B461" s="0" t="n">
        <v>2</v>
      </c>
      <c r="C461" s="0" t="n">
        <v>19</v>
      </c>
      <c r="D461" s="0" t="n">
        <v>2</v>
      </c>
      <c r="E461" s="0" t="n">
        <v>10</v>
      </c>
      <c r="G461" s="0" t="n">
        <v>46</v>
      </c>
      <c r="H461" s="0" t="n">
        <f aca="false">(107-G461)</f>
        <v>61</v>
      </c>
      <c r="K461" s="8"/>
      <c r="L461" s="9" t="n">
        <v>11839.5</v>
      </c>
      <c r="M461" s="9" t="n">
        <f aca="false">(L461*(107/H461))</f>
        <v>20767.6475409836</v>
      </c>
      <c r="N461" s="9" t="n">
        <f aca="false">(M461-L461)</f>
        <v>8928.14754098361</v>
      </c>
      <c r="O461" s="11"/>
      <c r="P461" s="9"/>
      <c r="Q461" s="9"/>
      <c r="R461" s="9"/>
      <c r="S461" s="11"/>
      <c r="T461" s="9"/>
      <c r="U461" s="11"/>
      <c r="V461" s="11"/>
      <c r="W461" s="11"/>
      <c r="X461" s="12"/>
      <c r="Y461" s="17"/>
      <c r="Z461" s="11"/>
    </row>
    <row r="462" customFormat="false" ht="12.75" hidden="false" customHeight="false" outlineLevel="0" collapsed="false">
      <c r="A462" s="0" t="n">
        <v>2002</v>
      </c>
      <c r="B462" s="0" t="n">
        <v>2</v>
      </c>
      <c r="C462" s="0" t="n">
        <v>19</v>
      </c>
      <c r="D462" s="0" t="n">
        <v>2</v>
      </c>
      <c r="E462" s="0" t="n">
        <v>20</v>
      </c>
      <c r="G462" s="0" t="n">
        <v>46</v>
      </c>
      <c r="H462" s="0" t="n">
        <f aca="false">(107-G462)</f>
        <v>61</v>
      </c>
      <c r="K462" s="8"/>
      <c r="L462" s="9" t="n">
        <v>11281.95</v>
      </c>
      <c r="M462" s="9" t="n">
        <f aca="false">(L462*(107/H462))</f>
        <v>19789.65</v>
      </c>
      <c r="N462" s="9" t="n">
        <f aca="false">(M462-L462)</f>
        <v>8507.7</v>
      </c>
      <c r="O462" s="11"/>
      <c r="P462" s="9"/>
      <c r="Q462" s="9"/>
      <c r="R462" s="9"/>
      <c r="S462" s="11"/>
      <c r="T462" s="9"/>
      <c r="U462" s="11"/>
      <c r="V462" s="11"/>
      <c r="W462" s="11"/>
      <c r="X462" s="12"/>
      <c r="Y462" s="17"/>
      <c r="Z462" s="11"/>
    </row>
    <row r="463" customFormat="false" ht="12.75" hidden="false" customHeight="false" outlineLevel="0" collapsed="false">
      <c r="A463" s="0" t="n">
        <v>2002</v>
      </c>
      <c r="B463" s="0" t="n">
        <v>2</v>
      </c>
      <c r="C463" s="0" t="n">
        <v>19</v>
      </c>
      <c r="D463" s="0" t="n">
        <v>2</v>
      </c>
      <c r="E463" s="0" t="n">
        <v>30</v>
      </c>
      <c r="G463" s="0" t="n">
        <v>46</v>
      </c>
      <c r="H463" s="0" t="n">
        <f aca="false">(107-G463)</f>
        <v>61</v>
      </c>
      <c r="K463" s="8"/>
      <c r="L463" s="9" t="n">
        <v>10625.0833333333</v>
      </c>
      <c r="M463" s="9" t="n">
        <f aca="false">(L463*(107/H463))</f>
        <v>18637.4412568306</v>
      </c>
      <c r="N463" s="9" t="n">
        <f aca="false">(M463-L463)</f>
        <v>8012.35792349727</v>
      </c>
      <c r="O463" s="11"/>
      <c r="P463" s="9"/>
      <c r="Q463" s="9"/>
      <c r="R463" s="9"/>
      <c r="S463" s="11"/>
      <c r="T463" s="9"/>
      <c r="U463" s="11"/>
      <c r="V463" s="11"/>
      <c r="W463" s="11"/>
      <c r="X463" s="12"/>
      <c r="Y463" s="17"/>
      <c r="Z463" s="11"/>
    </row>
    <row r="464" customFormat="false" ht="12.75" hidden="false" customHeight="false" outlineLevel="0" collapsed="false">
      <c r="A464" s="0" t="n">
        <v>2002</v>
      </c>
      <c r="B464" s="0" t="n">
        <v>2</v>
      </c>
      <c r="C464" s="0" t="n">
        <v>19</v>
      </c>
      <c r="D464" s="0" t="n">
        <v>2</v>
      </c>
      <c r="E464" s="0" t="n">
        <v>40</v>
      </c>
      <c r="G464" s="0" t="n">
        <v>46</v>
      </c>
      <c r="H464" s="0" t="n">
        <f aca="false">(107-G464)</f>
        <v>61</v>
      </c>
      <c r="K464" s="8"/>
      <c r="L464" s="9" t="n">
        <v>9199.68333333333</v>
      </c>
      <c r="M464" s="9" t="n">
        <f aca="false">(L464*(107/H464))</f>
        <v>16137.1494535519</v>
      </c>
      <c r="N464" s="9" t="n">
        <f aca="false">(M464-L464)</f>
        <v>6937.46612021858</v>
      </c>
      <c r="O464" s="11"/>
      <c r="P464" s="9"/>
      <c r="Q464" s="9"/>
      <c r="R464" s="9"/>
      <c r="S464" s="11"/>
      <c r="T464" s="9"/>
      <c r="U464" s="11"/>
      <c r="V464" s="11"/>
      <c r="W464" s="11"/>
      <c r="X464" s="12"/>
      <c r="Y464" s="17"/>
      <c r="Z464" s="11"/>
    </row>
    <row r="465" customFormat="false" ht="12.75" hidden="false" customHeight="false" outlineLevel="0" collapsed="false">
      <c r="A465" s="0" t="n">
        <v>2002</v>
      </c>
      <c r="B465" s="0" t="n">
        <v>2</v>
      </c>
      <c r="C465" s="0" t="n">
        <v>19</v>
      </c>
      <c r="D465" s="0" t="n">
        <v>2</v>
      </c>
      <c r="E465" s="0" t="n">
        <v>50</v>
      </c>
      <c r="G465" s="0" t="n">
        <v>46</v>
      </c>
      <c r="H465" s="0" t="n">
        <f aca="false">(107-G465)</f>
        <v>61</v>
      </c>
      <c r="K465" s="8"/>
      <c r="L465" s="9" t="n">
        <v>7332.96666666667</v>
      </c>
      <c r="M465" s="9" t="n">
        <f aca="false">(L465*(107/H465))</f>
        <v>12862.7448087432</v>
      </c>
      <c r="N465" s="9" t="n">
        <f aca="false">(M465-L465)</f>
        <v>5529.7781420765</v>
      </c>
      <c r="O465" s="11"/>
      <c r="P465" s="9"/>
      <c r="Q465" s="9"/>
      <c r="R465" s="9"/>
      <c r="S465" s="11"/>
      <c r="T465" s="9"/>
      <c r="U465" s="11"/>
      <c r="V465" s="11"/>
      <c r="W465" s="11"/>
      <c r="X465" s="12"/>
      <c r="Y465" s="17"/>
      <c r="Z465" s="11"/>
    </row>
    <row r="466" customFormat="false" ht="12.75" hidden="false" customHeight="false" outlineLevel="0" collapsed="false">
      <c r="A466" s="0" t="n">
        <v>2002</v>
      </c>
      <c r="B466" s="0" t="n">
        <v>2</v>
      </c>
      <c r="C466" s="0" t="n">
        <v>19</v>
      </c>
      <c r="D466" s="0" t="n">
        <v>3</v>
      </c>
      <c r="E466" s="0" t="n">
        <v>0</v>
      </c>
      <c r="G466" s="0" t="n">
        <v>46</v>
      </c>
      <c r="H466" s="0" t="n">
        <f aca="false">(107-G466)</f>
        <v>61</v>
      </c>
      <c r="K466" s="8"/>
      <c r="L466" s="9" t="n">
        <v>7195.98333333333</v>
      </c>
      <c r="M466" s="9" t="n">
        <f aca="false">(L466*(107/H466))</f>
        <v>12622.462568306</v>
      </c>
      <c r="N466" s="9" t="n">
        <f aca="false">(M466-L466)</f>
        <v>5426.47923497268</v>
      </c>
      <c r="O466" s="11"/>
      <c r="P466" s="9"/>
      <c r="Q466" s="9"/>
      <c r="R466" s="9"/>
      <c r="S466" s="11"/>
      <c r="T466" s="9"/>
      <c r="U466" s="11"/>
      <c r="V466" s="11"/>
      <c r="W466" s="11"/>
      <c r="X466" s="12"/>
      <c r="Y466" s="17"/>
      <c r="Z466" s="11"/>
    </row>
    <row r="467" customFormat="false" ht="12.75" hidden="false" customHeight="false" outlineLevel="0" collapsed="false">
      <c r="A467" s="0" t="n">
        <v>2002</v>
      </c>
      <c r="B467" s="0" t="n">
        <v>2</v>
      </c>
      <c r="C467" s="0" t="n">
        <v>19</v>
      </c>
      <c r="D467" s="0" t="n">
        <v>3</v>
      </c>
      <c r="E467" s="0" t="n">
        <v>10</v>
      </c>
      <c r="G467" s="0" t="n">
        <v>46</v>
      </c>
      <c r="H467" s="0" t="n">
        <f aca="false">(107-G467)</f>
        <v>61</v>
      </c>
      <c r="K467" s="8"/>
      <c r="L467" s="9" t="n">
        <v>7388.16666666667</v>
      </c>
      <c r="M467" s="9" t="n">
        <f aca="false">(L467*(107/H467))</f>
        <v>12959.5710382514</v>
      </c>
      <c r="N467" s="9" t="n">
        <f aca="false">(M467-L467)</f>
        <v>5571.4043715847</v>
      </c>
      <c r="O467" s="11"/>
      <c r="P467" s="9"/>
      <c r="Q467" s="9"/>
      <c r="R467" s="9"/>
      <c r="S467" s="11"/>
      <c r="T467" s="9"/>
      <c r="U467" s="11"/>
      <c r="V467" s="11"/>
      <c r="W467" s="11"/>
      <c r="X467" s="12"/>
      <c r="Y467" s="17"/>
      <c r="Z467" s="11"/>
    </row>
    <row r="468" customFormat="false" ht="12.75" hidden="false" customHeight="false" outlineLevel="0" collapsed="false">
      <c r="A468" s="0" t="n">
        <v>2002</v>
      </c>
      <c r="B468" s="0" t="n">
        <v>2</v>
      </c>
      <c r="C468" s="0" t="n">
        <v>19</v>
      </c>
      <c r="D468" s="0" t="n">
        <v>3</v>
      </c>
      <c r="E468" s="0" t="n">
        <v>20</v>
      </c>
      <c r="G468" s="0" t="n">
        <v>46</v>
      </c>
      <c r="H468" s="0" t="n">
        <f aca="false">(107-G468)</f>
        <v>61</v>
      </c>
      <c r="K468" s="8"/>
      <c r="L468" s="9" t="n">
        <v>7316.65</v>
      </c>
      <c r="M468" s="9" t="n">
        <f aca="false">(L468*(107/H468))</f>
        <v>12834.1237704918</v>
      </c>
      <c r="N468" s="9" t="n">
        <f aca="false">(M468-L468)</f>
        <v>5517.4737704918</v>
      </c>
      <c r="O468" s="11"/>
      <c r="P468" s="9"/>
      <c r="Q468" s="9"/>
      <c r="R468" s="9"/>
      <c r="S468" s="11"/>
      <c r="T468" s="9"/>
      <c r="U468" s="11"/>
      <c r="V468" s="11"/>
      <c r="W468" s="11"/>
      <c r="X468" s="12"/>
      <c r="Y468" s="17"/>
      <c r="Z468" s="11"/>
    </row>
    <row r="469" customFormat="false" ht="12.75" hidden="false" customHeight="false" outlineLevel="0" collapsed="false">
      <c r="A469" s="0" t="n">
        <v>2002</v>
      </c>
      <c r="B469" s="0" t="n">
        <v>2</v>
      </c>
      <c r="C469" s="0" t="n">
        <v>19</v>
      </c>
      <c r="D469" s="0" t="n">
        <v>3</v>
      </c>
      <c r="E469" s="0" t="n">
        <v>30</v>
      </c>
      <c r="G469" s="0" t="n">
        <v>46</v>
      </c>
      <c r="H469" s="0" t="n">
        <f aca="false">(107-G469)</f>
        <v>61</v>
      </c>
      <c r="K469" s="8"/>
      <c r="L469" s="9" t="n">
        <v>7121.61666666667</v>
      </c>
      <c r="M469" s="9" t="n">
        <f aca="false">(L469*(107/H469))</f>
        <v>12492.0161202186</v>
      </c>
      <c r="N469" s="9" t="n">
        <f aca="false">(M469-L469)</f>
        <v>5370.39945355191</v>
      </c>
      <c r="O469" s="11"/>
      <c r="P469" s="9"/>
      <c r="Q469" s="9"/>
      <c r="R469" s="9"/>
      <c r="S469" s="11"/>
      <c r="T469" s="9"/>
      <c r="U469" s="11"/>
      <c r="V469" s="11"/>
      <c r="W469" s="11"/>
      <c r="X469" s="12"/>
      <c r="Y469" s="17"/>
      <c r="Z469" s="11"/>
    </row>
    <row r="470" customFormat="false" ht="12.75" hidden="false" customHeight="false" outlineLevel="0" collapsed="false">
      <c r="A470" s="0" t="n">
        <v>2002</v>
      </c>
      <c r="B470" s="0" t="n">
        <v>2</v>
      </c>
      <c r="C470" s="0" t="n">
        <v>19</v>
      </c>
      <c r="D470" s="0" t="n">
        <v>3</v>
      </c>
      <c r="E470" s="0" t="n">
        <v>40</v>
      </c>
      <c r="G470" s="0" t="n">
        <v>46</v>
      </c>
      <c r="H470" s="0" t="n">
        <f aca="false">(107-G470)</f>
        <v>61</v>
      </c>
      <c r="K470" s="8"/>
      <c r="L470" s="9" t="n">
        <v>6292.8</v>
      </c>
      <c r="M470" s="9" t="n">
        <f aca="false">(L470*(107/H470))</f>
        <v>11038.1901639344</v>
      </c>
      <c r="N470" s="9" t="n">
        <f aca="false">(M470-L470)</f>
        <v>4745.39016393443</v>
      </c>
      <c r="O470" s="11"/>
      <c r="P470" s="9"/>
      <c r="Q470" s="9"/>
      <c r="R470" s="9"/>
      <c r="S470" s="11"/>
      <c r="T470" s="9"/>
      <c r="U470" s="11"/>
      <c r="V470" s="11"/>
      <c r="W470" s="11"/>
      <c r="X470" s="12"/>
      <c r="Y470" s="17"/>
      <c r="Z470" s="11"/>
    </row>
    <row r="471" customFormat="false" ht="12.75" hidden="false" customHeight="false" outlineLevel="0" collapsed="false">
      <c r="A471" s="0" t="n">
        <v>2002</v>
      </c>
      <c r="B471" s="0" t="n">
        <v>2</v>
      </c>
      <c r="C471" s="0" t="n">
        <v>19</v>
      </c>
      <c r="D471" s="0" t="n">
        <v>3</v>
      </c>
      <c r="E471" s="0" t="n">
        <v>50</v>
      </c>
      <c r="G471" s="0" t="n">
        <v>46</v>
      </c>
      <c r="H471" s="0" t="n">
        <f aca="false">(107-G471)</f>
        <v>61</v>
      </c>
      <c r="K471" s="8"/>
      <c r="L471" s="9" t="n">
        <v>6184.23333333333</v>
      </c>
      <c r="M471" s="9" t="n">
        <f aca="false">(L471*(107/H471))</f>
        <v>10847.7535519126</v>
      </c>
      <c r="N471" s="9" t="n">
        <f aca="false">(M471-L471)</f>
        <v>4663.52021857924</v>
      </c>
      <c r="O471" s="11"/>
      <c r="P471" s="9"/>
      <c r="Q471" s="9"/>
      <c r="R471" s="9"/>
      <c r="S471" s="11"/>
      <c r="T471" s="9"/>
      <c r="U471" s="11"/>
      <c r="V471" s="11"/>
      <c r="W471" s="11"/>
      <c r="X471" s="12"/>
      <c r="Y471" s="17"/>
      <c r="Z471" s="11"/>
    </row>
    <row r="472" customFormat="false" ht="12.75" hidden="false" customHeight="false" outlineLevel="0" collapsed="false">
      <c r="A472" s="0" t="n">
        <v>2002</v>
      </c>
      <c r="B472" s="0" t="n">
        <v>2</v>
      </c>
      <c r="C472" s="0" t="n">
        <v>19</v>
      </c>
      <c r="D472" s="0" t="n">
        <v>4</v>
      </c>
      <c r="E472" s="0" t="n">
        <v>0</v>
      </c>
      <c r="G472" s="0" t="n">
        <v>46</v>
      </c>
      <c r="H472" s="0" t="n">
        <f aca="false">(107-G472)</f>
        <v>61</v>
      </c>
      <c r="K472" s="8"/>
      <c r="L472" s="9" t="n">
        <v>6606.58333333333</v>
      </c>
      <c r="M472" s="9" t="n">
        <f aca="false">(L472*(107/H472))</f>
        <v>11588.5969945355</v>
      </c>
      <c r="N472" s="9" t="n">
        <f aca="false">(M472-L472)</f>
        <v>4982.01366120219</v>
      </c>
      <c r="O472" s="11"/>
      <c r="P472" s="9"/>
      <c r="Q472" s="9"/>
      <c r="R472" s="9"/>
      <c r="S472" s="11"/>
      <c r="T472" s="9"/>
      <c r="U472" s="11"/>
      <c r="V472" s="11"/>
      <c r="W472" s="11"/>
      <c r="X472" s="12"/>
      <c r="Y472" s="17"/>
      <c r="Z472" s="11"/>
    </row>
    <row r="473" customFormat="false" ht="12.75" hidden="false" customHeight="false" outlineLevel="0" collapsed="false">
      <c r="A473" s="0" t="n">
        <v>2002</v>
      </c>
      <c r="B473" s="0" t="n">
        <v>2</v>
      </c>
      <c r="C473" s="0" t="n">
        <v>19</v>
      </c>
      <c r="D473" s="0" t="n">
        <v>4</v>
      </c>
      <c r="E473" s="0" t="n">
        <v>10</v>
      </c>
      <c r="G473" s="0" t="n">
        <v>46</v>
      </c>
      <c r="H473" s="0" t="n">
        <f aca="false">(107-G473)</f>
        <v>61</v>
      </c>
      <c r="K473" s="8"/>
      <c r="L473" s="9" t="n">
        <v>6918.35</v>
      </c>
      <c r="M473" s="9" t="n">
        <f aca="false">(L473*(107/H473))</f>
        <v>12135.4663934426</v>
      </c>
      <c r="N473" s="9" t="n">
        <f aca="false">(M473-L473)</f>
        <v>5217.11639344262</v>
      </c>
      <c r="O473" s="11"/>
      <c r="P473" s="9"/>
      <c r="Q473" s="9"/>
      <c r="R473" s="9"/>
      <c r="S473" s="11"/>
      <c r="T473" s="9"/>
      <c r="U473" s="11"/>
      <c r="V473" s="11"/>
      <c r="W473" s="11"/>
      <c r="X473" s="12"/>
      <c r="Y473" s="17"/>
      <c r="Z473" s="11"/>
    </row>
    <row r="474" customFormat="false" ht="12.75" hidden="false" customHeight="false" outlineLevel="0" collapsed="false">
      <c r="A474" s="0" t="n">
        <v>2002</v>
      </c>
      <c r="B474" s="0" t="n">
        <v>2</v>
      </c>
      <c r="C474" s="0" t="n">
        <v>19</v>
      </c>
      <c r="D474" s="0" t="n">
        <v>4</v>
      </c>
      <c r="E474" s="0" t="n">
        <v>20</v>
      </c>
      <c r="G474" s="0" t="n">
        <v>46</v>
      </c>
      <c r="H474" s="0" t="n">
        <f aca="false">(107-G474)</f>
        <v>61</v>
      </c>
      <c r="K474" s="8"/>
      <c r="L474" s="9" t="n">
        <v>6701.33333333333</v>
      </c>
      <c r="M474" s="9" t="n">
        <f aca="false">(L474*(107/H474))</f>
        <v>11754.7978142077</v>
      </c>
      <c r="N474" s="9" t="n">
        <f aca="false">(M474-L474)</f>
        <v>5053.46448087432</v>
      </c>
      <c r="O474" s="11"/>
      <c r="P474" s="9"/>
      <c r="Q474" s="9"/>
      <c r="R474" s="9"/>
      <c r="S474" s="11"/>
      <c r="T474" s="9"/>
      <c r="U474" s="11"/>
      <c r="V474" s="11"/>
      <c r="W474" s="11"/>
      <c r="X474" s="12"/>
      <c r="Y474" s="17"/>
      <c r="Z474" s="11"/>
    </row>
    <row r="475" customFormat="false" ht="12.75" hidden="false" customHeight="false" outlineLevel="0" collapsed="false">
      <c r="K475" s="8"/>
      <c r="L475" s="9"/>
      <c r="M475" s="11"/>
      <c r="N475" s="11"/>
      <c r="O475" s="11"/>
      <c r="P475" s="9"/>
      <c r="Q475" s="9"/>
      <c r="R475" s="9"/>
      <c r="S475" s="11"/>
      <c r="T475" s="9"/>
      <c r="U475" s="11"/>
      <c r="V475" s="11"/>
      <c r="W475" s="11"/>
      <c r="X475" s="12"/>
      <c r="Y475" s="17"/>
      <c r="Z475" s="11"/>
    </row>
    <row r="476" customFormat="false" ht="12.75" hidden="false" customHeight="false" outlineLevel="0" collapsed="false">
      <c r="A476" s="0" t="n">
        <v>2002</v>
      </c>
      <c r="B476" s="0" t="n">
        <v>2</v>
      </c>
      <c r="C476" s="0" t="n">
        <v>19</v>
      </c>
      <c r="D476" s="0" t="n">
        <v>4</v>
      </c>
      <c r="E476" s="0" t="n">
        <v>30</v>
      </c>
      <c r="F476" s="0" t="n">
        <v>4</v>
      </c>
      <c r="G476" s="0" t="n">
        <v>52</v>
      </c>
      <c r="H476" s="0" t="n">
        <f aca="false">(107-G476)</f>
        <v>55</v>
      </c>
      <c r="K476" s="8"/>
      <c r="L476" s="9" t="n">
        <v>6398.08333333333</v>
      </c>
      <c r="M476" s="9" t="n">
        <f aca="false">(L476*(107/H476))</f>
        <v>12447.1803030303</v>
      </c>
      <c r="N476" s="9" t="n">
        <f aca="false">(M476-L476)</f>
        <v>6049.09696969697</v>
      </c>
      <c r="O476" s="11"/>
      <c r="P476" s="9"/>
      <c r="Q476" s="9"/>
      <c r="R476" s="9"/>
      <c r="S476" s="11"/>
      <c r="T476" s="9"/>
      <c r="U476" s="11"/>
      <c r="V476" s="11"/>
      <c r="W476" s="11"/>
      <c r="X476" s="12"/>
      <c r="Y476" s="17"/>
      <c r="Z476" s="11"/>
    </row>
    <row r="477" customFormat="false" ht="12.75" hidden="false" customHeight="false" outlineLevel="0" collapsed="false">
      <c r="A477" s="0" t="n">
        <v>2002</v>
      </c>
      <c r="B477" s="0" t="n">
        <v>2</v>
      </c>
      <c r="C477" s="0" t="n">
        <v>19</v>
      </c>
      <c r="D477" s="0" t="n">
        <v>4</v>
      </c>
      <c r="E477" s="0" t="n">
        <v>40</v>
      </c>
      <c r="G477" s="0" t="n">
        <v>52</v>
      </c>
      <c r="H477" s="0" t="n">
        <f aca="false">(107-G477)</f>
        <v>55</v>
      </c>
      <c r="K477" s="8"/>
      <c r="L477" s="9" t="n">
        <v>5735.91666666667</v>
      </c>
      <c r="M477" s="9" t="n">
        <f aca="false">(L477*(107/H477))</f>
        <v>11158.9651515152</v>
      </c>
      <c r="N477" s="9" t="n">
        <f aca="false">(M477-L477)</f>
        <v>5423.04848484849</v>
      </c>
      <c r="O477" s="11"/>
      <c r="P477" s="9"/>
      <c r="Q477" s="9"/>
      <c r="R477" s="9"/>
      <c r="S477" s="11"/>
      <c r="T477" s="9"/>
      <c r="U477" s="11"/>
      <c r="V477" s="11"/>
      <c r="W477" s="11"/>
      <c r="X477" s="12"/>
      <c r="Y477" s="17"/>
      <c r="Z477" s="11"/>
    </row>
    <row r="478" customFormat="false" ht="12.75" hidden="false" customHeight="false" outlineLevel="0" collapsed="false">
      <c r="A478" s="0" t="n">
        <v>2002</v>
      </c>
      <c r="B478" s="0" t="n">
        <v>2</v>
      </c>
      <c r="C478" s="0" t="n">
        <v>19</v>
      </c>
      <c r="D478" s="0" t="n">
        <v>4</v>
      </c>
      <c r="E478" s="0" t="n">
        <v>50</v>
      </c>
      <c r="G478" s="0" t="n">
        <v>52</v>
      </c>
      <c r="H478" s="0" t="n">
        <f aca="false">(107-G478)</f>
        <v>55</v>
      </c>
      <c r="K478" s="8"/>
      <c r="L478" s="9" t="n">
        <v>5445.21666666667</v>
      </c>
      <c r="M478" s="9" t="n">
        <f aca="false">(L478*(107/H478))</f>
        <v>10593.4215151515</v>
      </c>
      <c r="N478" s="9" t="n">
        <f aca="false">(M478-L478)</f>
        <v>5148.20484848485</v>
      </c>
      <c r="O478" s="11"/>
      <c r="P478" s="9"/>
      <c r="Q478" s="9"/>
      <c r="R478" s="9"/>
      <c r="S478" s="11"/>
      <c r="T478" s="9"/>
      <c r="U478" s="11"/>
      <c r="V478" s="11"/>
      <c r="W478" s="11"/>
      <c r="X478" s="12"/>
      <c r="Y478" s="17"/>
      <c r="Z478" s="11"/>
    </row>
    <row r="479" customFormat="false" ht="12.75" hidden="false" customHeight="false" outlineLevel="0" collapsed="false">
      <c r="A479" s="0" t="n">
        <v>2002</v>
      </c>
      <c r="B479" s="0" t="n">
        <v>2</v>
      </c>
      <c r="C479" s="0" t="n">
        <v>19</v>
      </c>
      <c r="D479" s="0" t="n">
        <v>5</v>
      </c>
      <c r="E479" s="0" t="n">
        <v>0</v>
      </c>
      <c r="G479" s="0" t="n">
        <v>52</v>
      </c>
      <c r="H479" s="0" t="n">
        <f aca="false">(107-G479)</f>
        <v>55</v>
      </c>
      <c r="K479" s="8"/>
      <c r="L479" s="9" t="n">
        <v>8163.35</v>
      </c>
      <c r="M479" s="9" t="n">
        <f aca="false">(L479*(107/H479))</f>
        <v>15881.4263636364</v>
      </c>
      <c r="N479" s="9" t="n">
        <f aca="false">(M479-L479)</f>
        <v>7718.07636363636</v>
      </c>
      <c r="O479" s="11"/>
      <c r="P479" s="9"/>
      <c r="Q479" s="9"/>
      <c r="R479" s="9"/>
      <c r="S479" s="11"/>
      <c r="T479" s="9"/>
      <c r="U479" s="11"/>
      <c r="V479" s="11"/>
      <c r="W479" s="11"/>
      <c r="X479" s="12"/>
      <c r="Y479" s="17"/>
      <c r="Z479" s="11"/>
    </row>
    <row r="480" customFormat="false" ht="12.75" hidden="false" customHeight="false" outlineLevel="0" collapsed="false">
      <c r="A480" s="0" t="n">
        <v>2002</v>
      </c>
      <c r="B480" s="0" t="n">
        <v>2</v>
      </c>
      <c r="C480" s="0" t="n">
        <v>19</v>
      </c>
      <c r="D480" s="0" t="n">
        <v>5</v>
      </c>
      <c r="E480" s="0" t="n">
        <v>10</v>
      </c>
      <c r="G480" s="0" t="n">
        <v>52</v>
      </c>
      <c r="H480" s="0" t="n">
        <f aca="false">(107-G480)</f>
        <v>55</v>
      </c>
      <c r="K480" s="8"/>
      <c r="L480" s="9" t="n">
        <v>8408.85</v>
      </c>
      <c r="M480" s="9" t="n">
        <f aca="false">(L480*(107/H480))</f>
        <v>16359.0354545455</v>
      </c>
      <c r="N480" s="9" t="n">
        <f aca="false">(M480-L480)</f>
        <v>7950.18545454546</v>
      </c>
      <c r="O480" s="11"/>
      <c r="P480" s="9"/>
      <c r="Q480" s="9"/>
      <c r="R480" s="9"/>
      <c r="S480" s="11"/>
      <c r="T480" s="9"/>
      <c r="U480" s="11"/>
      <c r="V480" s="11"/>
      <c r="W480" s="11"/>
      <c r="X480" s="12"/>
      <c r="Y480" s="17"/>
      <c r="Z480" s="11"/>
    </row>
    <row r="481" customFormat="false" ht="12.75" hidden="false" customHeight="false" outlineLevel="0" collapsed="false">
      <c r="A481" s="0" t="n">
        <v>2002</v>
      </c>
      <c r="B481" s="0" t="n">
        <v>2</v>
      </c>
      <c r="C481" s="0" t="n">
        <v>19</v>
      </c>
      <c r="D481" s="0" t="n">
        <v>5</v>
      </c>
      <c r="E481" s="0" t="n">
        <v>20</v>
      </c>
      <c r="G481" s="0" t="n">
        <v>52</v>
      </c>
      <c r="H481" s="0" t="n">
        <f aca="false">(107-G481)</f>
        <v>55</v>
      </c>
      <c r="K481" s="8"/>
      <c r="L481" s="9" t="n">
        <v>6835.05</v>
      </c>
      <c r="M481" s="9" t="n">
        <f aca="false">(L481*(107/H481))</f>
        <v>13297.2790909091</v>
      </c>
      <c r="N481" s="9" t="n">
        <f aca="false">(M481-L481)</f>
        <v>6462.22909090909</v>
      </c>
      <c r="O481" s="11"/>
      <c r="P481" s="9"/>
      <c r="Q481" s="9"/>
      <c r="R481" s="9"/>
      <c r="S481" s="11"/>
      <c r="T481" s="9"/>
      <c r="U481" s="11"/>
      <c r="V481" s="11"/>
      <c r="W481" s="11"/>
      <c r="X481" s="12"/>
      <c r="Y481" s="17"/>
      <c r="Z481" s="11"/>
    </row>
    <row r="482" customFormat="false" ht="12.75" hidden="false" customHeight="false" outlineLevel="0" collapsed="false">
      <c r="A482" s="0" t="n">
        <v>2002</v>
      </c>
      <c r="B482" s="0" t="n">
        <v>2</v>
      </c>
      <c r="C482" s="0" t="n">
        <v>19</v>
      </c>
      <c r="D482" s="0" t="n">
        <v>5</v>
      </c>
      <c r="E482" s="0" t="n">
        <v>30</v>
      </c>
      <c r="G482" s="0" t="n">
        <v>52</v>
      </c>
      <c r="H482" s="0" t="n">
        <f aca="false">(107-G482)</f>
        <v>55</v>
      </c>
      <c r="K482" s="8"/>
      <c r="L482" s="9" t="n">
        <v>6024.15</v>
      </c>
      <c r="M482" s="9" t="n">
        <f aca="false">(L482*(107/H482))</f>
        <v>11719.71</v>
      </c>
      <c r="N482" s="9" t="n">
        <f aca="false">(M482-L482)</f>
        <v>5695.56</v>
      </c>
      <c r="O482" s="11"/>
      <c r="P482" s="9"/>
      <c r="Q482" s="9"/>
      <c r="R482" s="9"/>
      <c r="S482" s="11"/>
      <c r="T482" s="9"/>
      <c r="U482" s="11"/>
      <c r="V482" s="11"/>
      <c r="W482" s="11"/>
      <c r="X482" s="12"/>
      <c r="Y482" s="17"/>
      <c r="Z482" s="11"/>
    </row>
    <row r="483" customFormat="false" ht="12.75" hidden="false" customHeight="false" outlineLevel="0" collapsed="false">
      <c r="A483" s="0" t="n">
        <v>2002</v>
      </c>
      <c r="B483" s="0" t="n">
        <v>2</v>
      </c>
      <c r="C483" s="0" t="n">
        <v>19</v>
      </c>
      <c r="D483" s="0" t="n">
        <v>5</v>
      </c>
      <c r="E483" s="0" t="n">
        <v>40</v>
      </c>
      <c r="G483" s="0" t="n">
        <v>52</v>
      </c>
      <c r="H483" s="0" t="n">
        <f aca="false">(107-G483)</f>
        <v>55</v>
      </c>
      <c r="K483" s="8"/>
      <c r="L483" s="9" t="n">
        <v>5656.81666666667</v>
      </c>
      <c r="M483" s="9" t="n">
        <f aca="false">(L483*(107/H483))</f>
        <v>11005.0796969697</v>
      </c>
      <c r="N483" s="9" t="n">
        <f aca="false">(M483-L483)</f>
        <v>5348.26303030303</v>
      </c>
      <c r="O483" s="11"/>
      <c r="P483" s="9"/>
      <c r="Q483" s="9"/>
      <c r="R483" s="9"/>
      <c r="S483" s="11"/>
      <c r="T483" s="9"/>
      <c r="U483" s="11"/>
      <c r="V483" s="11"/>
      <c r="W483" s="11"/>
      <c r="X483" s="12"/>
      <c r="Y483" s="17"/>
      <c r="Z483" s="11"/>
    </row>
    <row r="484" customFormat="false" ht="12.75" hidden="false" customHeight="false" outlineLevel="0" collapsed="false">
      <c r="A484" s="0" t="n">
        <v>2002</v>
      </c>
      <c r="B484" s="0" t="n">
        <v>2</v>
      </c>
      <c r="C484" s="0" t="n">
        <v>19</v>
      </c>
      <c r="D484" s="0" t="n">
        <v>5</v>
      </c>
      <c r="E484" s="0" t="n">
        <v>50</v>
      </c>
      <c r="G484" s="0" t="n">
        <v>52</v>
      </c>
      <c r="H484" s="0" t="n">
        <f aca="false">(107-G484)</f>
        <v>55</v>
      </c>
      <c r="K484" s="8"/>
      <c r="L484" s="9" t="n">
        <v>5498.13333333333</v>
      </c>
      <c r="M484" s="9" t="n">
        <f aca="false">(L484*(107/H484))</f>
        <v>10696.3684848485</v>
      </c>
      <c r="N484" s="9" t="n">
        <f aca="false">(M484-L484)</f>
        <v>5198.23515151515</v>
      </c>
      <c r="O484" s="11"/>
      <c r="P484" s="9"/>
      <c r="Q484" s="9"/>
      <c r="R484" s="9"/>
      <c r="S484" s="11"/>
      <c r="T484" s="9"/>
      <c r="U484" s="11"/>
      <c r="V484" s="11"/>
      <c r="W484" s="11"/>
      <c r="X484" s="12"/>
      <c r="Y484" s="17"/>
      <c r="Z484" s="11"/>
    </row>
    <row r="485" customFormat="false" ht="12.75" hidden="false" customHeight="false" outlineLevel="0" collapsed="false">
      <c r="A485" s="0" t="n">
        <v>2002</v>
      </c>
      <c r="B485" s="0" t="n">
        <v>2</v>
      </c>
      <c r="C485" s="0" t="n">
        <v>19</v>
      </c>
      <c r="D485" s="0" t="n">
        <v>6</v>
      </c>
      <c r="E485" s="0" t="n">
        <v>0</v>
      </c>
      <c r="G485" s="0" t="n">
        <v>52</v>
      </c>
      <c r="H485" s="0" t="n">
        <f aca="false">(107-G485)</f>
        <v>55</v>
      </c>
      <c r="K485" s="8"/>
      <c r="L485" s="9" t="n">
        <v>5309.23333333333</v>
      </c>
      <c r="M485" s="9" t="n">
        <f aca="false">(L485*(107/H485))</f>
        <v>10328.8721212121</v>
      </c>
      <c r="N485" s="9" t="n">
        <f aca="false">(M485-L485)</f>
        <v>5019.63878787879</v>
      </c>
      <c r="O485" s="11"/>
      <c r="P485" s="9"/>
      <c r="Q485" s="9"/>
      <c r="R485" s="9"/>
      <c r="S485" s="11"/>
      <c r="T485" s="9"/>
      <c r="U485" s="11"/>
      <c r="V485" s="11"/>
      <c r="W485" s="11"/>
      <c r="X485" s="12"/>
      <c r="Y485" s="17"/>
      <c r="Z485" s="11"/>
    </row>
    <row r="486" customFormat="false" ht="12.75" hidden="false" customHeight="false" outlineLevel="0" collapsed="false">
      <c r="A486" s="0" t="n">
        <v>2002</v>
      </c>
      <c r="B486" s="0" t="n">
        <v>2</v>
      </c>
      <c r="C486" s="0" t="n">
        <v>19</v>
      </c>
      <c r="D486" s="0" t="n">
        <v>6</v>
      </c>
      <c r="E486" s="0" t="n">
        <v>10</v>
      </c>
      <c r="G486" s="0" t="n">
        <v>52</v>
      </c>
      <c r="H486" s="0" t="n">
        <f aca="false">(107-G486)</f>
        <v>55</v>
      </c>
      <c r="K486" s="8"/>
      <c r="L486" s="9" t="n">
        <v>5564.21666666667</v>
      </c>
      <c r="M486" s="9" t="n">
        <f aca="false">(L486*(107/H486))</f>
        <v>10824.9306060606</v>
      </c>
      <c r="N486" s="9" t="n">
        <f aca="false">(M486-L486)</f>
        <v>5260.71393939394</v>
      </c>
      <c r="O486" s="11"/>
      <c r="P486" s="9"/>
      <c r="Q486" s="9"/>
      <c r="R486" s="9"/>
      <c r="S486" s="11"/>
      <c r="T486" s="9"/>
      <c r="U486" s="11"/>
      <c r="V486" s="11"/>
      <c r="W486" s="11"/>
      <c r="X486" s="12"/>
      <c r="Y486" s="17"/>
      <c r="Z486" s="11"/>
    </row>
    <row r="487" customFormat="false" ht="12.75" hidden="false" customHeight="false" outlineLevel="0" collapsed="false">
      <c r="A487" s="0" t="n">
        <v>2002</v>
      </c>
      <c r="B487" s="0" t="n">
        <v>2</v>
      </c>
      <c r="C487" s="0" t="n">
        <v>19</v>
      </c>
      <c r="D487" s="0" t="n">
        <v>6</v>
      </c>
      <c r="E487" s="0" t="n">
        <v>20</v>
      </c>
      <c r="G487" s="0" t="n">
        <v>52</v>
      </c>
      <c r="H487" s="0" t="n">
        <f aca="false">(107-G487)</f>
        <v>55</v>
      </c>
      <c r="K487" s="8"/>
      <c r="L487" s="9" t="n">
        <v>5687.98333333333</v>
      </c>
      <c r="M487" s="9" t="n">
        <f aca="false">(L487*(107/H487))</f>
        <v>11065.713030303</v>
      </c>
      <c r="N487" s="9" t="n">
        <f aca="false">(M487-L487)</f>
        <v>5377.7296969697</v>
      </c>
      <c r="O487" s="11"/>
      <c r="P487" s="9"/>
      <c r="Q487" s="9"/>
      <c r="R487" s="9"/>
      <c r="S487" s="11"/>
      <c r="T487" s="9"/>
      <c r="U487" s="11"/>
      <c r="V487" s="11"/>
      <c r="W487" s="11"/>
      <c r="X487" s="12"/>
      <c r="Y487" s="17"/>
      <c r="Z487" s="11"/>
    </row>
    <row r="488" customFormat="false" ht="12.75" hidden="false" customHeight="false" outlineLevel="0" collapsed="false">
      <c r="A488" s="0" t="n">
        <v>2002</v>
      </c>
      <c r="B488" s="0" t="n">
        <v>2</v>
      </c>
      <c r="C488" s="0" t="n">
        <v>19</v>
      </c>
      <c r="D488" s="0" t="n">
        <v>6</v>
      </c>
      <c r="E488" s="0" t="n">
        <v>30</v>
      </c>
      <c r="G488" s="0" t="n">
        <v>52</v>
      </c>
      <c r="H488" s="0" t="n">
        <f aca="false">(107-G488)</f>
        <v>55</v>
      </c>
      <c r="K488" s="8"/>
      <c r="L488" s="9" t="n">
        <v>5147.46666666667</v>
      </c>
      <c r="M488" s="9" t="n">
        <f aca="false">(L488*(107/H488))</f>
        <v>10014.1624242424</v>
      </c>
      <c r="N488" s="9" t="n">
        <f aca="false">(M488-L488)</f>
        <v>4866.69575757576</v>
      </c>
      <c r="O488" s="11"/>
      <c r="P488" s="9"/>
      <c r="Q488" s="9"/>
      <c r="R488" s="9"/>
      <c r="S488" s="11"/>
      <c r="T488" s="9"/>
      <c r="U488" s="11"/>
      <c r="V488" s="11"/>
      <c r="W488" s="11"/>
      <c r="X488" s="12"/>
      <c r="Y488" s="17"/>
      <c r="Z488" s="11"/>
    </row>
    <row r="489" customFormat="false" ht="12.75" hidden="false" customHeight="false" outlineLevel="0" collapsed="false">
      <c r="A489" s="0" t="n">
        <v>2002</v>
      </c>
      <c r="B489" s="0" t="n">
        <v>2</v>
      </c>
      <c r="C489" s="0" t="n">
        <v>19</v>
      </c>
      <c r="D489" s="0" t="n">
        <v>6</v>
      </c>
      <c r="E489" s="0" t="n">
        <v>40</v>
      </c>
      <c r="G489" s="0" t="n">
        <v>52</v>
      </c>
      <c r="H489" s="0" t="n">
        <f aca="false">(107-G489)</f>
        <v>55</v>
      </c>
      <c r="K489" s="8"/>
      <c r="L489" s="9" t="n">
        <v>4606.71666666667</v>
      </c>
      <c r="M489" s="9" t="n">
        <f aca="false">(L489*(107/H489))</f>
        <v>8962.15787878788</v>
      </c>
      <c r="N489" s="9" t="n">
        <f aca="false">(M489-L489)</f>
        <v>4355.44121212121</v>
      </c>
      <c r="O489" s="11"/>
      <c r="P489" s="9"/>
      <c r="Q489" s="9"/>
      <c r="R489" s="9"/>
      <c r="S489" s="11"/>
      <c r="T489" s="9"/>
      <c r="U489" s="11"/>
      <c r="V489" s="11"/>
      <c r="W489" s="11"/>
      <c r="X489" s="12"/>
      <c r="Y489" s="17"/>
      <c r="Z489" s="11"/>
    </row>
    <row r="490" customFormat="false" ht="12.75" hidden="false" customHeight="false" outlineLevel="0" collapsed="false">
      <c r="A490" s="0" t="n">
        <v>2002</v>
      </c>
      <c r="B490" s="0" t="n">
        <v>2</v>
      </c>
      <c r="C490" s="0" t="n">
        <v>19</v>
      </c>
      <c r="D490" s="0" t="n">
        <v>6</v>
      </c>
      <c r="E490" s="0" t="n">
        <v>50</v>
      </c>
      <c r="G490" s="0" t="n">
        <v>52</v>
      </c>
      <c r="H490" s="0" t="n">
        <f aca="false">(107-G490)</f>
        <v>55</v>
      </c>
      <c r="K490" s="8"/>
      <c r="L490" s="9" t="n">
        <v>4592.5</v>
      </c>
      <c r="M490" s="9" t="n">
        <f aca="false">(L490*(107/H490))</f>
        <v>8934.5</v>
      </c>
      <c r="N490" s="9" t="n">
        <f aca="false">(M490-L490)</f>
        <v>4342</v>
      </c>
      <c r="O490" s="11"/>
      <c r="P490" s="9"/>
      <c r="Q490" s="9"/>
      <c r="R490" s="9"/>
      <c r="S490" s="11"/>
      <c r="T490" s="9"/>
      <c r="U490" s="11"/>
      <c r="V490" s="11"/>
      <c r="W490" s="11"/>
      <c r="X490" s="12"/>
      <c r="Y490" s="17"/>
      <c r="Z490" s="11"/>
    </row>
    <row r="491" customFormat="false" ht="12.75" hidden="false" customHeight="false" outlineLevel="0" collapsed="false">
      <c r="A491" s="0" t="n">
        <v>2002</v>
      </c>
      <c r="B491" s="0" t="n">
        <v>2</v>
      </c>
      <c r="C491" s="0" t="n">
        <v>19</v>
      </c>
      <c r="D491" s="0" t="n">
        <v>7</v>
      </c>
      <c r="E491" s="0" t="n">
        <v>0</v>
      </c>
      <c r="G491" s="0" t="n">
        <v>52</v>
      </c>
      <c r="H491" s="0" t="n">
        <f aca="false">(107-G491)</f>
        <v>55</v>
      </c>
      <c r="K491" s="8"/>
      <c r="L491" s="9" t="n">
        <v>4371.68333333333</v>
      </c>
      <c r="M491" s="9" t="n">
        <f aca="false">(L491*(107/H491))</f>
        <v>8504.91121212121</v>
      </c>
      <c r="N491" s="9" t="n">
        <f aca="false">(M491-L491)</f>
        <v>4133.22787878788</v>
      </c>
      <c r="O491" s="11"/>
      <c r="P491" s="9"/>
      <c r="Q491" s="9"/>
      <c r="R491" s="9"/>
      <c r="S491" s="11"/>
      <c r="T491" s="9"/>
      <c r="U491" s="11"/>
      <c r="V491" s="11"/>
      <c r="W491" s="11"/>
      <c r="X491" s="12"/>
      <c r="Y491" s="17"/>
      <c r="Z491" s="11"/>
    </row>
    <row r="492" customFormat="false" ht="12.75" hidden="false" customHeight="false" outlineLevel="0" collapsed="false">
      <c r="A492" s="0" t="n">
        <v>2002</v>
      </c>
      <c r="B492" s="0" t="n">
        <v>2</v>
      </c>
      <c r="C492" s="0" t="n">
        <v>19</v>
      </c>
      <c r="D492" s="0" t="n">
        <v>7</v>
      </c>
      <c r="E492" s="0" t="n">
        <v>10</v>
      </c>
      <c r="G492" s="0" t="n">
        <v>52</v>
      </c>
      <c r="H492" s="0" t="n">
        <f aca="false">(107-G492)</f>
        <v>55</v>
      </c>
      <c r="K492" s="8"/>
      <c r="L492" s="9" t="n">
        <v>4809.5</v>
      </c>
      <c r="M492" s="9" t="n">
        <f aca="false">(L492*(107/H492))</f>
        <v>9356.66363636364</v>
      </c>
      <c r="N492" s="9" t="n">
        <f aca="false">(M492-L492)</f>
        <v>4547.16363636364</v>
      </c>
      <c r="O492" s="11"/>
      <c r="P492" s="9"/>
      <c r="Q492" s="9"/>
      <c r="R492" s="9"/>
      <c r="S492" s="11"/>
      <c r="T492" s="9"/>
      <c r="U492" s="11"/>
      <c r="V492" s="11"/>
      <c r="W492" s="11"/>
      <c r="X492" s="12"/>
      <c r="Y492" s="17"/>
      <c r="Z492" s="11"/>
    </row>
    <row r="493" customFormat="false" ht="12.75" hidden="false" customHeight="false" outlineLevel="0" collapsed="false">
      <c r="A493" s="0" t="n">
        <v>2002</v>
      </c>
      <c r="B493" s="0" t="n">
        <v>2</v>
      </c>
      <c r="C493" s="0" t="n">
        <v>19</v>
      </c>
      <c r="D493" s="0" t="n">
        <v>7</v>
      </c>
      <c r="E493" s="0" t="n">
        <v>20</v>
      </c>
      <c r="G493" s="0" t="n">
        <v>52</v>
      </c>
      <c r="H493" s="0" t="n">
        <f aca="false">(107-G493)</f>
        <v>55</v>
      </c>
      <c r="K493" s="8"/>
      <c r="L493" s="9" t="n">
        <v>5287.81666666667</v>
      </c>
      <c r="M493" s="9" t="n">
        <f aca="false">(L493*(107/H493))</f>
        <v>10287.206969697</v>
      </c>
      <c r="N493" s="9" t="n">
        <f aca="false">(M493-L493)</f>
        <v>4999.3903030303</v>
      </c>
      <c r="O493" s="11"/>
      <c r="P493" s="9"/>
      <c r="Q493" s="9"/>
      <c r="R493" s="9"/>
      <c r="S493" s="11"/>
      <c r="T493" s="9"/>
      <c r="U493" s="11"/>
      <c r="V493" s="11"/>
      <c r="W493" s="11"/>
      <c r="X493" s="12"/>
      <c r="Y493" s="17"/>
      <c r="Z493" s="11"/>
    </row>
    <row r="494" customFormat="false" ht="12.75" hidden="false" customHeight="false" outlineLevel="0" collapsed="false">
      <c r="A494" s="0" t="n">
        <v>2002</v>
      </c>
      <c r="B494" s="0" t="n">
        <v>2</v>
      </c>
      <c r="C494" s="0" t="n">
        <v>19</v>
      </c>
      <c r="D494" s="0" t="n">
        <v>7</v>
      </c>
      <c r="E494" s="0" t="n">
        <v>30</v>
      </c>
      <c r="G494" s="0" t="n">
        <v>52</v>
      </c>
      <c r="H494" s="0" t="n">
        <f aca="false">(107-G494)</f>
        <v>55</v>
      </c>
      <c r="K494" s="8"/>
      <c r="L494" s="9" t="n">
        <v>5373.31666666667</v>
      </c>
      <c r="M494" s="9" t="n">
        <f aca="false">(L494*(107/H494))</f>
        <v>10453.5433333333</v>
      </c>
      <c r="N494" s="9" t="n">
        <f aca="false">(M494-L494)</f>
        <v>5080.22666666667</v>
      </c>
      <c r="O494" s="11"/>
      <c r="P494" s="9"/>
      <c r="Q494" s="9"/>
      <c r="R494" s="9"/>
      <c r="S494" s="11"/>
      <c r="T494" s="9"/>
      <c r="U494" s="11"/>
      <c r="V494" s="11"/>
      <c r="W494" s="11"/>
      <c r="X494" s="12"/>
      <c r="Y494" s="17"/>
      <c r="Z494" s="11"/>
    </row>
    <row r="495" customFormat="false" ht="12.75" hidden="false" customHeight="false" outlineLevel="0" collapsed="false">
      <c r="A495" s="0" t="n">
        <v>2002</v>
      </c>
      <c r="B495" s="0" t="n">
        <v>2</v>
      </c>
      <c r="C495" s="0" t="n">
        <v>19</v>
      </c>
      <c r="D495" s="0" t="n">
        <v>7</v>
      </c>
      <c r="E495" s="0" t="n">
        <v>40</v>
      </c>
      <c r="G495" s="0" t="n">
        <v>52</v>
      </c>
      <c r="H495" s="0" t="n">
        <f aca="false">(107-G495)</f>
        <v>55</v>
      </c>
      <c r="K495" s="8"/>
      <c r="L495" s="9" t="n">
        <v>6093</v>
      </c>
      <c r="M495" s="9" t="n">
        <f aca="false">(L495*(107/H495))</f>
        <v>11853.6545454545</v>
      </c>
      <c r="N495" s="9" t="n">
        <f aca="false">(M495-L495)</f>
        <v>5760.65454545455</v>
      </c>
      <c r="O495" s="11"/>
      <c r="P495" s="9"/>
      <c r="Q495" s="9"/>
      <c r="R495" s="9"/>
      <c r="S495" s="11"/>
      <c r="T495" s="9"/>
      <c r="U495" s="11"/>
      <c r="V495" s="11"/>
      <c r="W495" s="11"/>
      <c r="X495" s="12"/>
      <c r="Y495" s="17"/>
      <c r="Z495" s="11"/>
    </row>
    <row r="496" customFormat="false" ht="12.75" hidden="false" customHeight="false" outlineLevel="0" collapsed="false">
      <c r="A496" s="0" t="n">
        <v>2002</v>
      </c>
      <c r="B496" s="0" t="n">
        <v>2</v>
      </c>
      <c r="C496" s="0" t="n">
        <v>19</v>
      </c>
      <c r="D496" s="0" t="n">
        <v>7</v>
      </c>
      <c r="E496" s="0" t="n">
        <v>50</v>
      </c>
      <c r="G496" s="0" t="n">
        <v>52</v>
      </c>
      <c r="H496" s="0" t="n">
        <f aca="false">(107-G496)</f>
        <v>55</v>
      </c>
      <c r="K496" s="8"/>
      <c r="L496" s="9" t="n">
        <v>7431.85</v>
      </c>
      <c r="M496" s="9" t="n">
        <f aca="false">(L496*(107/H496))</f>
        <v>14458.3263636364</v>
      </c>
      <c r="N496" s="9" t="n">
        <f aca="false">(M496-L496)</f>
        <v>7026.47636363636</v>
      </c>
      <c r="O496" s="11"/>
      <c r="P496" s="9"/>
      <c r="Q496" s="9"/>
      <c r="R496" s="9"/>
      <c r="S496" s="11"/>
      <c r="T496" s="9"/>
      <c r="U496" s="11"/>
      <c r="V496" s="11"/>
      <c r="W496" s="11"/>
      <c r="X496" s="12"/>
      <c r="Y496" s="17"/>
      <c r="Z496" s="11"/>
    </row>
    <row r="497" customFormat="false" ht="12.75" hidden="false" customHeight="false" outlineLevel="0" collapsed="false">
      <c r="A497" s="0" t="n">
        <v>2002</v>
      </c>
      <c r="B497" s="0" t="n">
        <v>2</v>
      </c>
      <c r="C497" s="0" t="n">
        <v>19</v>
      </c>
      <c r="D497" s="0" t="n">
        <v>8</v>
      </c>
      <c r="E497" s="0" t="n">
        <v>0</v>
      </c>
      <c r="G497" s="0" t="n">
        <v>52</v>
      </c>
      <c r="H497" s="0" t="n">
        <f aca="false">(107-G497)</f>
        <v>55</v>
      </c>
      <c r="K497" s="8"/>
      <c r="L497" s="9" t="n">
        <v>8317.61666666667</v>
      </c>
      <c r="M497" s="9" t="n">
        <f aca="false">(L497*(107/H497))</f>
        <v>16181.5451515152</v>
      </c>
      <c r="N497" s="9" t="n">
        <f aca="false">(M497-L497)</f>
        <v>7863.92848484849</v>
      </c>
      <c r="O497" s="11"/>
      <c r="P497" s="9"/>
      <c r="Q497" s="9"/>
      <c r="R497" s="9"/>
      <c r="S497" s="11"/>
      <c r="T497" s="9"/>
      <c r="U497" s="11"/>
      <c r="V497" s="11"/>
      <c r="W497" s="11"/>
      <c r="X497" s="12"/>
      <c r="Y497" s="17"/>
      <c r="Z497" s="11"/>
    </row>
    <row r="498" customFormat="false" ht="12.75" hidden="false" customHeight="false" outlineLevel="0" collapsed="false">
      <c r="A498" s="0" t="n">
        <v>2002</v>
      </c>
      <c r="B498" s="0" t="n">
        <v>2</v>
      </c>
      <c r="C498" s="0" t="n">
        <v>19</v>
      </c>
      <c r="D498" s="0" t="n">
        <v>8</v>
      </c>
      <c r="E498" s="0" t="n">
        <v>10</v>
      </c>
      <c r="G498" s="0" t="n">
        <v>52</v>
      </c>
      <c r="H498" s="0" t="n">
        <f aca="false">(107-G498)</f>
        <v>55</v>
      </c>
      <c r="K498" s="8"/>
      <c r="L498" s="9" t="n">
        <v>8696.76666666667</v>
      </c>
      <c r="M498" s="9" t="n">
        <f aca="false">(L498*(107/H498))</f>
        <v>16919.1642424242</v>
      </c>
      <c r="N498" s="9" t="n">
        <f aca="false">(M498-L498)</f>
        <v>8222.39757575758</v>
      </c>
      <c r="O498" s="11"/>
      <c r="P498" s="9"/>
      <c r="Q498" s="9"/>
      <c r="R498" s="9"/>
      <c r="S498" s="11"/>
      <c r="T498" s="9"/>
      <c r="U498" s="11"/>
      <c r="V498" s="11"/>
      <c r="W498" s="11"/>
      <c r="X498" s="12"/>
      <c r="Y498" s="17"/>
      <c r="Z498" s="11"/>
    </row>
    <row r="499" customFormat="false" ht="12.75" hidden="false" customHeight="false" outlineLevel="0" collapsed="false">
      <c r="A499" s="0" t="n">
        <v>2002</v>
      </c>
      <c r="B499" s="0" t="n">
        <v>2</v>
      </c>
      <c r="C499" s="0" t="n">
        <v>19</v>
      </c>
      <c r="D499" s="0" t="n">
        <v>8</v>
      </c>
      <c r="E499" s="0" t="n">
        <v>20</v>
      </c>
      <c r="G499" s="0" t="n">
        <v>52</v>
      </c>
      <c r="H499" s="0" t="n">
        <f aca="false">(107-G499)</f>
        <v>55</v>
      </c>
      <c r="K499" s="8"/>
      <c r="L499" s="9" t="n">
        <v>9076.73333333333</v>
      </c>
      <c r="M499" s="9" t="n">
        <f aca="false">(L499*(107/H499))</f>
        <v>17658.3721212121</v>
      </c>
      <c r="N499" s="9" t="n">
        <f aca="false">(M499-L499)</f>
        <v>8581.63878787879</v>
      </c>
      <c r="O499" s="11"/>
      <c r="P499" s="9"/>
      <c r="Q499" s="9"/>
      <c r="R499" s="9"/>
      <c r="S499" s="11"/>
      <c r="T499" s="9"/>
      <c r="U499" s="11"/>
      <c r="V499" s="11"/>
      <c r="W499" s="11"/>
      <c r="X499" s="12"/>
      <c r="Y499" s="17"/>
      <c r="Z499" s="11"/>
    </row>
    <row r="500" customFormat="false" ht="12.75" hidden="false" customHeight="false" outlineLevel="0" collapsed="false">
      <c r="K500" s="8"/>
      <c r="L500" s="9"/>
      <c r="M500" s="11"/>
      <c r="N500" s="11"/>
      <c r="O500" s="11"/>
      <c r="P500" s="9"/>
      <c r="Q500" s="9"/>
      <c r="R500" s="9"/>
      <c r="S500" s="11"/>
      <c r="T500" s="9"/>
      <c r="U500" s="11"/>
      <c r="V500" s="11"/>
      <c r="W500" s="11"/>
      <c r="X500" s="12"/>
      <c r="Y500" s="17"/>
      <c r="Z500" s="11"/>
    </row>
    <row r="501" customFormat="false" ht="12.75" hidden="false" customHeight="false" outlineLevel="0" collapsed="false">
      <c r="A501" s="0" t="n">
        <v>2002</v>
      </c>
      <c r="B501" s="0" t="n">
        <v>2</v>
      </c>
      <c r="C501" s="0" t="n">
        <v>19</v>
      </c>
      <c r="D501" s="0" t="n">
        <v>8</v>
      </c>
      <c r="E501" s="0" t="n">
        <v>30</v>
      </c>
      <c r="F501" s="0" t="n">
        <v>1.75</v>
      </c>
      <c r="G501" s="0" t="n">
        <v>65</v>
      </c>
      <c r="H501" s="0" t="n">
        <f aca="false">(107-G501)</f>
        <v>42</v>
      </c>
      <c r="K501" s="8"/>
      <c r="L501" s="9" t="n">
        <v>9042.45</v>
      </c>
      <c r="M501" s="9" t="n">
        <f aca="false">(L501*(107/H501))</f>
        <v>23036.7178571429</v>
      </c>
      <c r="N501" s="9" t="n">
        <f aca="false">(M501-L501)</f>
        <v>13994.2678571429</v>
      </c>
      <c r="O501" s="11"/>
      <c r="P501" s="9"/>
      <c r="Q501" s="9"/>
      <c r="R501" s="9"/>
      <c r="S501" s="11"/>
      <c r="T501" s="9"/>
      <c r="U501" s="11"/>
      <c r="V501" s="11"/>
      <c r="W501" s="11"/>
      <c r="X501" s="12"/>
      <c r="Y501" s="17"/>
      <c r="Z501" s="11"/>
    </row>
    <row r="502" customFormat="false" ht="12.75" hidden="false" customHeight="false" outlineLevel="0" collapsed="false">
      <c r="A502" s="0" t="n">
        <v>2002</v>
      </c>
      <c r="B502" s="0" t="n">
        <v>2</v>
      </c>
      <c r="C502" s="0" t="n">
        <v>19</v>
      </c>
      <c r="D502" s="0" t="n">
        <v>8</v>
      </c>
      <c r="E502" s="0" t="n">
        <v>40</v>
      </c>
      <c r="G502" s="0" t="n">
        <v>65</v>
      </c>
      <c r="H502" s="0" t="n">
        <f aca="false">(107-G502)</f>
        <v>42</v>
      </c>
      <c r="K502" s="8"/>
      <c r="L502" s="9" t="n">
        <v>9240.8</v>
      </c>
      <c r="M502" s="9" t="n">
        <f aca="false">(L502*(107/H502))</f>
        <v>23542.0380952381</v>
      </c>
      <c r="N502" s="9" t="n">
        <f aca="false">(M502-L502)</f>
        <v>14301.2380952381</v>
      </c>
      <c r="O502" s="11"/>
      <c r="P502" s="9"/>
      <c r="Q502" s="9"/>
      <c r="R502" s="9"/>
      <c r="S502" s="11"/>
      <c r="T502" s="9"/>
      <c r="U502" s="11"/>
      <c r="V502" s="11"/>
      <c r="W502" s="11"/>
      <c r="X502" s="12"/>
      <c r="Y502" s="17"/>
      <c r="Z502" s="11"/>
    </row>
    <row r="503" customFormat="false" ht="12.75" hidden="false" customHeight="false" outlineLevel="0" collapsed="false">
      <c r="A503" s="0" t="n">
        <v>2002</v>
      </c>
      <c r="B503" s="0" t="n">
        <v>2</v>
      </c>
      <c r="C503" s="0" t="n">
        <v>19</v>
      </c>
      <c r="D503" s="0" t="n">
        <v>8</v>
      </c>
      <c r="E503" s="0" t="n">
        <v>50</v>
      </c>
      <c r="G503" s="0" t="n">
        <v>65</v>
      </c>
      <c r="H503" s="0" t="n">
        <f aca="false">(107-G503)</f>
        <v>42</v>
      </c>
      <c r="K503" s="8"/>
      <c r="L503" s="9" t="n">
        <v>10481.65</v>
      </c>
      <c r="M503" s="9" t="n">
        <f aca="false">(L503*(107/H503))</f>
        <v>26703.2511904762</v>
      </c>
      <c r="N503" s="9" t="n">
        <f aca="false">(M503-L503)</f>
        <v>16221.6011904762</v>
      </c>
      <c r="O503" s="11"/>
      <c r="P503" s="9"/>
      <c r="Q503" s="9"/>
      <c r="R503" s="9"/>
      <c r="S503" s="11"/>
      <c r="T503" s="9"/>
      <c r="U503" s="11"/>
      <c r="V503" s="11"/>
      <c r="W503" s="11"/>
      <c r="X503" s="12"/>
      <c r="Y503" s="17"/>
      <c r="Z503" s="11"/>
    </row>
    <row r="504" customFormat="false" ht="12.75" hidden="false" customHeight="false" outlineLevel="0" collapsed="false">
      <c r="A504" s="0" t="n">
        <v>2002</v>
      </c>
      <c r="B504" s="0" t="n">
        <v>2</v>
      </c>
      <c r="C504" s="0" t="n">
        <v>19</v>
      </c>
      <c r="D504" s="0" t="n">
        <v>9</v>
      </c>
      <c r="E504" s="0" t="n">
        <v>0</v>
      </c>
      <c r="G504" s="0" t="n">
        <v>65</v>
      </c>
      <c r="H504" s="0" t="n">
        <f aca="false">(107-G504)</f>
        <v>42</v>
      </c>
      <c r="K504" s="8"/>
      <c r="L504" s="18" t="n">
        <v>10791.4166666667</v>
      </c>
      <c r="M504" s="9" t="n">
        <f aca="false">(L504*(107/H504))</f>
        <v>27492.4186507936</v>
      </c>
      <c r="N504" s="9" t="n">
        <f aca="false">(M504-L504)</f>
        <v>16701.001984127</v>
      </c>
      <c r="O504" s="11"/>
      <c r="P504" s="9"/>
      <c r="Q504" s="9"/>
      <c r="R504" s="9"/>
      <c r="S504" s="11"/>
      <c r="T504" s="9"/>
      <c r="U504" s="11"/>
      <c r="V504" s="11"/>
      <c r="W504" s="11"/>
      <c r="X504" s="12"/>
      <c r="Y504" s="17"/>
      <c r="Z504" s="11"/>
    </row>
    <row r="505" customFormat="false" ht="12.75" hidden="false" customHeight="false" outlineLevel="0" collapsed="false">
      <c r="A505" s="0" t="n">
        <v>2002</v>
      </c>
      <c r="B505" s="0" t="n">
        <v>2</v>
      </c>
      <c r="C505" s="0" t="n">
        <v>19</v>
      </c>
      <c r="D505" s="0" t="n">
        <v>9</v>
      </c>
      <c r="E505" s="0" t="n">
        <v>10</v>
      </c>
      <c r="G505" s="0" t="n">
        <v>65</v>
      </c>
      <c r="H505" s="0" t="n">
        <f aca="false">(107-G505)</f>
        <v>42</v>
      </c>
      <c r="K505" s="8"/>
      <c r="L505" s="18" t="n">
        <v>10850.9833333333</v>
      </c>
      <c r="M505" s="9" t="n">
        <f aca="false">(L505*(107/H505))</f>
        <v>27644.1718253968</v>
      </c>
      <c r="N505" s="9" t="n">
        <f aca="false">(M505-L505)</f>
        <v>16793.1884920635</v>
      </c>
      <c r="O505" s="11"/>
      <c r="P505" s="9"/>
      <c r="Q505" s="9"/>
      <c r="R505" s="9"/>
      <c r="S505" s="11"/>
      <c r="T505" s="9"/>
      <c r="U505" s="11"/>
      <c r="V505" s="11"/>
      <c r="W505" s="11"/>
      <c r="X505" s="12"/>
      <c r="Y505" s="17"/>
      <c r="Z505" s="11"/>
    </row>
    <row r="506" customFormat="false" ht="12.75" hidden="false" customHeight="false" outlineLevel="0" collapsed="false">
      <c r="A506" s="0" t="n">
        <v>2002</v>
      </c>
      <c r="B506" s="0" t="n">
        <v>2</v>
      </c>
      <c r="C506" s="0" t="n">
        <v>19</v>
      </c>
      <c r="D506" s="0" t="n">
        <v>9</v>
      </c>
      <c r="E506" s="0" t="n">
        <v>20</v>
      </c>
      <c r="G506" s="0" t="n">
        <v>65</v>
      </c>
      <c r="H506" s="0" t="n">
        <f aca="false">(107-G506)</f>
        <v>42</v>
      </c>
      <c r="K506" s="8"/>
      <c r="L506" s="18" t="n">
        <v>11111.4</v>
      </c>
      <c r="M506" s="9" t="n">
        <f aca="false">(L506*(107/H506))</f>
        <v>28307.6142857143</v>
      </c>
      <c r="N506" s="9" t="n">
        <f aca="false">(M506-L506)</f>
        <v>17196.2142857143</v>
      </c>
      <c r="O506" s="11"/>
      <c r="P506" s="9"/>
      <c r="Q506" s="9"/>
      <c r="R506" s="9"/>
      <c r="S506" s="11"/>
      <c r="T506" s="9"/>
      <c r="U506" s="11"/>
      <c r="V506" s="11"/>
      <c r="W506" s="11"/>
      <c r="X506" s="12"/>
      <c r="Y506" s="17"/>
      <c r="Z506" s="11"/>
    </row>
    <row r="507" customFormat="false" ht="12.75" hidden="false" customHeight="false" outlineLevel="0" collapsed="false">
      <c r="A507" s="0" t="n">
        <v>2002</v>
      </c>
      <c r="B507" s="0" t="n">
        <v>2</v>
      </c>
      <c r="C507" s="0" t="n">
        <v>19</v>
      </c>
      <c r="D507" s="0" t="n">
        <v>9</v>
      </c>
      <c r="E507" s="0" t="n">
        <v>30</v>
      </c>
      <c r="G507" s="0" t="n">
        <v>65</v>
      </c>
      <c r="H507" s="0" t="n">
        <f aca="false">(107-G507)</f>
        <v>42</v>
      </c>
      <c r="K507" s="8"/>
      <c r="L507" s="18" t="n">
        <v>11166.5666666667</v>
      </c>
      <c r="M507" s="9" t="n">
        <f aca="false">(L507*(107/H507))</f>
        <v>28448.1579365079</v>
      </c>
      <c r="N507" s="9" t="n">
        <f aca="false">(M507-L507)</f>
        <v>17281.5912698413</v>
      </c>
      <c r="O507" s="11"/>
      <c r="P507" s="9"/>
      <c r="Q507" s="9"/>
      <c r="R507" s="9"/>
      <c r="S507" s="11"/>
      <c r="T507" s="9"/>
      <c r="U507" s="11"/>
      <c r="V507" s="11"/>
      <c r="W507" s="11"/>
      <c r="X507" s="12"/>
      <c r="Y507" s="17"/>
      <c r="Z507" s="11"/>
    </row>
    <row r="508" customFormat="false" ht="12.75" hidden="false" customHeight="false" outlineLevel="0" collapsed="false">
      <c r="A508" s="0" t="n">
        <v>2002</v>
      </c>
      <c r="B508" s="0" t="n">
        <v>2</v>
      </c>
      <c r="C508" s="0" t="n">
        <v>19</v>
      </c>
      <c r="D508" s="0" t="n">
        <v>9</v>
      </c>
      <c r="E508" s="0" t="n">
        <v>40</v>
      </c>
      <c r="G508" s="0" t="n">
        <v>65</v>
      </c>
      <c r="H508" s="0" t="n">
        <f aca="false">(107-G508)</f>
        <v>42</v>
      </c>
      <c r="K508" s="8"/>
      <c r="L508" s="18" t="n">
        <v>10691.3166666667</v>
      </c>
      <c r="M508" s="9" t="n">
        <f aca="false">(L508*(107/H508))</f>
        <v>27237.401984127</v>
      </c>
      <c r="N508" s="9" t="n">
        <f aca="false">(M508-L508)</f>
        <v>16546.0853174603</v>
      </c>
      <c r="O508" s="11"/>
      <c r="P508" s="9"/>
      <c r="Q508" s="9"/>
      <c r="R508" s="9"/>
      <c r="S508" s="11"/>
      <c r="T508" s="9"/>
      <c r="U508" s="11"/>
      <c r="V508" s="11"/>
      <c r="W508" s="11"/>
      <c r="X508" s="12"/>
      <c r="Y508" s="17"/>
      <c r="Z508" s="11"/>
    </row>
    <row r="509" customFormat="false" ht="12.75" hidden="false" customHeight="false" outlineLevel="0" collapsed="false">
      <c r="A509" s="0" t="n">
        <v>2002</v>
      </c>
      <c r="B509" s="0" t="n">
        <v>2</v>
      </c>
      <c r="C509" s="0" t="n">
        <v>19</v>
      </c>
      <c r="D509" s="0" t="n">
        <v>9</v>
      </c>
      <c r="E509" s="0" t="n">
        <v>50</v>
      </c>
      <c r="G509" s="0" t="n">
        <v>65</v>
      </c>
      <c r="H509" s="0" t="n">
        <f aca="false">(107-G509)</f>
        <v>42</v>
      </c>
      <c r="K509" s="8"/>
      <c r="L509" s="18" t="n">
        <v>10946.45</v>
      </c>
      <c r="M509" s="9" t="n">
        <f aca="false">(L509*(107/H509))</f>
        <v>27887.3845238095</v>
      </c>
      <c r="N509" s="9" t="n">
        <f aca="false">(M509-L509)</f>
        <v>16940.9345238095</v>
      </c>
      <c r="O509" s="11"/>
      <c r="P509" s="9"/>
      <c r="Q509" s="9"/>
      <c r="R509" s="9"/>
      <c r="S509" s="11"/>
      <c r="T509" s="9"/>
      <c r="U509" s="11"/>
      <c r="V509" s="11"/>
      <c r="W509" s="11"/>
      <c r="X509" s="12"/>
      <c r="Y509" s="17"/>
      <c r="Z509" s="11"/>
    </row>
    <row r="510" customFormat="false" ht="12.75" hidden="false" customHeight="false" outlineLevel="0" collapsed="false">
      <c r="A510" s="0" t="n">
        <v>2002</v>
      </c>
      <c r="B510" s="0" t="n">
        <v>2</v>
      </c>
      <c r="C510" s="0" t="n">
        <v>19</v>
      </c>
      <c r="D510" s="0" t="n">
        <v>10</v>
      </c>
      <c r="E510" s="0" t="n">
        <v>0</v>
      </c>
      <c r="G510" s="0" t="n">
        <v>65</v>
      </c>
      <c r="H510" s="0" t="n">
        <f aca="false">(107-G510)</f>
        <v>42</v>
      </c>
      <c r="K510" s="8"/>
      <c r="L510" s="18" t="n">
        <v>11212.1833333333</v>
      </c>
      <c r="M510" s="9" t="n">
        <f aca="false">(L510*(107/H510))</f>
        <v>28564.3718253968</v>
      </c>
      <c r="N510" s="9" t="n">
        <f aca="false">(M510-L510)</f>
        <v>17352.1884920635</v>
      </c>
      <c r="O510" s="11"/>
      <c r="P510" s="9"/>
      <c r="Q510" s="9"/>
      <c r="R510" s="9"/>
      <c r="S510" s="11"/>
      <c r="T510" s="9"/>
      <c r="U510" s="11"/>
      <c r="V510" s="11"/>
      <c r="W510" s="11"/>
      <c r="X510" s="12"/>
      <c r="Y510" s="17"/>
      <c r="Z510" s="11"/>
    </row>
    <row r="511" customFormat="false" ht="12.75" hidden="false" customHeight="false" outlineLevel="0" collapsed="false">
      <c r="A511" s="0" t="n">
        <v>2002</v>
      </c>
      <c r="B511" s="0" t="n">
        <v>2</v>
      </c>
      <c r="C511" s="0" t="n">
        <v>19</v>
      </c>
      <c r="D511" s="0" t="n">
        <v>10</v>
      </c>
      <c r="E511" s="0" t="n">
        <v>10</v>
      </c>
      <c r="G511" s="0" t="n">
        <v>65</v>
      </c>
      <c r="H511" s="0" t="n">
        <f aca="false">(107-G511)</f>
        <v>42</v>
      </c>
      <c r="K511" s="8"/>
      <c r="L511" s="18" t="n">
        <v>11209.1166666667</v>
      </c>
      <c r="M511" s="9" t="n">
        <f aca="false">(L511*(107/H511))</f>
        <v>28556.5591269841</v>
      </c>
      <c r="N511" s="9" t="n">
        <f aca="false">(M511-L511)</f>
        <v>17347.4424603175</v>
      </c>
      <c r="O511" s="11"/>
      <c r="P511" s="9"/>
      <c r="Q511" s="9"/>
      <c r="R511" s="9"/>
      <c r="S511" s="11"/>
      <c r="T511" s="9"/>
      <c r="U511" s="11"/>
      <c r="V511" s="11"/>
      <c r="W511" s="11"/>
      <c r="X511" s="12"/>
      <c r="Y511" s="17"/>
      <c r="Z511" s="11"/>
    </row>
    <row r="512" customFormat="false" ht="12.75" hidden="false" customHeight="false" outlineLevel="0" collapsed="false">
      <c r="K512" s="8"/>
      <c r="L512" s="8"/>
      <c r="M512" s="11"/>
      <c r="N512" s="11"/>
      <c r="O512" s="11"/>
      <c r="P512" s="9"/>
      <c r="Q512" s="9"/>
      <c r="R512" s="9"/>
      <c r="S512" s="11"/>
      <c r="T512" s="9"/>
      <c r="U512" s="11"/>
      <c r="V512" s="11"/>
      <c r="W512" s="11"/>
      <c r="X512" s="12"/>
      <c r="Y512" s="17"/>
      <c r="Z512" s="11"/>
    </row>
    <row r="513" customFormat="false" ht="12.75" hidden="false" customHeight="false" outlineLevel="0" collapsed="false">
      <c r="A513" s="0" t="n">
        <v>2002</v>
      </c>
      <c r="B513" s="0" t="n">
        <v>2</v>
      </c>
      <c r="C513" s="0" t="n">
        <v>19</v>
      </c>
      <c r="D513" s="0" t="n">
        <v>10</v>
      </c>
      <c r="E513" s="0" t="n">
        <v>10</v>
      </c>
      <c r="F513" s="0" t="n">
        <v>4</v>
      </c>
      <c r="G513" s="0" t="n">
        <v>68</v>
      </c>
      <c r="H513" s="0" t="n">
        <f aca="false">(107-G513)</f>
        <v>39</v>
      </c>
      <c r="K513" s="8"/>
      <c r="L513" s="18" t="n">
        <v>11209.1166666667</v>
      </c>
      <c r="M513" s="9" t="n">
        <f aca="false">(L513*(107/H513))</f>
        <v>30753.2175213675</v>
      </c>
      <c r="N513" s="9" t="n">
        <f aca="false">(M513-L513)</f>
        <v>19544.1008547009</v>
      </c>
      <c r="O513" s="11"/>
      <c r="P513" s="9"/>
      <c r="Q513" s="9"/>
      <c r="R513" s="9"/>
      <c r="S513" s="11"/>
      <c r="T513" s="9"/>
      <c r="U513" s="11"/>
      <c r="V513" s="11"/>
      <c r="W513" s="11"/>
      <c r="X513" s="12"/>
      <c r="Y513" s="17"/>
      <c r="Z513" s="11"/>
    </row>
    <row r="514" customFormat="false" ht="12.75" hidden="false" customHeight="false" outlineLevel="0" collapsed="false">
      <c r="A514" s="0" t="n">
        <v>2002</v>
      </c>
      <c r="B514" s="0" t="n">
        <v>2</v>
      </c>
      <c r="C514" s="0" t="n">
        <v>19</v>
      </c>
      <c r="D514" s="0" t="n">
        <v>10</v>
      </c>
      <c r="E514" s="0" t="n">
        <v>20</v>
      </c>
      <c r="G514" s="0" t="n">
        <v>68</v>
      </c>
      <c r="H514" s="0" t="n">
        <f aca="false">(107-G514)</f>
        <v>39</v>
      </c>
      <c r="K514" s="8"/>
      <c r="L514" s="18" t="n">
        <v>10935.5666666667</v>
      </c>
      <c r="M514" s="9" t="n">
        <f aca="false">(L514*(107/H514))</f>
        <v>30002.7085470085</v>
      </c>
      <c r="N514" s="9" t="n">
        <f aca="false">(M514-L514)</f>
        <v>19067.1418803419</v>
      </c>
      <c r="O514" s="11"/>
      <c r="P514" s="9"/>
      <c r="Q514" s="9"/>
      <c r="R514" s="9"/>
      <c r="S514" s="11"/>
      <c r="T514" s="9"/>
      <c r="U514" s="11"/>
      <c r="V514" s="11"/>
      <c r="W514" s="11"/>
      <c r="X514" s="12"/>
      <c r="Y514" s="17"/>
      <c r="Z514" s="11"/>
    </row>
    <row r="515" customFormat="false" ht="12.75" hidden="false" customHeight="false" outlineLevel="0" collapsed="false">
      <c r="A515" s="0" t="n">
        <v>2002</v>
      </c>
      <c r="B515" s="0" t="n">
        <v>2</v>
      </c>
      <c r="C515" s="0" t="n">
        <v>19</v>
      </c>
      <c r="D515" s="0" t="n">
        <v>10</v>
      </c>
      <c r="E515" s="0" t="n">
        <v>30</v>
      </c>
      <c r="G515" s="0" t="n">
        <v>68</v>
      </c>
      <c r="H515" s="0" t="n">
        <f aca="false">(107-G515)</f>
        <v>39</v>
      </c>
      <c r="K515" s="8"/>
      <c r="L515" s="18" t="n">
        <v>11282.1</v>
      </c>
      <c r="M515" s="9" t="n">
        <f aca="false">(L515*(107/H515))</f>
        <v>30953.4538461538</v>
      </c>
      <c r="N515" s="9" t="n">
        <f aca="false">(M515-L515)</f>
        <v>19671.3538461539</v>
      </c>
      <c r="O515" s="11"/>
      <c r="P515" s="9"/>
      <c r="Q515" s="9"/>
      <c r="R515" s="9"/>
      <c r="S515" s="11"/>
      <c r="T515" s="9"/>
      <c r="U515" s="11"/>
      <c r="V515" s="11"/>
      <c r="W515" s="11"/>
      <c r="X515" s="12"/>
      <c r="Y515" s="17"/>
      <c r="Z515" s="11"/>
    </row>
    <row r="516" customFormat="false" ht="12.75" hidden="false" customHeight="false" outlineLevel="0" collapsed="false">
      <c r="A516" s="0" t="n">
        <v>2002</v>
      </c>
      <c r="B516" s="0" t="n">
        <v>2</v>
      </c>
      <c r="C516" s="0" t="n">
        <v>19</v>
      </c>
      <c r="D516" s="0" t="n">
        <v>10</v>
      </c>
      <c r="E516" s="0" t="n">
        <v>40</v>
      </c>
      <c r="G516" s="0" t="n">
        <v>68</v>
      </c>
      <c r="H516" s="0" t="n">
        <f aca="false">(107-G516)</f>
        <v>39</v>
      </c>
      <c r="K516" s="8"/>
      <c r="L516" s="18" t="n">
        <v>11255.8833333333</v>
      </c>
      <c r="M516" s="9" t="n">
        <f aca="false">(L516*(107/H516))</f>
        <v>30881.5260683761</v>
      </c>
      <c r="N516" s="9" t="n">
        <f aca="false">(M516-L516)</f>
        <v>19625.6427350427</v>
      </c>
      <c r="O516" s="11"/>
      <c r="P516" s="9"/>
      <c r="Q516" s="9"/>
      <c r="R516" s="9"/>
      <c r="S516" s="11"/>
      <c r="T516" s="9"/>
      <c r="U516" s="11"/>
      <c r="V516" s="11"/>
      <c r="W516" s="11"/>
      <c r="X516" s="12"/>
      <c r="Y516" s="17"/>
      <c r="Z516" s="11"/>
    </row>
    <row r="517" customFormat="false" ht="12.75" hidden="false" customHeight="false" outlineLevel="0" collapsed="false">
      <c r="A517" s="0" t="n">
        <v>2002</v>
      </c>
      <c r="B517" s="0" t="n">
        <v>2</v>
      </c>
      <c r="C517" s="0" t="n">
        <v>19</v>
      </c>
      <c r="D517" s="0" t="n">
        <v>10</v>
      </c>
      <c r="E517" s="0" t="n">
        <v>50</v>
      </c>
      <c r="G517" s="0" t="n">
        <v>68</v>
      </c>
      <c r="H517" s="0" t="n">
        <f aca="false">(107-G517)</f>
        <v>39</v>
      </c>
      <c r="K517" s="8"/>
      <c r="L517" s="18" t="n">
        <v>11495.7333333333</v>
      </c>
      <c r="M517" s="9" t="n">
        <f aca="false">(L517*(107/H517))</f>
        <v>31539.5760683761</v>
      </c>
      <c r="N517" s="9" t="n">
        <f aca="false">(M517-L517)</f>
        <v>20043.8427350427</v>
      </c>
      <c r="O517" s="11"/>
      <c r="P517" s="9"/>
      <c r="Q517" s="9"/>
      <c r="R517" s="9"/>
      <c r="S517" s="11"/>
      <c r="T517" s="9"/>
      <c r="U517" s="11"/>
      <c r="V517" s="11"/>
      <c r="W517" s="11"/>
      <c r="X517" s="12"/>
      <c r="Y517" s="17"/>
      <c r="Z517" s="11"/>
    </row>
    <row r="518" customFormat="false" ht="12.75" hidden="false" customHeight="false" outlineLevel="0" collapsed="false">
      <c r="A518" s="0" t="n">
        <v>2002</v>
      </c>
      <c r="B518" s="0" t="n">
        <v>2</v>
      </c>
      <c r="C518" s="0" t="n">
        <v>19</v>
      </c>
      <c r="D518" s="0" t="n">
        <v>11</v>
      </c>
      <c r="E518" s="0" t="n">
        <v>0</v>
      </c>
      <c r="G518" s="0" t="n">
        <v>68</v>
      </c>
      <c r="H518" s="0" t="n">
        <f aca="false">(107-G518)</f>
        <v>39</v>
      </c>
      <c r="K518" s="8"/>
      <c r="L518" s="18" t="n">
        <v>12695.5</v>
      </c>
      <c r="M518" s="9" t="n">
        <f aca="false">(L518*(107/H518))</f>
        <v>34831.2435897436</v>
      </c>
      <c r="N518" s="9" t="n">
        <f aca="false">(M518-L518)</f>
        <v>22135.7435897436</v>
      </c>
      <c r="O518" s="11"/>
      <c r="P518" s="9"/>
      <c r="Q518" s="9"/>
      <c r="R518" s="9"/>
      <c r="S518" s="11"/>
      <c r="T518" s="9"/>
      <c r="U518" s="11"/>
      <c r="V518" s="11"/>
      <c r="W518" s="11"/>
      <c r="X518" s="12"/>
      <c r="Y518" s="17"/>
      <c r="Z518" s="11"/>
    </row>
    <row r="519" customFormat="false" ht="12.75" hidden="false" customHeight="false" outlineLevel="0" collapsed="false">
      <c r="A519" s="0" t="n">
        <v>2002</v>
      </c>
      <c r="B519" s="0" t="n">
        <v>2</v>
      </c>
      <c r="C519" s="0" t="n">
        <v>19</v>
      </c>
      <c r="D519" s="0" t="n">
        <v>11</v>
      </c>
      <c r="E519" s="0" t="n">
        <v>10</v>
      </c>
      <c r="G519" s="0" t="n">
        <v>68</v>
      </c>
      <c r="H519" s="0" t="n">
        <f aca="false">(107-G519)</f>
        <v>39</v>
      </c>
      <c r="K519" s="8"/>
      <c r="L519" s="18" t="n">
        <v>13041.9666666667</v>
      </c>
      <c r="M519" s="9" t="n">
        <f aca="false">(L519*(107/H519))</f>
        <v>35781.805982906</v>
      </c>
      <c r="N519" s="9" t="n">
        <f aca="false">(M519-L519)</f>
        <v>22739.8393162393</v>
      </c>
      <c r="O519" s="11"/>
      <c r="P519" s="9"/>
      <c r="Q519" s="9"/>
      <c r="R519" s="9"/>
      <c r="S519" s="11"/>
      <c r="T519" s="9"/>
      <c r="U519" s="11"/>
      <c r="V519" s="11"/>
      <c r="W519" s="11"/>
      <c r="X519" s="12"/>
      <c r="Y519" s="17"/>
      <c r="Z519" s="11"/>
    </row>
    <row r="520" customFormat="false" ht="12.75" hidden="false" customHeight="false" outlineLevel="0" collapsed="false">
      <c r="A520" s="0" t="n">
        <v>2002</v>
      </c>
      <c r="B520" s="0" t="n">
        <v>2</v>
      </c>
      <c r="C520" s="0" t="n">
        <v>19</v>
      </c>
      <c r="D520" s="0" t="n">
        <v>11</v>
      </c>
      <c r="E520" s="0" t="n">
        <v>20</v>
      </c>
      <c r="G520" s="0" t="n">
        <v>68</v>
      </c>
      <c r="H520" s="0" t="n">
        <f aca="false">(107-G520)</f>
        <v>39</v>
      </c>
      <c r="K520" s="8"/>
      <c r="L520" s="18" t="n">
        <v>11718.6333333333</v>
      </c>
      <c r="M520" s="9" t="n">
        <f aca="false">(L520*(107/H520))</f>
        <v>32151.1222222222</v>
      </c>
      <c r="N520" s="9" t="n">
        <f aca="false">(M520-L520)</f>
        <v>20432.4888888889</v>
      </c>
      <c r="O520" s="11"/>
      <c r="P520" s="9"/>
      <c r="Q520" s="9"/>
      <c r="R520" s="9"/>
      <c r="S520" s="11"/>
      <c r="T520" s="9"/>
      <c r="U520" s="11"/>
      <c r="V520" s="11"/>
      <c r="W520" s="11"/>
      <c r="X520" s="12"/>
      <c r="Y520" s="17"/>
      <c r="Z520" s="11"/>
    </row>
    <row r="521" customFormat="false" ht="12.75" hidden="false" customHeight="false" outlineLevel="0" collapsed="false">
      <c r="A521" s="0" t="n">
        <v>2002</v>
      </c>
      <c r="B521" s="0" t="n">
        <v>2</v>
      </c>
      <c r="C521" s="0" t="n">
        <v>19</v>
      </c>
      <c r="D521" s="0" t="n">
        <v>11</v>
      </c>
      <c r="E521" s="0" t="n">
        <v>30</v>
      </c>
      <c r="G521" s="0" t="n">
        <v>68</v>
      </c>
      <c r="H521" s="0" t="n">
        <f aca="false">(107-G521)</f>
        <v>39</v>
      </c>
      <c r="K521" s="8"/>
      <c r="L521" s="18" t="n">
        <v>11596.4333333333</v>
      </c>
      <c r="M521" s="9" t="n">
        <f aca="false">(L521*(107/H521))</f>
        <v>31815.8555555556</v>
      </c>
      <c r="N521" s="9" t="n">
        <f aca="false">(M521-L521)</f>
        <v>20219.4222222222</v>
      </c>
      <c r="O521" s="11"/>
      <c r="P521" s="9"/>
      <c r="Q521" s="9"/>
      <c r="R521" s="9"/>
      <c r="S521" s="11"/>
      <c r="T521" s="9"/>
      <c r="U521" s="11"/>
      <c r="V521" s="11"/>
      <c r="W521" s="11"/>
      <c r="X521" s="12"/>
      <c r="Y521" s="17"/>
      <c r="Z521" s="11"/>
    </row>
    <row r="522" customFormat="false" ht="12.75" hidden="false" customHeight="false" outlineLevel="0" collapsed="false">
      <c r="A522" s="0" t="n">
        <v>2002</v>
      </c>
      <c r="B522" s="0" t="n">
        <v>2</v>
      </c>
      <c r="C522" s="0" t="n">
        <v>19</v>
      </c>
      <c r="D522" s="0" t="n">
        <v>11</v>
      </c>
      <c r="E522" s="0" t="n">
        <v>40</v>
      </c>
      <c r="G522" s="0" t="n">
        <v>68</v>
      </c>
      <c r="H522" s="0" t="n">
        <f aca="false">(107-G522)</f>
        <v>39</v>
      </c>
      <c r="K522" s="8"/>
      <c r="L522" s="18" t="n">
        <v>11172.6</v>
      </c>
      <c r="M522" s="9" t="n">
        <f aca="false">(L522*(107/H522))</f>
        <v>30653.0307692308</v>
      </c>
      <c r="N522" s="9" t="n">
        <f aca="false">(M522-L522)</f>
        <v>19480.4307692308</v>
      </c>
      <c r="O522" s="11"/>
      <c r="P522" s="9"/>
      <c r="Q522" s="9"/>
      <c r="R522" s="9"/>
      <c r="S522" s="11"/>
      <c r="T522" s="9"/>
      <c r="U522" s="11"/>
      <c r="V522" s="11"/>
      <c r="W522" s="11"/>
      <c r="X522" s="12"/>
      <c r="Y522" s="17"/>
      <c r="Z522" s="11"/>
    </row>
    <row r="523" customFormat="false" ht="12.75" hidden="false" customHeight="false" outlineLevel="0" collapsed="false">
      <c r="A523" s="0" t="n">
        <v>2002</v>
      </c>
      <c r="B523" s="0" t="n">
        <v>2</v>
      </c>
      <c r="C523" s="0" t="n">
        <v>19</v>
      </c>
      <c r="D523" s="0" t="n">
        <v>11</v>
      </c>
      <c r="E523" s="0" t="n">
        <v>50</v>
      </c>
      <c r="G523" s="0" t="n">
        <v>68</v>
      </c>
      <c r="H523" s="0" t="n">
        <f aca="false">(107-G523)</f>
        <v>39</v>
      </c>
      <c r="K523" s="8"/>
      <c r="L523" s="18" t="n">
        <v>10588.9166666667</v>
      </c>
      <c r="M523" s="9" t="n">
        <f aca="false">(L523*(107/H523))</f>
        <v>29051.6431623932</v>
      </c>
      <c r="N523" s="9" t="n">
        <f aca="false">(M523-L523)</f>
        <v>18462.7264957265</v>
      </c>
      <c r="O523" s="11"/>
      <c r="P523" s="9"/>
      <c r="Q523" s="9"/>
      <c r="R523" s="9"/>
      <c r="S523" s="11"/>
      <c r="T523" s="9"/>
      <c r="U523" s="11"/>
      <c r="V523" s="11"/>
      <c r="W523" s="11"/>
      <c r="X523" s="12"/>
      <c r="Y523" s="17"/>
      <c r="Z523" s="11"/>
    </row>
    <row r="524" customFormat="false" ht="12.75" hidden="false" customHeight="false" outlineLevel="0" collapsed="false">
      <c r="A524" s="0" t="n">
        <v>2002</v>
      </c>
      <c r="B524" s="0" t="n">
        <v>2</v>
      </c>
      <c r="C524" s="0" t="n">
        <v>19</v>
      </c>
      <c r="D524" s="0" t="n">
        <v>12</v>
      </c>
      <c r="E524" s="0" t="n">
        <v>0</v>
      </c>
      <c r="G524" s="0" t="n">
        <v>68</v>
      </c>
      <c r="H524" s="0" t="n">
        <f aca="false">(107-G524)</f>
        <v>39</v>
      </c>
      <c r="K524" s="8"/>
      <c r="L524" s="18" t="n">
        <v>12326</v>
      </c>
      <c r="M524" s="9" t="n">
        <f aca="false">(L524*(107/H524))</f>
        <v>33817.4871794872</v>
      </c>
      <c r="N524" s="9" t="n">
        <f aca="false">(M524-L524)</f>
        <v>21491.4871794872</v>
      </c>
      <c r="O524" s="11"/>
      <c r="P524" s="9"/>
      <c r="Q524" s="9"/>
      <c r="R524" s="9"/>
      <c r="S524" s="11"/>
      <c r="T524" s="9"/>
      <c r="U524" s="11"/>
      <c r="V524" s="11"/>
      <c r="W524" s="11"/>
      <c r="X524" s="12"/>
      <c r="Y524" s="17"/>
      <c r="Z524" s="11"/>
    </row>
    <row r="525" customFormat="false" ht="12.75" hidden="false" customHeight="false" outlineLevel="0" collapsed="false">
      <c r="A525" s="0" t="n">
        <v>2002</v>
      </c>
      <c r="B525" s="0" t="n">
        <v>2</v>
      </c>
      <c r="C525" s="0" t="n">
        <v>19</v>
      </c>
      <c r="D525" s="0" t="n">
        <v>12</v>
      </c>
      <c r="E525" s="0" t="n">
        <v>10</v>
      </c>
      <c r="G525" s="0" t="n">
        <v>68</v>
      </c>
      <c r="H525" s="0" t="n">
        <f aca="false">(107-G525)</f>
        <v>39</v>
      </c>
      <c r="K525" s="8"/>
      <c r="L525" s="18" t="n">
        <v>11685.8666666667</v>
      </c>
      <c r="M525" s="9" t="n">
        <f aca="false">(L525*(107/H525))</f>
        <v>32061.2239316239</v>
      </c>
      <c r="N525" s="9" t="n">
        <f aca="false">(M525-L525)</f>
        <v>20375.3572649573</v>
      </c>
      <c r="O525" s="11"/>
      <c r="P525" s="9"/>
      <c r="Q525" s="9"/>
      <c r="R525" s="9"/>
      <c r="S525" s="11"/>
      <c r="T525" s="9"/>
      <c r="U525" s="11"/>
      <c r="V525" s="11"/>
      <c r="W525" s="11"/>
      <c r="X525" s="12"/>
      <c r="Y525" s="17"/>
      <c r="Z525" s="11"/>
    </row>
    <row r="526" customFormat="false" ht="12.75" hidden="false" customHeight="false" outlineLevel="0" collapsed="false">
      <c r="A526" s="0" t="n">
        <v>2002</v>
      </c>
      <c r="B526" s="0" t="n">
        <v>2</v>
      </c>
      <c r="C526" s="0" t="n">
        <v>19</v>
      </c>
      <c r="D526" s="0" t="n">
        <v>12</v>
      </c>
      <c r="E526" s="0" t="n">
        <v>20</v>
      </c>
      <c r="G526" s="0" t="n">
        <v>68</v>
      </c>
      <c r="H526" s="0" t="n">
        <f aca="false">(107-G526)</f>
        <v>39</v>
      </c>
      <c r="K526" s="8"/>
      <c r="L526" s="18" t="n">
        <v>10647.9</v>
      </c>
      <c r="M526" s="9" t="n">
        <f aca="false">(L526*(107/H526))</f>
        <v>29213.4692307692</v>
      </c>
      <c r="N526" s="9" t="n">
        <f aca="false">(M526-L526)</f>
        <v>18565.5692307692</v>
      </c>
      <c r="O526" s="11"/>
      <c r="P526" s="9"/>
      <c r="Q526" s="9"/>
      <c r="R526" s="9"/>
      <c r="S526" s="11"/>
      <c r="T526" s="9"/>
      <c r="U526" s="11"/>
      <c r="V526" s="11"/>
      <c r="W526" s="11"/>
      <c r="X526" s="12"/>
      <c r="Y526" s="17"/>
      <c r="Z526" s="11"/>
    </row>
    <row r="527" customFormat="false" ht="12.75" hidden="false" customHeight="false" outlineLevel="0" collapsed="false">
      <c r="A527" s="0" t="n">
        <v>2002</v>
      </c>
      <c r="B527" s="0" t="n">
        <v>2</v>
      </c>
      <c r="C527" s="0" t="n">
        <v>19</v>
      </c>
      <c r="D527" s="0" t="n">
        <v>12</v>
      </c>
      <c r="E527" s="0" t="n">
        <v>30</v>
      </c>
      <c r="G527" s="0" t="n">
        <v>68</v>
      </c>
      <c r="H527" s="0" t="n">
        <f aca="false">(107-G527)</f>
        <v>39</v>
      </c>
      <c r="K527" s="8"/>
      <c r="L527" s="18" t="n">
        <v>10572.3</v>
      </c>
      <c r="M527" s="9" t="n">
        <f aca="false">(L527*(107/H527))</f>
        <v>29006.0538461538</v>
      </c>
      <c r="N527" s="9" t="n">
        <f aca="false">(M527-L527)</f>
        <v>18433.7538461538</v>
      </c>
      <c r="O527" s="11"/>
      <c r="P527" s="9"/>
      <c r="Q527" s="9"/>
      <c r="R527" s="9"/>
      <c r="S527" s="11"/>
      <c r="T527" s="9"/>
      <c r="U527" s="11"/>
      <c r="V527" s="11"/>
      <c r="W527" s="11"/>
      <c r="X527" s="12"/>
      <c r="Y527" s="17"/>
      <c r="Z527" s="11"/>
    </row>
    <row r="528" customFormat="false" ht="12.75" hidden="false" customHeight="false" outlineLevel="0" collapsed="false">
      <c r="A528" s="0" t="n">
        <v>2002</v>
      </c>
      <c r="B528" s="0" t="n">
        <v>2</v>
      </c>
      <c r="C528" s="0" t="n">
        <v>19</v>
      </c>
      <c r="D528" s="0" t="n">
        <v>12</v>
      </c>
      <c r="E528" s="0" t="n">
        <v>40</v>
      </c>
      <c r="G528" s="0" t="n">
        <v>68</v>
      </c>
      <c r="H528" s="0" t="n">
        <f aca="false">(107-G528)</f>
        <v>39</v>
      </c>
      <c r="K528" s="8"/>
      <c r="L528" s="18" t="n">
        <v>10313.65</v>
      </c>
      <c r="M528" s="9" t="n">
        <f aca="false">(L528*(107/H528))</f>
        <v>28296.4243589744</v>
      </c>
      <c r="N528" s="9" t="n">
        <f aca="false">(M528-L528)</f>
        <v>17982.7743589744</v>
      </c>
      <c r="O528" s="11"/>
      <c r="P528" s="9"/>
      <c r="Q528" s="9"/>
      <c r="R528" s="9"/>
      <c r="S528" s="11"/>
      <c r="T528" s="9"/>
      <c r="U528" s="11"/>
      <c r="V528" s="11"/>
      <c r="W528" s="11"/>
      <c r="X528" s="12"/>
      <c r="Y528" s="17"/>
      <c r="Z528" s="11"/>
    </row>
    <row r="529" customFormat="false" ht="12.75" hidden="false" customHeight="false" outlineLevel="0" collapsed="false">
      <c r="A529" s="0" t="n">
        <v>2002</v>
      </c>
      <c r="B529" s="0" t="n">
        <v>2</v>
      </c>
      <c r="C529" s="0" t="n">
        <v>19</v>
      </c>
      <c r="D529" s="0" t="n">
        <v>12</v>
      </c>
      <c r="E529" s="0" t="n">
        <v>50</v>
      </c>
      <c r="G529" s="0" t="n">
        <v>68</v>
      </c>
      <c r="H529" s="0" t="n">
        <f aca="false">(107-G529)</f>
        <v>39</v>
      </c>
      <c r="K529" s="8"/>
      <c r="L529" s="18" t="n">
        <v>10120.5833333333</v>
      </c>
      <c r="M529" s="9" t="n">
        <f aca="false">(L529*(107/H529))</f>
        <v>27766.7286324786</v>
      </c>
      <c r="N529" s="9" t="n">
        <f aca="false">(M529-L529)</f>
        <v>17646.1452991453</v>
      </c>
      <c r="O529" s="11"/>
      <c r="P529" s="9"/>
      <c r="Q529" s="9"/>
      <c r="R529" s="9"/>
      <c r="S529" s="11"/>
      <c r="T529" s="9"/>
      <c r="U529" s="11"/>
      <c r="V529" s="11"/>
      <c r="W529" s="11"/>
      <c r="X529" s="12"/>
      <c r="Y529" s="17"/>
      <c r="Z529" s="11"/>
    </row>
    <row r="530" customFormat="false" ht="12.75" hidden="false" customHeight="false" outlineLevel="0" collapsed="false">
      <c r="A530" s="0" t="n">
        <v>2002</v>
      </c>
      <c r="B530" s="0" t="n">
        <v>2</v>
      </c>
      <c r="C530" s="0" t="n">
        <v>19</v>
      </c>
      <c r="D530" s="0" t="n">
        <v>13</v>
      </c>
      <c r="E530" s="0" t="n">
        <v>0</v>
      </c>
      <c r="G530" s="0" t="n">
        <v>68</v>
      </c>
      <c r="H530" s="0" t="n">
        <f aca="false">(107-G530)</f>
        <v>39</v>
      </c>
      <c r="K530" s="8"/>
      <c r="L530" s="18" t="n">
        <v>10349.8333333333</v>
      </c>
      <c r="M530" s="9" t="n">
        <f aca="false">(L530*(107/H530))</f>
        <v>28395.6965811966</v>
      </c>
      <c r="N530" s="9" t="n">
        <f aca="false">(M530-L530)</f>
        <v>18045.8632478633</v>
      </c>
      <c r="O530" s="11"/>
      <c r="P530" s="9"/>
      <c r="Q530" s="9"/>
      <c r="R530" s="9"/>
      <c r="S530" s="11"/>
      <c r="T530" s="9"/>
      <c r="U530" s="11"/>
      <c r="V530" s="11"/>
      <c r="W530" s="11"/>
      <c r="X530" s="12"/>
      <c r="Y530" s="17"/>
      <c r="Z530" s="11"/>
    </row>
    <row r="531" customFormat="false" ht="12.75" hidden="false" customHeight="false" outlineLevel="0" collapsed="false">
      <c r="A531" s="0" t="n">
        <v>2002</v>
      </c>
      <c r="B531" s="0" t="n">
        <v>2</v>
      </c>
      <c r="C531" s="0" t="n">
        <v>19</v>
      </c>
      <c r="D531" s="0" t="n">
        <v>13</v>
      </c>
      <c r="E531" s="0" t="n">
        <v>10</v>
      </c>
      <c r="G531" s="0" t="n">
        <v>68</v>
      </c>
      <c r="H531" s="0" t="n">
        <f aca="false">(107-G531)</f>
        <v>39</v>
      </c>
      <c r="K531" s="8"/>
      <c r="L531" s="18" t="n">
        <v>10693.6</v>
      </c>
      <c r="M531" s="9" t="n">
        <f aca="false">(L531*(107/H531))</f>
        <v>29338.8512820513</v>
      </c>
      <c r="N531" s="9" t="n">
        <f aca="false">(M531-L531)</f>
        <v>18645.2512820513</v>
      </c>
      <c r="O531" s="11"/>
      <c r="P531" s="9"/>
      <c r="Q531" s="9"/>
      <c r="R531" s="9"/>
      <c r="S531" s="11"/>
      <c r="T531" s="9"/>
      <c r="U531" s="11"/>
      <c r="V531" s="11"/>
      <c r="W531" s="11"/>
      <c r="X531" s="12"/>
      <c r="Y531" s="17"/>
      <c r="Z531" s="11"/>
    </row>
    <row r="532" customFormat="false" ht="12.75" hidden="false" customHeight="false" outlineLevel="0" collapsed="false">
      <c r="A532" s="0" t="n">
        <v>2002</v>
      </c>
      <c r="B532" s="0" t="n">
        <v>2</v>
      </c>
      <c r="C532" s="0" t="n">
        <v>19</v>
      </c>
      <c r="D532" s="0" t="n">
        <v>13</v>
      </c>
      <c r="E532" s="0" t="n">
        <v>20</v>
      </c>
      <c r="G532" s="0" t="n">
        <v>68</v>
      </c>
      <c r="H532" s="0" t="n">
        <f aca="false">(107-G532)</f>
        <v>39</v>
      </c>
      <c r="K532" s="8"/>
      <c r="L532" s="18" t="n">
        <v>10287.55</v>
      </c>
      <c r="M532" s="9" t="n">
        <f aca="false">(L532*(107/H532))</f>
        <v>28224.8166666667</v>
      </c>
      <c r="N532" s="9" t="n">
        <f aca="false">(M532-L532)</f>
        <v>17937.2666666667</v>
      </c>
      <c r="O532" s="11"/>
      <c r="P532" s="9"/>
      <c r="Q532" s="9"/>
      <c r="R532" s="9"/>
      <c r="S532" s="11"/>
      <c r="T532" s="9"/>
      <c r="U532" s="11"/>
      <c r="V532" s="11"/>
      <c r="W532" s="11"/>
      <c r="X532" s="12"/>
      <c r="Y532" s="17"/>
      <c r="Z532" s="11"/>
    </row>
    <row r="533" customFormat="false" ht="12.75" hidden="false" customHeight="false" outlineLevel="0" collapsed="false">
      <c r="A533" s="0" t="n">
        <v>2002</v>
      </c>
      <c r="B533" s="0" t="n">
        <v>2</v>
      </c>
      <c r="C533" s="0" t="n">
        <v>19</v>
      </c>
      <c r="D533" s="0" t="n">
        <v>13</v>
      </c>
      <c r="E533" s="0" t="n">
        <v>30</v>
      </c>
      <c r="G533" s="0" t="n">
        <v>68</v>
      </c>
      <c r="H533" s="0" t="n">
        <f aca="false">(107-G533)</f>
        <v>39</v>
      </c>
      <c r="K533" s="8"/>
      <c r="L533" s="9" t="n">
        <v>9567.95</v>
      </c>
      <c r="M533" s="9" t="n">
        <f aca="false">(L533*(107/H533))</f>
        <v>26250.5294871795</v>
      </c>
      <c r="N533" s="9" t="n">
        <f aca="false">(M533-L533)</f>
        <v>16682.5794871795</v>
      </c>
      <c r="O533" s="11"/>
      <c r="P533" s="9"/>
      <c r="Q533" s="9"/>
      <c r="R533" s="9"/>
      <c r="S533" s="11"/>
      <c r="T533" s="9"/>
      <c r="U533" s="11"/>
      <c r="V533" s="11"/>
      <c r="W533" s="11"/>
      <c r="X533" s="12"/>
      <c r="Y533" s="17"/>
      <c r="Z533" s="11"/>
    </row>
    <row r="534" customFormat="false" ht="12.75" hidden="false" customHeight="false" outlineLevel="0" collapsed="false">
      <c r="A534" s="0" t="n">
        <v>2002</v>
      </c>
      <c r="B534" s="0" t="n">
        <v>2</v>
      </c>
      <c r="C534" s="0" t="n">
        <v>19</v>
      </c>
      <c r="D534" s="0" t="n">
        <v>13</v>
      </c>
      <c r="E534" s="0" t="n">
        <v>40</v>
      </c>
      <c r="G534" s="0" t="n">
        <v>68</v>
      </c>
      <c r="H534" s="0" t="n">
        <f aca="false">(107-G534)</f>
        <v>39</v>
      </c>
      <c r="K534" s="8"/>
      <c r="L534" s="9" t="n">
        <v>9757.63333333333</v>
      </c>
      <c r="M534" s="9" t="n">
        <f aca="false">(L534*(107/H534))</f>
        <v>26770.9427350427</v>
      </c>
      <c r="N534" s="9" t="n">
        <f aca="false">(M534-L534)</f>
        <v>17013.3094017094</v>
      </c>
      <c r="O534" s="11"/>
      <c r="P534" s="9"/>
      <c r="Q534" s="9"/>
      <c r="R534" s="9"/>
      <c r="S534" s="11"/>
      <c r="T534" s="9"/>
      <c r="U534" s="11"/>
      <c r="V534" s="11"/>
      <c r="W534" s="11"/>
      <c r="X534" s="12"/>
      <c r="Y534" s="17"/>
      <c r="Z534" s="11"/>
    </row>
    <row r="535" customFormat="false" ht="12.75" hidden="false" customHeight="false" outlineLevel="0" collapsed="false">
      <c r="A535" s="0" t="n">
        <v>2002</v>
      </c>
      <c r="B535" s="0" t="n">
        <v>2</v>
      </c>
      <c r="C535" s="0" t="n">
        <v>19</v>
      </c>
      <c r="D535" s="0" t="n">
        <v>13</v>
      </c>
      <c r="E535" s="0" t="n">
        <v>50</v>
      </c>
      <c r="G535" s="0" t="n">
        <v>68</v>
      </c>
      <c r="H535" s="0" t="n">
        <f aca="false">(107-G535)</f>
        <v>39</v>
      </c>
      <c r="K535" s="8"/>
      <c r="L535" s="9" t="n">
        <v>9262.13333333333</v>
      </c>
      <c r="M535" s="9" t="n">
        <f aca="false">(L535*(107/H535))</f>
        <v>25411.494017094</v>
      </c>
      <c r="N535" s="9" t="n">
        <f aca="false">(M535-L535)</f>
        <v>16149.3606837607</v>
      </c>
      <c r="O535" s="11"/>
      <c r="P535" s="9"/>
      <c r="Q535" s="9"/>
      <c r="R535" s="9"/>
      <c r="S535" s="11"/>
      <c r="T535" s="9"/>
      <c r="U535" s="11"/>
      <c r="V535" s="11"/>
      <c r="W535" s="11"/>
      <c r="X535" s="12"/>
      <c r="Y535" s="17"/>
      <c r="Z535" s="11"/>
    </row>
    <row r="536" customFormat="false" ht="12.75" hidden="false" customHeight="false" outlineLevel="0" collapsed="false">
      <c r="A536" s="0" t="n">
        <v>2002</v>
      </c>
      <c r="B536" s="0" t="n">
        <v>2</v>
      </c>
      <c r="C536" s="0" t="n">
        <v>19</v>
      </c>
      <c r="D536" s="0" t="n">
        <v>14</v>
      </c>
      <c r="E536" s="0" t="n">
        <v>0</v>
      </c>
      <c r="G536" s="0" t="n">
        <v>68</v>
      </c>
      <c r="H536" s="0" t="n">
        <f aca="false">(107-G536)</f>
        <v>39</v>
      </c>
      <c r="K536" s="8"/>
      <c r="L536" s="9" t="n">
        <v>8631.48333333333</v>
      </c>
      <c r="M536" s="9" t="n">
        <f aca="false">(L536*(107/H536))</f>
        <v>23681.2491452991</v>
      </c>
      <c r="N536" s="9" t="n">
        <f aca="false">(M536-L536)</f>
        <v>15049.7658119658</v>
      </c>
      <c r="O536" s="11"/>
      <c r="P536" s="9"/>
      <c r="Q536" s="9"/>
      <c r="R536" s="9"/>
      <c r="S536" s="11"/>
      <c r="T536" s="9"/>
      <c r="U536" s="11"/>
      <c r="V536" s="11"/>
      <c r="W536" s="11"/>
      <c r="X536" s="12"/>
      <c r="Y536" s="17"/>
      <c r="Z536" s="11"/>
    </row>
    <row r="537" customFormat="false" ht="12.75" hidden="false" customHeight="false" outlineLevel="0" collapsed="false">
      <c r="K537" s="8"/>
      <c r="L537" s="9"/>
      <c r="M537" s="9"/>
      <c r="N537" s="9"/>
      <c r="O537" s="11"/>
      <c r="P537" s="9"/>
      <c r="Q537" s="9"/>
      <c r="R537" s="9"/>
      <c r="S537" s="11"/>
      <c r="T537" s="9"/>
      <c r="U537" s="11"/>
      <c r="V537" s="11"/>
      <c r="W537" s="11"/>
      <c r="X537" s="12"/>
      <c r="Y537" s="17"/>
      <c r="Z537" s="11"/>
    </row>
    <row r="538" customFormat="false" ht="12.75" hidden="false" customHeight="false" outlineLevel="0" collapsed="false">
      <c r="A538" s="0" t="n">
        <v>2002</v>
      </c>
      <c r="B538" s="0" t="n">
        <v>2</v>
      </c>
      <c r="C538" s="0" t="n">
        <v>19</v>
      </c>
      <c r="D538" s="0" t="n">
        <v>14</v>
      </c>
      <c r="E538" s="0" t="n">
        <v>10</v>
      </c>
      <c r="F538" s="0" t="n">
        <v>1.75</v>
      </c>
      <c r="G538" s="0" t="n">
        <v>61</v>
      </c>
      <c r="H538" s="0" t="n">
        <f aca="false">(107-G538)</f>
        <v>46</v>
      </c>
      <c r="K538" s="8"/>
      <c r="L538" s="9" t="n">
        <v>8564.61666666667</v>
      </c>
      <c r="M538" s="9" t="n">
        <f aca="false">(L538*(107/H538))</f>
        <v>19922.043115942</v>
      </c>
      <c r="N538" s="9" t="n">
        <f aca="false">(M538-L538)</f>
        <v>11357.4264492754</v>
      </c>
      <c r="O538" s="11"/>
      <c r="P538" s="9"/>
      <c r="Q538" s="9"/>
      <c r="R538" s="9"/>
      <c r="S538" s="11"/>
      <c r="T538" s="9"/>
      <c r="U538" s="11"/>
      <c r="V538" s="11"/>
      <c r="W538" s="11"/>
      <c r="X538" s="12"/>
      <c r="Y538" s="17"/>
      <c r="Z538" s="11"/>
    </row>
    <row r="539" customFormat="false" ht="12.75" hidden="false" customHeight="false" outlineLevel="0" collapsed="false">
      <c r="A539" s="0" t="n">
        <v>2002</v>
      </c>
      <c r="B539" s="0" t="n">
        <v>2</v>
      </c>
      <c r="C539" s="0" t="n">
        <v>19</v>
      </c>
      <c r="D539" s="0" t="n">
        <v>14</v>
      </c>
      <c r="E539" s="0" t="n">
        <v>20</v>
      </c>
      <c r="G539" s="0" t="n">
        <v>61</v>
      </c>
      <c r="H539" s="0" t="n">
        <f aca="false">(107-G539)</f>
        <v>46</v>
      </c>
      <c r="K539" s="8"/>
      <c r="L539" s="9" t="n">
        <v>8685.71666666667</v>
      </c>
      <c r="M539" s="9" t="n">
        <f aca="false">(L539*(107/H539))</f>
        <v>20203.7322463768</v>
      </c>
      <c r="N539" s="9" t="n">
        <f aca="false">(M539-L539)</f>
        <v>11518.0155797101</v>
      </c>
      <c r="O539" s="11"/>
      <c r="P539" s="9"/>
      <c r="Q539" s="9"/>
      <c r="R539" s="9"/>
      <c r="S539" s="11"/>
      <c r="T539" s="9"/>
      <c r="U539" s="11"/>
      <c r="V539" s="11"/>
      <c r="W539" s="11"/>
      <c r="X539" s="12"/>
      <c r="Y539" s="17"/>
      <c r="Z539" s="11"/>
    </row>
    <row r="540" customFormat="false" ht="12.75" hidden="false" customHeight="false" outlineLevel="0" collapsed="false">
      <c r="A540" s="0" t="n">
        <v>2002</v>
      </c>
      <c r="B540" s="0" t="n">
        <v>2</v>
      </c>
      <c r="C540" s="0" t="n">
        <v>19</v>
      </c>
      <c r="D540" s="0" t="n">
        <v>14</v>
      </c>
      <c r="E540" s="0" t="n">
        <v>30</v>
      </c>
      <c r="G540" s="0" t="n">
        <v>61</v>
      </c>
      <c r="H540" s="0" t="n">
        <f aca="false">(107-G540)</f>
        <v>46</v>
      </c>
      <c r="K540" s="8"/>
      <c r="L540" s="9" t="n">
        <v>9195.88333333333</v>
      </c>
      <c r="M540" s="9" t="n">
        <f aca="false">(L540*(107/H540))</f>
        <v>21390.4242753623</v>
      </c>
      <c r="N540" s="9" t="n">
        <f aca="false">(M540-L540)</f>
        <v>12194.540942029</v>
      </c>
      <c r="O540" s="11"/>
      <c r="P540" s="9"/>
      <c r="Q540" s="9"/>
      <c r="R540" s="9"/>
      <c r="S540" s="11"/>
      <c r="T540" s="9"/>
      <c r="U540" s="11"/>
      <c r="V540" s="11"/>
      <c r="W540" s="11"/>
      <c r="X540" s="12"/>
      <c r="Y540" s="17"/>
      <c r="Z540" s="11"/>
    </row>
    <row r="541" customFormat="false" ht="12.75" hidden="false" customHeight="false" outlineLevel="0" collapsed="false">
      <c r="A541" s="0" t="n">
        <v>2002</v>
      </c>
      <c r="B541" s="0" t="n">
        <v>2</v>
      </c>
      <c r="C541" s="0" t="n">
        <v>19</v>
      </c>
      <c r="D541" s="0" t="n">
        <v>14</v>
      </c>
      <c r="E541" s="0" t="n">
        <v>40</v>
      </c>
      <c r="G541" s="0" t="n">
        <v>61</v>
      </c>
      <c r="H541" s="0" t="n">
        <f aca="false">(107-G541)</f>
        <v>46</v>
      </c>
      <c r="K541" s="8"/>
      <c r="L541" s="9" t="n">
        <v>9484.91666666667</v>
      </c>
      <c r="M541" s="9" t="n">
        <f aca="false">(L541*(107/H541))</f>
        <v>22062.740942029</v>
      </c>
      <c r="N541" s="9" t="n">
        <f aca="false">(M541-L541)</f>
        <v>12577.8242753623</v>
      </c>
      <c r="O541" s="11"/>
      <c r="P541" s="9"/>
      <c r="Q541" s="9"/>
      <c r="R541" s="9"/>
      <c r="S541" s="11"/>
      <c r="T541" s="9"/>
      <c r="U541" s="11"/>
      <c r="V541" s="11"/>
      <c r="W541" s="11"/>
      <c r="X541" s="12"/>
      <c r="Y541" s="17"/>
      <c r="Z541" s="11"/>
    </row>
    <row r="542" customFormat="false" ht="12.75" hidden="false" customHeight="false" outlineLevel="0" collapsed="false">
      <c r="A542" s="0" t="n">
        <v>2002</v>
      </c>
      <c r="B542" s="0" t="n">
        <v>2</v>
      </c>
      <c r="C542" s="0" t="n">
        <v>19</v>
      </c>
      <c r="D542" s="0" t="n">
        <v>14</v>
      </c>
      <c r="E542" s="0" t="n">
        <v>50</v>
      </c>
      <c r="G542" s="0" t="n">
        <v>61</v>
      </c>
      <c r="H542" s="0" t="n">
        <f aca="false">(107-G542)</f>
        <v>46</v>
      </c>
      <c r="K542" s="8"/>
      <c r="L542" s="9" t="n">
        <v>9177.43333333333</v>
      </c>
      <c r="M542" s="9" t="n">
        <f aca="false">(L542*(107/H542))</f>
        <v>21347.5079710145</v>
      </c>
      <c r="N542" s="9" t="n">
        <f aca="false">(M542-L542)</f>
        <v>12170.0746376812</v>
      </c>
      <c r="O542" s="11"/>
      <c r="P542" s="9"/>
      <c r="Q542" s="9"/>
      <c r="R542" s="9"/>
      <c r="S542" s="11"/>
      <c r="T542" s="9"/>
      <c r="U542" s="11"/>
      <c r="V542" s="11"/>
      <c r="W542" s="11"/>
      <c r="X542" s="12"/>
      <c r="Y542" s="17"/>
      <c r="Z542" s="11"/>
    </row>
    <row r="543" customFormat="false" ht="12.75" hidden="false" customHeight="false" outlineLevel="0" collapsed="false">
      <c r="A543" s="0" t="n">
        <v>2002</v>
      </c>
      <c r="B543" s="0" t="n">
        <v>2</v>
      </c>
      <c r="C543" s="0" t="n">
        <v>19</v>
      </c>
      <c r="D543" s="0" t="n">
        <v>15</v>
      </c>
      <c r="E543" s="0" t="n">
        <v>0</v>
      </c>
      <c r="G543" s="0" t="n">
        <v>61</v>
      </c>
      <c r="H543" s="0" t="n">
        <f aca="false">(107-G543)</f>
        <v>46</v>
      </c>
      <c r="K543" s="8"/>
      <c r="L543" s="9" t="n">
        <v>8428.51666666667</v>
      </c>
      <c r="M543" s="9" t="n">
        <f aca="false">(L543*(107/H543))</f>
        <v>19605.4626811594</v>
      </c>
      <c r="N543" s="9" t="n">
        <f aca="false">(M543-L543)</f>
        <v>11176.9460144928</v>
      </c>
      <c r="O543" s="11"/>
      <c r="P543" s="9"/>
      <c r="Q543" s="9"/>
      <c r="R543" s="9"/>
      <c r="S543" s="11"/>
      <c r="T543" s="9"/>
      <c r="U543" s="11"/>
      <c r="V543" s="11"/>
      <c r="W543" s="11"/>
      <c r="X543" s="12"/>
      <c r="Y543" s="17"/>
      <c r="Z543" s="11"/>
    </row>
    <row r="544" customFormat="false" ht="12.75" hidden="false" customHeight="false" outlineLevel="0" collapsed="false">
      <c r="A544" s="0" t="n">
        <v>2002</v>
      </c>
      <c r="B544" s="0" t="n">
        <v>2</v>
      </c>
      <c r="C544" s="0" t="n">
        <v>19</v>
      </c>
      <c r="D544" s="0" t="n">
        <v>15</v>
      </c>
      <c r="E544" s="0" t="n">
        <v>10</v>
      </c>
      <c r="G544" s="0" t="n">
        <v>61</v>
      </c>
      <c r="H544" s="0" t="n">
        <f aca="false">(107-G544)</f>
        <v>46</v>
      </c>
      <c r="K544" s="8"/>
      <c r="L544" s="9" t="n">
        <v>8743.76666666667</v>
      </c>
      <c r="M544" s="9" t="n">
        <f aca="false">(L544*(107/H544))</f>
        <v>20338.7615942029</v>
      </c>
      <c r="N544" s="9" t="n">
        <f aca="false">(M544-L544)</f>
        <v>11594.9949275362</v>
      </c>
      <c r="O544" s="11"/>
      <c r="P544" s="9"/>
      <c r="Q544" s="9"/>
      <c r="R544" s="9"/>
      <c r="S544" s="11"/>
      <c r="T544" s="9"/>
      <c r="U544" s="11"/>
      <c r="V544" s="11"/>
      <c r="W544" s="11"/>
      <c r="X544" s="12"/>
      <c r="Y544" s="17"/>
      <c r="Z544" s="11"/>
    </row>
    <row r="545" customFormat="false" ht="12.75" hidden="false" customHeight="false" outlineLevel="0" collapsed="false">
      <c r="A545" s="0" t="n">
        <v>2002</v>
      </c>
      <c r="B545" s="0" t="n">
        <v>2</v>
      </c>
      <c r="C545" s="0" t="n">
        <v>19</v>
      </c>
      <c r="D545" s="0" t="n">
        <v>15</v>
      </c>
      <c r="E545" s="0" t="n">
        <v>20</v>
      </c>
      <c r="G545" s="0" t="n">
        <v>61</v>
      </c>
      <c r="H545" s="0" t="n">
        <f aca="false">(107-G545)</f>
        <v>46</v>
      </c>
      <c r="K545" s="8"/>
      <c r="L545" s="9" t="n">
        <v>9262.2</v>
      </c>
      <c r="M545" s="9" t="n">
        <f aca="false">(L545*(107/H545))</f>
        <v>21544.6826086957</v>
      </c>
      <c r="N545" s="9" t="n">
        <f aca="false">(M545-L545)</f>
        <v>12282.4826086957</v>
      </c>
      <c r="O545" s="11"/>
      <c r="P545" s="9"/>
      <c r="Q545" s="9"/>
      <c r="R545" s="9"/>
      <c r="S545" s="11"/>
      <c r="T545" s="9"/>
      <c r="U545" s="11"/>
      <c r="V545" s="11"/>
      <c r="W545" s="11"/>
      <c r="X545" s="12"/>
      <c r="Y545" s="17"/>
      <c r="Z545" s="11"/>
    </row>
    <row r="546" customFormat="false" ht="12.75" hidden="false" customHeight="false" outlineLevel="0" collapsed="false">
      <c r="A546" s="0" t="n">
        <v>2002</v>
      </c>
      <c r="B546" s="0" t="n">
        <v>2</v>
      </c>
      <c r="C546" s="0" t="n">
        <v>19</v>
      </c>
      <c r="D546" s="0" t="n">
        <v>15</v>
      </c>
      <c r="E546" s="0" t="n">
        <v>30</v>
      </c>
      <c r="G546" s="0" t="n">
        <v>61</v>
      </c>
      <c r="H546" s="0" t="n">
        <f aca="false">(107-G546)</f>
        <v>46</v>
      </c>
      <c r="K546" s="8"/>
      <c r="L546" s="9" t="n">
        <v>9654.16666666667</v>
      </c>
      <c r="M546" s="9" t="n">
        <f aca="false">(L546*(107/H546))</f>
        <v>22456.4311594203</v>
      </c>
      <c r="N546" s="9" t="n">
        <f aca="false">(M546-L546)</f>
        <v>12802.2644927536</v>
      </c>
      <c r="O546" s="11"/>
      <c r="P546" s="9"/>
      <c r="Q546" s="9"/>
      <c r="R546" s="9"/>
      <c r="S546" s="11"/>
      <c r="T546" s="9"/>
      <c r="U546" s="11"/>
      <c r="V546" s="11"/>
      <c r="W546" s="11"/>
      <c r="X546" s="12"/>
      <c r="Y546" s="17"/>
      <c r="Z546" s="11"/>
    </row>
    <row r="547" customFormat="false" ht="12.75" hidden="false" customHeight="false" outlineLevel="0" collapsed="false">
      <c r="A547" s="0" t="n">
        <v>2002</v>
      </c>
      <c r="B547" s="0" t="n">
        <v>2</v>
      </c>
      <c r="C547" s="0" t="n">
        <v>19</v>
      </c>
      <c r="D547" s="0" t="n">
        <v>15</v>
      </c>
      <c r="E547" s="0" t="n">
        <v>40</v>
      </c>
      <c r="G547" s="0" t="n">
        <v>61</v>
      </c>
      <c r="H547" s="0" t="n">
        <f aca="false">(107-G547)</f>
        <v>46</v>
      </c>
      <c r="K547" s="8"/>
      <c r="L547" s="9" t="n">
        <v>9956.65</v>
      </c>
      <c r="M547" s="9" t="n">
        <f aca="false">(L547*(107/H547))</f>
        <v>23160.0336956522</v>
      </c>
      <c r="N547" s="9" t="n">
        <f aca="false">(M547-L547)</f>
        <v>13203.3836956522</v>
      </c>
      <c r="O547" s="11"/>
      <c r="P547" s="9"/>
      <c r="Q547" s="9"/>
      <c r="R547" s="9"/>
      <c r="S547" s="11"/>
      <c r="T547" s="9"/>
      <c r="U547" s="11"/>
      <c r="V547" s="11"/>
      <c r="W547" s="11"/>
      <c r="X547" s="12"/>
      <c r="Y547" s="17"/>
      <c r="Z547" s="11"/>
    </row>
    <row r="548" customFormat="false" ht="12.75" hidden="false" customHeight="false" outlineLevel="0" collapsed="false">
      <c r="A548" s="0" t="n">
        <v>2002</v>
      </c>
      <c r="B548" s="0" t="n">
        <v>2</v>
      </c>
      <c r="C548" s="0" t="n">
        <v>19</v>
      </c>
      <c r="D548" s="0" t="n">
        <v>15</v>
      </c>
      <c r="E548" s="0" t="n">
        <v>50</v>
      </c>
      <c r="G548" s="0" t="n">
        <v>61</v>
      </c>
      <c r="H548" s="0" t="n">
        <f aca="false">(107-G548)</f>
        <v>46</v>
      </c>
      <c r="K548" s="8"/>
      <c r="L548" s="9" t="n">
        <v>8935.9</v>
      </c>
      <c r="M548" s="9" t="n">
        <f aca="false">(L548*(107/H548))</f>
        <v>20785.6804347826</v>
      </c>
      <c r="N548" s="9" t="n">
        <f aca="false">(M548-L548)</f>
        <v>11849.7804347826</v>
      </c>
      <c r="O548" s="11"/>
      <c r="P548" s="9"/>
      <c r="Q548" s="9"/>
      <c r="R548" s="9"/>
      <c r="S548" s="11"/>
      <c r="T548" s="9"/>
      <c r="U548" s="11"/>
      <c r="V548" s="11"/>
      <c r="W548" s="11"/>
      <c r="X548" s="12"/>
      <c r="Y548" s="17"/>
      <c r="Z548" s="11"/>
    </row>
    <row r="549" customFormat="false" ht="12.75" hidden="false" customHeight="false" outlineLevel="0" collapsed="false">
      <c r="K549" s="8"/>
      <c r="L549" s="9"/>
      <c r="M549" s="9"/>
      <c r="N549" s="9"/>
      <c r="O549" s="11"/>
      <c r="P549" s="9"/>
      <c r="Q549" s="9"/>
      <c r="R549" s="9"/>
      <c r="S549" s="11"/>
      <c r="T549" s="9"/>
      <c r="U549" s="11"/>
      <c r="V549" s="11"/>
      <c r="W549" s="11"/>
      <c r="X549" s="12"/>
      <c r="Y549" s="17"/>
      <c r="Z549" s="11"/>
    </row>
    <row r="550" customFormat="false" ht="12.75" hidden="false" customHeight="false" outlineLevel="0" collapsed="false">
      <c r="A550" s="0" t="n">
        <v>2002</v>
      </c>
      <c r="B550" s="0" t="n">
        <v>2</v>
      </c>
      <c r="C550" s="0" t="n">
        <v>19</v>
      </c>
      <c r="D550" s="0" t="n">
        <v>16</v>
      </c>
      <c r="E550" s="0" t="n">
        <v>0</v>
      </c>
      <c r="F550" s="0" t="n">
        <v>6.5</v>
      </c>
      <c r="G550" s="0" t="n">
        <v>70</v>
      </c>
      <c r="H550" s="0" t="n">
        <f aca="false">(107-G550)</f>
        <v>37</v>
      </c>
      <c r="K550" s="8"/>
      <c r="L550" s="9" t="n">
        <v>8365.73333333333</v>
      </c>
      <c r="M550" s="9" t="n">
        <f aca="false">(L550*(107/H550))</f>
        <v>24192.7963963964</v>
      </c>
      <c r="N550" s="9" t="n">
        <f aca="false">(M550-L550)</f>
        <v>15827.0630630631</v>
      </c>
      <c r="O550" s="11"/>
      <c r="P550" s="9"/>
      <c r="Q550" s="9"/>
      <c r="R550" s="9"/>
      <c r="S550" s="11"/>
      <c r="T550" s="9"/>
      <c r="U550" s="11"/>
      <c r="V550" s="11"/>
      <c r="W550" s="11"/>
      <c r="X550" s="12"/>
      <c r="Y550" s="17"/>
      <c r="Z550" s="11"/>
    </row>
    <row r="551" customFormat="false" ht="12.75" hidden="false" customHeight="false" outlineLevel="0" collapsed="false">
      <c r="A551" s="0" t="n">
        <v>2002</v>
      </c>
      <c r="B551" s="0" t="n">
        <v>2</v>
      </c>
      <c r="C551" s="0" t="n">
        <v>19</v>
      </c>
      <c r="D551" s="0" t="n">
        <v>16</v>
      </c>
      <c r="E551" s="0" t="n">
        <v>10</v>
      </c>
      <c r="G551" s="0" t="n">
        <v>70</v>
      </c>
      <c r="H551" s="0" t="n">
        <f aca="false">(107-G551)</f>
        <v>37</v>
      </c>
      <c r="K551" s="8"/>
      <c r="L551" s="9" t="n">
        <v>8217.33333333333</v>
      </c>
      <c r="M551" s="9" t="n">
        <f aca="false">(L551*(107/H551))</f>
        <v>23763.6396396396</v>
      </c>
      <c r="N551" s="9" t="n">
        <f aca="false">(M551-L551)</f>
        <v>15546.3063063063</v>
      </c>
      <c r="O551" s="11"/>
      <c r="P551" s="9"/>
      <c r="Q551" s="9"/>
      <c r="R551" s="9"/>
      <c r="S551" s="11"/>
      <c r="T551" s="9"/>
      <c r="U551" s="11"/>
      <c r="V551" s="11"/>
      <c r="W551" s="11"/>
      <c r="X551" s="12"/>
      <c r="Y551" s="17"/>
      <c r="Z551" s="11"/>
    </row>
    <row r="552" customFormat="false" ht="12.75" hidden="false" customHeight="false" outlineLevel="0" collapsed="false">
      <c r="A552" s="0" t="n">
        <v>2002</v>
      </c>
      <c r="B552" s="0" t="n">
        <v>2</v>
      </c>
      <c r="C552" s="0" t="n">
        <v>19</v>
      </c>
      <c r="D552" s="0" t="n">
        <v>16</v>
      </c>
      <c r="E552" s="0" t="n">
        <v>20</v>
      </c>
      <c r="G552" s="0" t="n">
        <v>70</v>
      </c>
      <c r="H552" s="0" t="n">
        <f aca="false">(107-G552)</f>
        <v>37</v>
      </c>
      <c r="K552" s="8"/>
      <c r="L552" s="9" t="n">
        <v>8010.01666666667</v>
      </c>
      <c r="M552" s="9" t="n">
        <f aca="false">(L552*(107/H552))</f>
        <v>23164.1022522523</v>
      </c>
      <c r="N552" s="9" t="n">
        <f aca="false">(M552-L552)</f>
        <v>15154.0855855856</v>
      </c>
      <c r="O552" s="11"/>
      <c r="P552" s="9"/>
      <c r="Q552" s="9"/>
      <c r="R552" s="9"/>
      <c r="S552" s="11"/>
      <c r="T552" s="9"/>
      <c r="U552" s="11"/>
      <c r="V552" s="11"/>
      <c r="W552" s="11"/>
      <c r="X552" s="12"/>
      <c r="Y552" s="17"/>
      <c r="Z552" s="11"/>
    </row>
    <row r="553" customFormat="false" ht="12.75" hidden="false" customHeight="false" outlineLevel="0" collapsed="false">
      <c r="A553" s="0" t="n">
        <v>2002</v>
      </c>
      <c r="B553" s="0" t="n">
        <v>2</v>
      </c>
      <c r="C553" s="0" t="n">
        <v>19</v>
      </c>
      <c r="D553" s="0" t="n">
        <v>16</v>
      </c>
      <c r="E553" s="0" t="n">
        <v>30</v>
      </c>
      <c r="G553" s="0" t="n">
        <v>70</v>
      </c>
      <c r="H553" s="0" t="n">
        <f aca="false">(107-G553)</f>
        <v>37</v>
      </c>
      <c r="K553" s="8"/>
      <c r="L553" s="9" t="n">
        <v>8820.21666666667</v>
      </c>
      <c r="M553" s="9" t="n">
        <f aca="false">(L553*(107/H553))</f>
        <v>25507.1130630631</v>
      </c>
      <c r="N553" s="9" t="n">
        <f aca="false">(M553-L553)</f>
        <v>16686.8963963964</v>
      </c>
      <c r="O553" s="11"/>
      <c r="P553" s="9"/>
      <c r="Q553" s="9"/>
      <c r="R553" s="9"/>
      <c r="S553" s="11"/>
      <c r="T553" s="9"/>
      <c r="U553" s="11"/>
      <c r="V553" s="11"/>
      <c r="W553" s="11"/>
      <c r="X553" s="12"/>
      <c r="Y553" s="17"/>
      <c r="Z553" s="11"/>
    </row>
    <row r="554" customFormat="false" ht="12.75" hidden="false" customHeight="false" outlineLevel="0" collapsed="false">
      <c r="A554" s="0" t="n">
        <v>2002</v>
      </c>
      <c r="B554" s="0" t="n">
        <v>2</v>
      </c>
      <c r="C554" s="0" t="n">
        <v>19</v>
      </c>
      <c r="D554" s="0" t="n">
        <v>16</v>
      </c>
      <c r="E554" s="0" t="n">
        <v>40</v>
      </c>
      <c r="G554" s="0" t="n">
        <v>70</v>
      </c>
      <c r="H554" s="0" t="n">
        <f aca="false">(107-G554)</f>
        <v>37</v>
      </c>
      <c r="K554" s="8"/>
      <c r="L554" s="9" t="n">
        <v>9069.8</v>
      </c>
      <c r="M554" s="9" t="n">
        <f aca="false">(L554*(107/H554))</f>
        <v>26228.8810810811</v>
      </c>
      <c r="N554" s="9" t="n">
        <f aca="false">(M554-L554)</f>
        <v>17159.0810810811</v>
      </c>
      <c r="O554" s="11"/>
      <c r="P554" s="9"/>
      <c r="Q554" s="9"/>
      <c r="R554" s="9"/>
      <c r="S554" s="11"/>
      <c r="T554" s="9"/>
      <c r="U554" s="11"/>
      <c r="V554" s="11"/>
      <c r="W554" s="11"/>
      <c r="X554" s="12"/>
      <c r="Y554" s="17"/>
      <c r="Z554" s="11"/>
    </row>
    <row r="555" customFormat="false" ht="12.75" hidden="false" customHeight="false" outlineLevel="0" collapsed="false">
      <c r="A555" s="0" t="n">
        <v>2002</v>
      </c>
      <c r="B555" s="0" t="n">
        <v>2</v>
      </c>
      <c r="C555" s="0" t="n">
        <v>19</v>
      </c>
      <c r="D555" s="0" t="n">
        <v>16</v>
      </c>
      <c r="E555" s="0" t="n">
        <v>50</v>
      </c>
      <c r="G555" s="0" t="n">
        <v>70</v>
      </c>
      <c r="H555" s="0" t="n">
        <f aca="false">(107-G555)</f>
        <v>37</v>
      </c>
      <c r="K555" s="8"/>
      <c r="L555" s="9" t="n">
        <v>8942.15</v>
      </c>
      <c r="M555" s="9" t="n">
        <f aca="false">(L555*(107/H555))</f>
        <v>25859.7310810811</v>
      </c>
      <c r="N555" s="9" t="n">
        <f aca="false">(M555-L555)</f>
        <v>16917.5810810811</v>
      </c>
      <c r="O555" s="11"/>
      <c r="P555" s="9"/>
      <c r="Q555" s="9"/>
      <c r="R555" s="9"/>
      <c r="S555" s="11"/>
      <c r="T555" s="9"/>
      <c r="U555" s="11"/>
      <c r="V555" s="11"/>
      <c r="W555" s="11"/>
      <c r="X555" s="12"/>
      <c r="Y555" s="17"/>
      <c r="Z555" s="11"/>
    </row>
    <row r="556" customFormat="false" ht="12.75" hidden="false" customHeight="false" outlineLevel="0" collapsed="false">
      <c r="A556" s="0" t="n">
        <v>2002</v>
      </c>
      <c r="B556" s="0" t="n">
        <v>2</v>
      </c>
      <c r="C556" s="0" t="n">
        <v>19</v>
      </c>
      <c r="D556" s="0" t="n">
        <v>17</v>
      </c>
      <c r="E556" s="0" t="n">
        <v>0</v>
      </c>
      <c r="G556" s="0" t="n">
        <v>70</v>
      </c>
      <c r="H556" s="0" t="n">
        <f aca="false">(107-G556)</f>
        <v>37</v>
      </c>
      <c r="K556" s="8"/>
      <c r="L556" s="9" t="n">
        <v>8696.5</v>
      </c>
      <c r="M556" s="9" t="n">
        <f aca="false">(L556*(107/H556))</f>
        <v>25149.3378378378</v>
      </c>
      <c r="N556" s="9" t="n">
        <f aca="false">(M556-L556)</f>
        <v>16452.8378378378</v>
      </c>
      <c r="O556" s="11"/>
      <c r="P556" s="9"/>
      <c r="Q556" s="9"/>
      <c r="R556" s="9"/>
      <c r="S556" s="11"/>
      <c r="T556" s="9"/>
      <c r="U556" s="11"/>
      <c r="V556" s="11"/>
      <c r="W556" s="11"/>
      <c r="X556" s="12"/>
      <c r="Y556" s="17"/>
      <c r="Z556" s="11"/>
    </row>
    <row r="557" customFormat="false" ht="12.75" hidden="false" customHeight="false" outlineLevel="0" collapsed="false">
      <c r="A557" s="0" t="n">
        <v>2002</v>
      </c>
      <c r="B557" s="0" t="n">
        <v>2</v>
      </c>
      <c r="C557" s="0" t="n">
        <v>19</v>
      </c>
      <c r="D557" s="0" t="n">
        <v>17</v>
      </c>
      <c r="E557" s="0" t="n">
        <v>10</v>
      </c>
      <c r="G557" s="0" t="n">
        <v>70</v>
      </c>
      <c r="H557" s="0" t="n">
        <f aca="false">(107-G557)</f>
        <v>37</v>
      </c>
      <c r="K557" s="8"/>
      <c r="L557" s="9" t="n">
        <v>8552.31666666667</v>
      </c>
      <c r="M557" s="9" t="n">
        <f aca="false">(L557*(107/H557))</f>
        <v>24732.3752252252</v>
      </c>
      <c r="N557" s="9" t="n">
        <f aca="false">(M557-L557)</f>
        <v>16180.0585585586</v>
      </c>
      <c r="O557" s="11"/>
      <c r="P557" s="9"/>
      <c r="Q557" s="9"/>
      <c r="R557" s="9"/>
      <c r="S557" s="11"/>
      <c r="T557" s="9"/>
      <c r="U557" s="11"/>
      <c r="V557" s="11"/>
      <c r="W557" s="11"/>
      <c r="X557" s="12"/>
      <c r="Y557" s="17"/>
      <c r="Z557" s="11"/>
    </row>
    <row r="558" customFormat="false" ht="12.75" hidden="false" customHeight="false" outlineLevel="0" collapsed="false">
      <c r="A558" s="0" t="n">
        <v>2002</v>
      </c>
      <c r="B558" s="0" t="n">
        <v>2</v>
      </c>
      <c r="C558" s="0" t="n">
        <v>19</v>
      </c>
      <c r="D558" s="0" t="n">
        <v>17</v>
      </c>
      <c r="E558" s="0" t="n">
        <v>20</v>
      </c>
      <c r="G558" s="0" t="n">
        <v>70</v>
      </c>
      <c r="H558" s="0" t="n">
        <f aca="false">(107-G558)</f>
        <v>37</v>
      </c>
      <c r="K558" s="8"/>
      <c r="L558" s="9" t="n">
        <v>8669.3</v>
      </c>
      <c r="M558" s="9" t="n">
        <f aca="false">(L558*(107/H558))</f>
        <v>25070.6783783784</v>
      </c>
      <c r="N558" s="9" t="n">
        <f aca="false">(M558-L558)</f>
        <v>16401.3783783784</v>
      </c>
      <c r="O558" s="11"/>
      <c r="P558" s="9"/>
      <c r="Q558" s="9"/>
      <c r="R558" s="9"/>
      <c r="S558" s="11"/>
      <c r="T558" s="9"/>
      <c r="U558" s="11"/>
      <c r="V558" s="11"/>
      <c r="W558" s="11"/>
      <c r="X558" s="12"/>
      <c r="Y558" s="17"/>
      <c r="Z558" s="11"/>
    </row>
    <row r="559" customFormat="false" ht="12.75" hidden="false" customHeight="false" outlineLevel="0" collapsed="false">
      <c r="A559" s="0" t="n">
        <v>2002</v>
      </c>
      <c r="B559" s="0" t="n">
        <v>2</v>
      </c>
      <c r="C559" s="0" t="n">
        <v>19</v>
      </c>
      <c r="D559" s="0" t="n">
        <v>17</v>
      </c>
      <c r="E559" s="0" t="n">
        <v>30</v>
      </c>
      <c r="G559" s="0" t="n">
        <v>70</v>
      </c>
      <c r="H559" s="0" t="n">
        <f aca="false">(107-G559)</f>
        <v>37</v>
      </c>
      <c r="K559" s="8"/>
      <c r="L559" s="9" t="n">
        <v>8729.15</v>
      </c>
      <c r="M559" s="9" t="n">
        <f aca="false">(L559*(107/H559))</f>
        <v>25243.7581081081</v>
      </c>
      <c r="N559" s="9" t="n">
        <f aca="false">(M559-L559)</f>
        <v>16514.6081081081</v>
      </c>
      <c r="O559" s="11"/>
      <c r="P559" s="9"/>
      <c r="Q559" s="9"/>
      <c r="R559" s="9"/>
      <c r="S559" s="11"/>
      <c r="T559" s="9"/>
      <c r="U559" s="11"/>
      <c r="V559" s="11"/>
      <c r="W559" s="11"/>
      <c r="X559" s="12"/>
      <c r="Y559" s="17"/>
      <c r="Z559" s="11"/>
    </row>
    <row r="560" customFormat="false" ht="12.75" hidden="false" customHeight="false" outlineLevel="0" collapsed="false">
      <c r="A560" s="0" t="n">
        <v>2002</v>
      </c>
      <c r="B560" s="0" t="n">
        <v>2</v>
      </c>
      <c r="C560" s="0" t="n">
        <v>19</v>
      </c>
      <c r="D560" s="0" t="n">
        <v>17</v>
      </c>
      <c r="E560" s="0" t="n">
        <v>40</v>
      </c>
      <c r="G560" s="0" t="n">
        <v>70</v>
      </c>
      <c r="H560" s="0" t="n">
        <f aca="false">(107-G560)</f>
        <v>37</v>
      </c>
      <c r="K560" s="8"/>
      <c r="L560" s="9" t="n">
        <v>8752.98333333333</v>
      </c>
      <c r="M560" s="9" t="n">
        <f aca="false">(L560*(107/H560))</f>
        <v>25312.6815315315</v>
      </c>
      <c r="N560" s="9" t="n">
        <f aca="false">(M560-L560)</f>
        <v>16559.6981981982</v>
      </c>
      <c r="O560" s="11"/>
      <c r="P560" s="9"/>
      <c r="Q560" s="9"/>
      <c r="R560" s="9"/>
      <c r="S560" s="11"/>
      <c r="T560" s="9"/>
      <c r="U560" s="11"/>
      <c r="V560" s="11"/>
      <c r="W560" s="11"/>
      <c r="X560" s="12"/>
      <c r="Y560" s="17"/>
      <c r="Z560" s="11"/>
    </row>
    <row r="561" customFormat="false" ht="12.75" hidden="false" customHeight="false" outlineLevel="0" collapsed="false">
      <c r="A561" s="0" t="n">
        <v>2002</v>
      </c>
      <c r="B561" s="0" t="n">
        <v>2</v>
      </c>
      <c r="C561" s="0" t="n">
        <v>19</v>
      </c>
      <c r="D561" s="0" t="n">
        <v>17</v>
      </c>
      <c r="E561" s="0" t="n">
        <v>50</v>
      </c>
      <c r="G561" s="0" t="n">
        <v>70</v>
      </c>
      <c r="H561" s="0" t="n">
        <f aca="false">(107-G561)</f>
        <v>37</v>
      </c>
      <c r="K561" s="8"/>
      <c r="L561" s="9" t="n">
        <v>8560.38333333333</v>
      </c>
      <c r="M561" s="9" t="n">
        <f aca="false">(L561*(107/H561))</f>
        <v>24755.7031531532</v>
      </c>
      <c r="N561" s="9" t="n">
        <f aca="false">(M561-L561)</f>
        <v>16195.3198198198</v>
      </c>
      <c r="O561" s="11"/>
      <c r="P561" s="9"/>
      <c r="Q561" s="9"/>
      <c r="R561" s="9"/>
      <c r="S561" s="11"/>
      <c r="T561" s="9"/>
      <c r="U561" s="11"/>
      <c r="V561" s="11"/>
      <c r="W561" s="11"/>
      <c r="X561" s="12"/>
      <c r="Y561" s="17"/>
      <c r="Z561" s="11"/>
    </row>
    <row r="562" customFormat="false" ht="12.75" hidden="false" customHeight="false" outlineLevel="0" collapsed="false">
      <c r="A562" s="0" t="n">
        <v>2002</v>
      </c>
      <c r="B562" s="0" t="n">
        <v>2</v>
      </c>
      <c r="C562" s="0" t="n">
        <v>19</v>
      </c>
      <c r="D562" s="0" t="n">
        <v>18</v>
      </c>
      <c r="E562" s="0" t="n">
        <v>0</v>
      </c>
      <c r="G562" s="0" t="n">
        <v>70</v>
      </c>
      <c r="H562" s="0" t="n">
        <f aca="false">(107-G562)</f>
        <v>37</v>
      </c>
      <c r="K562" s="8"/>
      <c r="L562" s="9" t="n">
        <v>8368.86666666667</v>
      </c>
      <c r="M562" s="9" t="n">
        <f aca="false">(L562*(107/H562))</f>
        <v>24201.8576576577</v>
      </c>
      <c r="N562" s="9" t="n">
        <f aca="false">(M562-L562)</f>
        <v>15832.990990991</v>
      </c>
      <c r="O562" s="11"/>
      <c r="P562" s="9"/>
      <c r="Q562" s="9"/>
      <c r="R562" s="9"/>
      <c r="S562" s="11"/>
      <c r="T562" s="9"/>
      <c r="U562" s="11"/>
      <c r="V562" s="11"/>
      <c r="W562" s="11"/>
      <c r="X562" s="12"/>
      <c r="Y562" s="17"/>
      <c r="Z562" s="11"/>
    </row>
    <row r="563" customFormat="false" ht="12.75" hidden="false" customHeight="false" outlineLevel="0" collapsed="false">
      <c r="A563" s="0" t="n">
        <v>2002</v>
      </c>
      <c r="B563" s="0" t="n">
        <v>2</v>
      </c>
      <c r="C563" s="0" t="n">
        <v>19</v>
      </c>
      <c r="D563" s="0" t="n">
        <v>18</v>
      </c>
      <c r="E563" s="0" t="n">
        <v>10</v>
      </c>
      <c r="G563" s="0" t="n">
        <v>70</v>
      </c>
      <c r="H563" s="0" t="n">
        <f aca="false">(107-G563)</f>
        <v>37</v>
      </c>
      <c r="K563" s="8"/>
      <c r="L563" s="9" t="n">
        <v>8515.18333333333</v>
      </c>
      <c r="M563" s="9" t="n">
        <f aca="false">(L563*(107/H563))</f>
        <v>24624.9896396396</v>
      </c>
      <c r="N563" s="9" t="n">
        <f aca="false">(M563-L563)</f>
        <v>16109.8063063063</v>
      </c>
      <c r="O563" s="11"/>
      <c r="P563" s="9"/>
      <c r="Q563" s="9"/>
      <c r="R563" s="9"/>
      <c r="S563" s="11"/>
      <c r="T563" s="9"/>
      <c r="U563" s="11"/>
      <c r="V563" s="11"/>
      <c r="W563" s="11"/>
      <c r="X563" s="12"/>
      <c r="Y563" s="17"/>
      <c r="Z563" s="11"/>
    </row>
    <row r="564" customFormat="false" ht="12.75" hidden="false" customHeight="false" outlineLevel="0" collapsed="false">
      <c r="A564" s="0" t="n">
        <v>2002</v>
      </c>
      <c r="B564" s="0" t="n">
        <v>2</v>
      </c>
      <c r="C564" s="0" t="n">
        <v>19</v>
      </c>
      <c r="D564" s="0" t="n">
        <v>18</v>
      </c>
      <c r="E564" s="0" t="n">
        <v>20</v>
      </c>
      <c r="G564" s="0" t="n">
        <v>70</v>
      </c>
      <c r="H564" s="0" t="n">
        <f aca="false">(107-G564)</f>
        <v>37</v>
      </c>
      <c r="K564" s="8"/>
      <c r="L564" s="9" t="n">
        <v>8773.36666666667</v>
      </c>
      <c r="M564" s="9" t="n">
        <f aca="false">(L564*(107/H564))</f>
        <v>25371.6279279279</v>
      </c>
      <c r="N564" s="9" t="n">
        <f aca="false">(M564-L564)</f>
        <v>16598.2612612613</v>
      </c>
      <c r="O564" s="11"/>
      <c r="P564" s="9"/>
      <c r="Q564" s="9"/>
      <c r="R564" s="9"/>
      <c r="S564" s="11"/>
      <c r="T564" s="9"/>
      <c r="U564" s="11"/>
      <c r="V564" s="11"/>
      <c r="W564" s="11"/>
      <c r="X564" s="12"/>
      <c r="Y564" s="17"/>
      <c r="Z564" s="11"/>
    </row>
    <row r="565" customFormat="false" ht="12.75" hidden="false" customHeight="false" outlineLevel="0" collapsed="false">
      <c r="A565" s="0" t="n">
        <v>2002</v>
      </c>
      <c r="B565" s="0" t="n">
        <v>2</v>
      </c>
      <c r="C565" s="0" t="n">
        <v>19</v>
      </c>
      <c r="D565" s="0" t="n">
        <v>18</v>
      </c>
      <c r="E565" s="0" t="n">
        <v>30</v>
      </c>
      <c r="G565" s="0" t="n">
        <v>70</v>
      </c>
      <c r="H565" s="0" t="n">
        <f aca="false">(107-G565)</f>
        <v>37</v>
      </c>
      <c r="K565" s="8"/>
      <c r="L565" s="9" t="n">
        <v>8265.76666666667</v>
      </c>
      <c r="M565" s="9" t="n">
        <f aca="false">(L565*(107/H565))</f>
        <v>23903.7036036036</v>
      </c>
      <c r="N565" s="9" t="n">
        <f aca="false">(M565-L565)</f>
        <v>15637.9369369369</v>
      </c>
      <c r="O565" s="11"/>
      <c r="P565" s="9"/>
      <c r="Q565" s="9"/>
      <c r="R565" s="9"/>
      <c r="S565" s="11"/>
      <c r="T565" s="9"/>
      <c r="U565" s="11"/>
      <c r="V565" s="11"/>
      <c r="W565" s="11"/>
      <c r="X565" s="12"/>
      <c r="Y565" s="17"/>
      <c r="Z565" s="11"/>
    </row>
    <row r="566" customFormat="false" ht="12.75" hidden="false" customHeight="false" outlineLevel="0" collapsed="false">
      <c r="A566" s="0" t="n">
        <v>2002</v>
      </c>
      <c r="B566" s="0" t="n">
        <v>2</v>
      </c>
      <c r="C566" s="0" t="n">
        <v>19</v>
      </c>
      <c r="D566" s="0" t="n">
        <v>18</v>
      </c>
      <c r="E566" s="0" t="n">
        <v>40</v>
      </c>
      <c r="G566" s="0" t="n">
        <v>70</v>
      </c>
      <c r="H566" s="0" t="n">
        <f aca="false">(107-G566)</f>
        <v>37</v>
      </c>
      <c r="K566" s="8"/>
      <c r="L566" s="9" t="n">
        <v>8103.15</v>
      </c>
      <c r="M566" s="9" t="n">
        <f aca="false">(L566*(107/H566))</f>
        <v>23433.4337837838</v>
      </c>
      <c r="N566" s="9" t="n">
        <f aca="false">(M566-L566)</f>
        <v>15330.2837837838</v>
      </c>
      <c r="O566" s="11"/>
      <c r="P566" s="9"/>
      <c r="Q566" s="9"/>
      <c r="R566" s="9"/>
      <c r="S566" s="11"/>
      <c r="T566" s="9"/>
      <c r="U566" s="11"/>
      <c r="V566" s="11"/>
      <c r="W566" s="11"/>
      <c r="X566" s="12"/>
      <c r="Y566" s="17"/>
      <c r="Z566" s="11"/>
    </row>
    <row r="567" customFormat="false" ht="12.75" hidden="false" customHeight="false" outlineLevel="0" collapsed="false">
      <c r="A567" s="0" t="n">
        <v>2002</v>
      </c>
      <c r="B567" s="0" t="n">
        <v>2</v>
      </c>
      <c r="C567" s="0" t="n">
        <v>19</v>
      </c>
      <c r="D567" s="0" t="n">
        <v>18</v>
      </c>
      <c r="E567" s="0" t="n">
        <v>50</v>
      </c>
      <c r="G567" s="0" t="n">
        <v>70</v>
      </c>
      <c r="H567" s="0" t="n">
        <f aca="false">(107-G567)</f>
        <v>37</v>
      </c>
      <c r="K567" s="8"/>
      <c r="L567" s="9" t="n">
        <v>8186.46666666667</v>
      </c>
      <c r="M567" s="9" t="n">
        <f aca="false">(L567*(107/H567))</f>
        <v>23674.3765765766</v>
      </c>
      <c r="N567" s="9" t="n">
        <f aca="false">(M567-L567)</f>
        <v>15487.9099099099</v>
      </c>
      <c r="O567" s="11"/>
      <c r="P567" s="9"/>
      <c r="Q567" s="9"/>
      <c r="R567" s="9"/>
      <c r="S567" s="11"/>
      <c r="T567" s="9"/>
      <c r="U567" s="11"/>
      <c r="V567" s="11"/>
      <c r="W567" s="11"/>
      <c r="X567" s="12"/>
      <c r="Y567" s="17"/>
      <c r="Z567" s="11"/>
    </row>
    <row r="568" customFormat="false" ht="12.75" hidden="false" customHeight="false" outlineLevel="0" collapsed="false">
      <c r="A568" s="0" t="n">
        <v>2002</v>
      </c>
      <c r="B568" s="0" t="n">
        <v>2</v>
      </c>
      <c r="C568" s="0" t="n">
        <v>19</v>
      </c>
      <c r="D568" s="0" t="n">
        <v>19</v>
      </c>
      <c r="E568" s="0" t="n">
        <v>0</v>
      </c>
      <c r="G568" s="0" t="n">
        <v>70</v>
      </c>
      <c r="H568" s="0" t="n">
        <f aca="false">(107-G568)</f>
        <v>37</v>
      </c>
      <c r="K568" s="8"/>
      <c r="L568" s="9" t="n">
        <v>7948.71666666667</v>
      </c>
      <c r="M568" s="9" t="n">
        <f aca="false">(L568*(107/H568))</f>
        <v>22986.8292792793</v>
      </c>
      <c r="N568" s="9" t="n">
        <f aca="false">(M568-L568)</f>
        <v>15038.1126126126</v>
      </c>
      <c r="O568" s="11"/>
      <c r="P568" s="9"/>
      <c r="Q568" s="9"/>
      <c r="R568" s="9"/>
      <c r="S568" s="11"/>
      <c r="T568" s="9"/>
      <c r="U568" s="11"/>
      <c r="V568" s="11"/>
      <c r="W568" s="11"/>
      <c r="X568" s="12"/>
      <c r="Y568" s="17"/>
      <c r="Z568" s="11"/>
    </row>
    <row r="569" customFormat="false" ht="12.75" hidden="false" customHeight="false" outlineLevel="0" collapsed="false">
      <c r="A569" s="0" t="n">
        <v>2002</v>
      </c>
      <c r="B569" s="0" t="n">
        <v>2</v>
      </c>
      <c r="C569" s="0" t="n">
        <v>19</v>
      </c>
      <c r="D569" s="0" t="n">
        <v>19</v>
      </c>
      <c r="E569" s="0" t="n">
        <v>10</v>
      </c>
      <c r="G569" s="0" t="n">
        <v>70</v>
      </c>
      <c r="H569" s="0" t="n">
        <f aca="false">(107-G569)</f>
        <v>37</v>
      </c>
      <c r="K569" s="8"/>
      <c r="L569" s="9" t="n">
        <v>7873.1</v>
      </c>
      <c r="M569" s="9" t="n">
        <f aca="false">(L569*(107/H569))</f>
        <v>22768.1540540541</v>
      </c>
      <c r="N569" s="9" t="n">
        <f aca="false">(M569-L569)</f>
        <v>14895.0540540541</v>
      </c>
      <c r="O569" s="11"/>
      <c r="P569" s="9"/>
      <c r="Q569" s="9"/>
      <c r="R569" s="9"/>
      <c r="S569" s="11"/>
      <c r="T569" s="9"/>
      <c r="U569" s="11"/>
      <c r="V569" s="11"/>
      <c r="W569" s="11"/>
      <c r="X569" s="12"/>
      <c r="Y569" s="17"/>
      <c r="Z569" s="11"/>
    </row>
    <row r="570" customFormat="false" ht="12.75" hidden="false" customHeight="false" outlineLevel="0" collapsed="false">
      <c r="A570" s="0" t="n">
        <v>2002</v>
      </c>
      <c r="B570" s="0" t="n">
        <v>2</v>
      </c>
      <c r="C570" s="0" t="n">
        <v>19</v>
      </c>
      <c r="D570" s="0" t="n">
        <v>19</v>
      </c>
      <c r="E570" s="0" t="n">
        <v>20</v>
      </c>
      <c r="G570" s="0" t="n">
        <v>70</v>
      </c>
      <c r="H570" s="0" t="n">
        <f aca="false">(107-G570)</f>
        <v>37</v>
      </c>
      <c r="K570" s="8"/>
      <c r="L570" s="9" t="n">
        <v>7938.63333333333</v>
      </c>
      <c r="M570" s="9" t="n">
        <f aca="false">(L570*(107/H570))</f>
        <v>22957.6693693694</v>
      </c>
      <c r="N570" s="9" t="n">
        <f aca="false">(M570-L570)</f>
        <v>15019.036036036</v>
      </c>
      <c r="O570" s="11"/>
      <c r="P570" s="9"/>
      <c r="Q570" s="9"/>
      <c r="R570" s="9"/>
      <c r="S570" s="11"/>
      <c r="T570" s="9"/>
      <c r="U570" s="11"/>
      <c r="V570" s="11"/>
      <c r="W570" s="11"/>
      <c r="X570" s="12"/>
      <c r="Y570" s="17"/>
      <c r="Z570" s="11"/>
    </row>
    <row r="571" customFormat="false" ht="12.75" hidden="false" customHeight="false" outlineLevel="0" collapsed="false">
      <c r="A571" s="0" t="n">
        <v>2002</v>
      </c>
      <c r="B571" s="0" t="n">
        <v>2</v>
      </c>
      <c r="C571" s="0" t="n">
        <v>19</v>
      </c>
      <c r="D571" s="0" t="n">
        <v>19</v>
      </c>
      <c r="E571" s="0" t="n">
        <v>30</v>
      </c>
      <c r="G571" s="0" t="n">
        <v>70</v>
      </c>
      <c r="H571" s="0" t="n">
        <f aca="false">(107-G571)</f>
        <v>37</v>
      </c>
      <c r="K571" s="8"/>
      <c r="L571" s="9" t="n">
        <v>7587</v>
      </c>
      <c r="M571" s="9" t="n">
        <f aca="false">(L571*(107/H571))</f>
        <v>21940.7837837838</v>
      </c>
      <c r="N571" s="9" t="n">
        <f aca="false">(M571-L571)</f>
        <v>14353.7837837838</v>
      </c>
      <c r="O571" s="11"/>
      <c r="P571" s="9"/>
      <c r="Q571" s="9"/>
      <c r="R571" s="9"/>
      <c r="S571" s="11"/>
      <c r="T571" s="9"/>
      <c r="U571" s="11"/>
      <c r="V571" s="11"/>
      <c r="W571" s="11"/>
      <c r="X571" s="12"/>
      <c r="Y571" s="17"/>
      <c r="Z571" s="11"/>
    </row>
    <row r="572" customFormat="false" ht="12.75" hidden="false" customHeight="false" outlineLevel="0" collapsed="false">
      <c r="A572" s="0" t="n">
        <v>2002</v>
      </c>
      <c r="B572" s="0" t="n">
        <v>2</v>
      </c>
      <c r="C572" s="0" t="n">
        <v>19</v>
      </c>
      <c r="D572" s="0" t="n">
        <v>19</v>
      </c>
      <c r="E572" s="0" t="n">
        <v>40</v>
      </c>
      <c r="G572" s="0" t="n">
        <v>70</v>
      </c>
      <c r="H572" s="0" t="n">
        <f aca="false">(107-G572)</f>
        <v>37</v>
      </c>
      <c r="K572" s="8"/>
      <c r="L572" s="9" t="n">
        <v>8032.51666666667</v>
      </c>
      <c r="M572" s="9" t="n">
        <f aca="false">(L572*(107/H572))</f>
        <v>23229.1698198198</v>
      </c>
      <c r="N572" s="9" t="n">
        <f aca="false">(M572-L572)</f>
        <v>15196.6531531532</v>
      </c>
      <c r="O572" s="11"/>
      <c r="P572" s="9"/>
      <c r="Q572" s="9"/>
      <c r="R572" s="9"/>
      <c r="S572" s="11"/>
      <c r="T572" s="9"/>
      <c r="U572" s="11"/>
      <c r="V572" s="11"/>
      <c r="W572" s="11"/>
      <c r="X572" s="12"/>
      <c r="Y572" s="17"/>
      <c r="Z572" s="11"/>
    </row>
    <row r="573" customFormat="false" ht="12.75" hidden="false" customHeight="false" outlineLevel="0" collapsed="false">
      <c r="A573" s="0" t="n">
        <v>2002</v>
      </c>
      <c r="B573" s="0" t="n">
        <v>2</v>
      </c>
      <c r="C573" s="0" t="n">
        <v>19</v>
      </c>
      <c r="D573" s="0" t="n">
        <v>19</v>
      </c>
      <c r="E573" s="0" t="n">
        <v>50</v>
      </c>
      <c r="G573" s="0" t="n">
        <v>70</v>
      </c>
      <c r="H573" s="0" t="n">
        <f aca="false">(107-G573)</f>
        <v>37</v>
      </c>
      <c r="K573" s="8"/>
      <c r="L573" s="9" t="n">
        <v>8131.01666666667</v>
      </c>
      <c r="M573" s="9" t="n">
        <f aca="false">(L573*(107/H573))</f>
        <v>23514.0211711712</v>
      </c>
      <c r="N573" s="9" t="n">
        <f aca="false">(M573-L573)</f>
        <v>15383.0045045045</v>
      </c>
      <c r="O573" s="11"/>
      <c r="P573" s="9"/>
      <c r="Q573" s="9"/>
      <c r="R573" s="9"/>
      <c r="S573" s="11"/>
      <c r="T573" s="9"/>
      <c r="U573" s="11"/>
      <c r="V573" s="11"/>
      <c r="W573" s="11"/>
      <c r="X573" s="12"/>
      <c r="Y573" s="17"/>
      <c r="Z573" s="11"/>
    </row>
    <row r="574" customFormat="false" ht="12.75" hidden="false" customHeight="false" outlineLevel="0" collapsed="false">
      <c r="A574" s="0" t="n">
        <v>2002</v>
      </c>
      <c r="B574" s="0" t="n">
        <v>2</v>
      </c>
      <c r="C574" s="0" t="n">
        <v>19</v>
      </c>
      <c r="D574" s="0" t="n">
        <v>20</v>
      </c>
      <c r="E574" s="0" t="n">
        <v>0</v>
      </c>
      <c r="G574" s="0" t="n">
        <v>70</v>
      </c>
      <c r="H574" s="0" t="n">
        <f aca="false">(107-G574)</f>
        <v>37</v>
      </c>
      <c r="K574" s="8"/>
      <c r="L574" s="9" t="n">
        <v>7763.51666666667</v>
      </c>
      <c r="M574" s="9" t="n">
        <f aca="false">(L574*(107/H574))</f>
        <v>22451.2509009009</v>
      </c>
      <c r="N574" s="9" t="n">
        <f aca="false">(M574-L574)</f>
        <v>14687.7342342342</v>
      </c>
      <c r="O574" s="11"/>
      <c r="P574" s="9"/>
      <c r="Q574" s="9"/>
      <c r="R574" s="9"/>
      <c r="S574" s="11"/>
      <c r="T574" s="9"/>
      <c r="U574" s="11"/>
      <c r="V574" s="11"/>
      <c r="W574" s="11"/>
      <c r="X574" s="12"/>
      <c r="Y574" s="17"/>
      <c r="Z574" s="11"/>
    </row>
    <row r="575" customFormat="false" ht="12.75" hidden="false" customHeight="false" outlineLevel="0" collapsed="false">
      <c r="A575" s="0" t="n">
        <v>2002</v>
      </c>
      <c r="B575" s="0" t="n">
        <v>2</v>
      </c>
      <c r="C575" s="0" t="n">
        <v>19</v>
      </c>
      <c r="D575" s="0" t="n">
        <v>20</v>
      </c>
      <c r="E575" s="0" t="n">
        <v>10</v>
      </c>
      <c r="G575" s="0" t="n">
        <v>70</v>
      </c>
      <c r="H575" s="0" t="n">
        <f aca="false">(107-G575)</f>
        <v>37</v>
      </c>
      <c r="K575" s="8"/>
      <c r="L575" s="9" t="n">
        <v>7909.98333333333</v>
      </c>
      <c r="M575" s="9" t="n">
        <f aca="false">(L575*(107/H575))</f>
        <v>22874.8166666667</v>
      </c>
      <c r="N575" s="9" t="n">
        <f aca="false">(M575-L575)</f>
        <v>14964.8333333333</v>
      </c>
      <c r="O575" s="11"/>
      <c r="P575" s="9"/>
      <c r="Q575" s="9"/>
      <c r="R575" s="9"/>
      <c r="S575" s="11"/>
      <c r="T575" s="9"/>
      <c r="U575" s="11"/>
      <c r="V575" s="11"/>
      <c r="W575" s="11"/>
      <c r="X575" s="12"/>
      <c r="Y575" s="17"/>
      <c r="Z575" s="11"/>
    </row>
    <row r="576" customFormat="false" ht="12.75" hidden="false" customHeight="false" outlineLevel="0" collapsed="false">
      <c r="A576" s="0" t="n">
        <v>2002</v>
      </c>
      <c r="B576" s="0" t="n">
        <v>2</v>
      </c>
      <c r="C576" s="0" t="n">
        <v>19</v>
      </c>
      <c r="D576" s="0" t="n">
        <v>20</v>
      </c>
      <c r="E576" s="0" t="n">
        <v>20</v>
      </c>
      <c r="G576" s="0" t="n">
        <v>70</v>
      </c>
      <c r="H576" s="0" t="n">
        <f aca="false">(107-G576)</f>
        <v>37</v>
      </c>
      <c r="K576" s="8"/>
      <c r="L576" s="9" t="n">
        <v>7681.11666666667</v>
      </c>
      <c r="M576" s="9" t="n">
        <f aca="false">(L576*(107/H576))</f>
        <v>22212.959009009</v>
      </c>
      <c r="N576" s="9" t="n">
        <f aca="false">(M576-L576)</f>
        <v>14531.8423423423</v>
      </c>
      <c r="O576" s="11"/>
      <c r="P576" s="9"/>
      <c r="Q576" s="9"/>
      <c r="R576" s="9"/>
      <c r="S576" s="11"/>
      <c r="T576" s="9"/>
      <c r="U576" s="11"/>
      <c r="V576" s="11"/>
      <c r="W576" s="11"/>
      <c r="X576" s="12"/>
      <c r="Y576" s="17"/>
      <c r="Z576" s="11"/>
    </row>
    <row r="577" customFormat="false" ht="12.75" hidden="false" customHeight="false" outlineLevel="0" collapsed="false">
      <c r="A577" s="0" t="n">
        <v>2002</v>
      </c>
      <c r="B577" s="0" t="n">
        <v>2</v>
      </c>
      <c r="C577" s="0" t="n">
        <v>19</v>
      </c>
      <c r="D577" s="0" t="n">
        <v>20</v>
      </c>
      <c r="E577" s="0" t="n">
        <v>30</v>
      </c>
      <c r="G577" s="0" t="n">
        <v>70</v>
      </c>
      <c r="H577" s="0" t="n">
        <f aca="false">(107-G577)</f>
        <v>37</v>
      </c>
      <c r="K577" s="8"/>
      <c r="L577" s="9" t="n">
        <v>8165.93333333333</v>
      </c>
      <c r="M577" s="9" t="n">
        <f aca="false">(L577*(107/H577))</f>
        <v>23614.9963963964</v>
      </c>
      <c r="N577" s="9" t="n">
        <f aca="false">(M577-L577)</f>
        <v>15449.0630630631</v>
      </c>
      <c r="O577" s="11"/>
      <c r="P577" s="9"/>
      <c r="Q577" s="9"/>
      <c r="R577" s="9"/>
      <c r="S577" s="11"/>
      <c r="T577" s="9"/>
      <c r="U577" s="11"/>
      <c r="V577" s="11"/>
      <c r="W577" s="11"/>
      <c r="X577" s="12"/>
      <c r="Y577" s="17"/>
      <c r="Z577" s="11"/>
    </row>
    <row r="578" customFormat="false" ht="12.75" hidden="false" customHeight="false" outlineLevel="0" collapsed="false">
      <c r="A578" s="0" t="n">
        <v>2002</v>
      </c>
      <c r="B578" s="0" t="n">
        <v>2</v>
      </c>
      <c r="C578" s="0" t="n">
        <v>19</v>
      </c>
      <c r="D578" s="0" t="n">
        <v>20</v>
      </c>
      <c r="E578" s="0" t="n">
        <v>40</v>
      </c>
      <c r="G578" s="0" t="n">
        <v>70</v>
      </c>
      <c r="H578" s="0" t="n">
        <f aca="false">(107-G578)</f>
        <v>37</v>
      </c>
      <c r="K578" s="8"/>
      <c r="L578" s="9" t="n">
        <v>8501.66666666667</v>
      </c>
      <c r="M578" s="9" t="n">
        <f aca="false">(L578*(107/H578))</f>
        <v>24585.9009009009</v>
      </c>
      <c r="N578" s="9" t="n">
        <f aca="false">(M578-L578)</f>
        <v>16084.2342342342</v>
      </c>
      <c r="O578" s="11"/>
      <c r="P578" s="9"/>
      <c r="Q578" s="9"/>
      <c r="R578" s="9"/>
      <c r="S578" s="11"/>
      <c r="T578" s="9"/>
      <c r="U578" s="11"/>
      <c r="V578" s="11"/>
      <c r="W578" s="11"/>
      <c r="X578" s="12"/>
      <c r="Y578" s="17"/>
      <c r="Z578" s="11"/>
    </row>
    <row r="579" customFormat="false" ht="12.75" hidden="false" customHeight="false" outlineLevel="0" collapsed="false">
      <c r="A579" s="0" t="n">
        <v>2002</v>
      </c>
      <c r="B579" s="0" t="n">
        <v>2</v>
      </c>
      <c r="C579" s="0" t="n">
        <v>19</v>
      </c>
      <c r="D579" s="0" t="n">
        <v>20</v>
      </c>
      <c r="E579" s="0" t="n">
        <v>50</v>
      </c>
      <c r="G579" s="0" t="n">
        <v>70</v>
      </c>
      <c r="H579" s="0" t="n">
        <f aca="false">(107-G579)</f>
        <v>37</v>
      </c>
      <c r="K579" s="8"/>
      <c r="L579" s="9" t="n">
        <v>8651.26666666667</v>
      </c>
      <c r="M579" s="9" t="n">
        <f aca="false">(L579*(107/H579))</f>
        <v>25018.5279279279</v>
      </c>
      <c r="N579" s="9" t="n">
        <f aca="false">(M579-L579)</f>
        <v>16367.2612612613</v>
      </c>
      <c r="O579" s="11"/>
      <c r="P579" s="9"/>
      <c r="Q579" s="9"/>
      <c r="R579" s="9"/>
      <c r="S579" s="11"/>
      <c r="T579" s="9"/>
      <c r="U579" s="11"/>
      <c r="V579" s="11"/>
      <c r="W579" s="11"/>
      <c r="X579" s="12"/>
      <c r="Y579" s="17"/>
      <c r="Z579" s="11"/>
    </row>
    <row r="580" customFormat="false" ht="12.75" hidden="false" customHeight="false" outlineLevel="0" collapsed="false">
      <c r="A580" s="0" t="n">
        <v>2002</v>
      </c>
      <c r="B580" s="0" t="n">
        <v>2</v>
      </c>
      <c r="C580" s="0" t="n">
        <v>19</v>
      </c>
      <c r="D580" s="0" t="n">
        <v>21</v>
      </c>
      <c r="E580" s="0" t="n">
        <v>0</v>
      </c>
      <c r="G580" s="0" t="n">
        <v>70</v>
      </c>
      <c r="H580" s="0" t="n">
        <f aca="false">(107-G580)</f>
        <v>37</v>
      </c>
      <c r="K580" s="8"/>
      <c r="L580" s="18" t="n">
        <v>9608.91666666667</v>
      </c>
      <c r="M580" s="9" t="n">
        <f aca="false">(L580*(107/H580))</f>
        <v>27787.9481981982</v>
      </c>
      <c r="N580" s="9" t="n">
        <f aca="false">(M580-L580)</f>
        <v>18179.0315315315</v>
      </c>
      <c r="O580" s="11"/>
      <c r="P580" s="9"/>
      <c r="Q580" s="9"/>
      <c r="R580" s="9"/>
      <c r="S580" s="11"/>
      <c r="T580" s="9"/>
      <c r="U580" s="11"/>
      <c r="V580" s="11"/>
      <c r="W580" s="11"/>
      <c r="X580" s="12"/>
      <c r="Y580" s="17"/>
      <c r="Z580" s="11"/>
    </row>
    <row r="581" customFormat="false" ht="12.75" hidden="false" customHeight="false" outlineLevel="0" collapsed="false">
      <c r="A581" s="0" t="n">
        <v>2002</v>
      </c>
      <c r="B581" s="0" t="n">
        <v>2</v>
      </c>
      <c r="C581" s="0" t="n">
        <v>19</v>
      </c>
      <c r="D581" s="0" t="n">
        <v>21</v>
      </c>
      <c r="E581" s="0" t="n">
        <v>10</v>
      </c>
      <c r="G581" s="0" t="n">
        <v>70</v>
      </c>
      <c r="H581" s="0" t="n">
        <f aca="false">(107-G581)</f>
        <v>37</v>
      </c>
      <c r="K581" s="8"/>
      <c r="L581" s="18" t="n">
        <v>9927.31666666667</v>
      </c>
      <c r="M581" s="9" t="n">
        <f aca="false">(L581*(107/H581))</f>
        <v>28708.7265765766</v>
      </c>
      <c r="N581" s="9" t="n">
        <f aca="false">(M581-L581)</f>
        <v>18781.4099099099</v>
      </c>
      <c r="O581" s="11"/>
      <c r="P581" s="9"/>
      <c r="Q581" s="9"/>
      <c r="R581" s="9"/>
      <c r="S581" s="11"/>
      <c r="T581" s="9"/>
      <c r="U581" s="11"/>
      <c r="V581" s="11"/>
      <c r="W581" s="11"/>
      <c r="X581" s="12"/>
      <c r="Y581" s="17"/>
      <c r="Z581" s="11"/>
    </row>
    <row r="582" customFormat="false" ht="12.75" hidden="false" customHeight="false" outlineLevel="0" collapsed="false">
      <c r="A582" s="0" t="n">
        <v>2002</v>
      </c>
      <c r="B582" s="0" t="n">
        <v>2</v>
      </c>
      <c r="C582" s="0" t="n">
        <v>19</v>
      </c>
      <c r="D582" s="0" t="n">
        <v>21</v>
      </c>
      <c r="E582" s="0" t="n">
        <v>20</v>
      </c>
      <c r="G582" s="0" t="n">
        <v>70</v>
      </c>
      <c r="H582" s="0" t="n">
        <f aca="false">(107-G582)</f>
        <v>37</v>
      </c>
      <c r="K582" s="8"/>
      <c r="L582" s="18" t="n">
        <v>9810.78333333333</v>
      </c>
      <c r="M582" s="9" t="n">
        <f aca="false">(L582*(107/H582))</f>
        <v>28371.7247747748</v>
      </c>
      <c r="N582" s="9" t="n">
        <f aca="false">(M582-L582)</f>
        <v>18560.9414414414</v>
      </c>
      <c r="O582" s="11"/>
      <c r="P582" s="9"/>
      <c r="Q582" s="9"/>
      <c r="R582" s="9"/>
      <c r="S582" s="11"/>
      <c r="T582" s="9"/>
      <c r="U582" s="11"/>
      <c r="V582" s="11"/>
      <c r="W582" s="11"/>
      <c r="X582" s="12"/>
      <c r="Y582" s="17"/>
      <c r="Z582" s="11"/>
    </row>
    <row r="583" customFormat="false" ht="12.75" hidden="false" customHeight="false" outlineLevel="0" collapsed="false">
      <c r="A583" s="0" t="n">
        <v>2002</v>
      </c>
      <c r="B583" s="0" t="n">
        <v>2</v>
      </c>
      <c r="C583" s="0" t="n">
        <v>19</v>
      </c>
      <c r="D583" s="0" t="n">
        <v>21</v>
      </c>
      <c r="E583" s="0" t="n">
        <v>30</v>
      </c>
      <c r="G583" s="0" t="n">
        <v>70</v>
      </c>
      <c r="H583" s="0" t="n">
        <f aca="false">(107-G583)</f>
        <v>37</v>
      </c>
      <c r="K583" s="8"/>
      <c r="L583" s="18" t="n">
        <v>10637.2</v>
      </c>
      <c r="M583" s="9" t="n">
        <f aca="false">(L583*(107/H583))</f>
        <v>30761.6324324324</v>
      </c>
      <c r="N583" s="9" t="n">
        <f aca="false">(M583-L583)</f>
        <v>20124.4324324324</v>
      </c>
      <c r="O583" s="11"/>
      <c r="P583" s="9"/>
      <c r="Q583" s="9"/>
      <c r="R583" s="9"/>
      <c r="S583" s="11"/>
      <c r="T583" s="9"/>
      <c r="U583" s="11"/>
      <c r="V583" s="11"/>
      <c r="W583" s="11"/>
      <c r="X583" s="12"/>
      <c r="Y583" s="17"/>
      <c r="Z583" s="11"/>
    </row>
    <row r="584" customFormat="false" ht="12.75" hidden="false" customHeight="false" outlineLevel="0" collapsed="false">
      <c r="A584" s="0" t="n">
        <v>2002</v>
      </c>
      <c r="B584" s="0" t="n">
        <v>2</v>
      </c>
      <c r="C584" s="0" t="n">
        <v>19</v>
      </c>
      <c r="D584" s="0" t="n">
        <v>21</v>
      </c>
      <c r="E584" s="0" t="n">
        <v>40</v>
      </c>
      <c r="G584" s="0" t="n">
        <v>70</v>
      </c>
      <c r="H584" s="0" t="n">
        <f aca="false">(107-G584)</f>
        <v>37</v>
      </c>
      <c r="K584" s="8"/>
      <c r="L584" s="18" t="n">
        <v>10381.95</v>
      </c>
      <c r="M584" s="9" t="n">
        <f aca="false">(L584*(107/H584))</f>
        <v>30023.477027027</v>
      </c>
      <c r="N584" s="9" t="n">
        <f aca="false">(M584-L584)</f>
        <v>19641.527027027</v>
      </c>
      <c r="O584" s="11"/>
      <c r="P584" s="9"/>
      <c r="Q584" s="9"/>
      <c r="R584" s="9"/>
      <c r="S584" s="11"/>
      <c r="T584" s="9"/>
      <c r="U584" s="11"/>
      <c r="V584" s="11"/>
      <c r="W584" s="11"/>
      <c r="X584" s="12"/>
      <c r="Y584" s="17"/>
      <c r="Z584" s="11"/>
    </row>
    <row r="585" customFormat="false" ht="12.75" hidden="false" customHeight="false" outlineLevel="0" collapsed="false">
      <c r="A585" s="0" t="n">
        <v>2002</v>
      </c>
      <c r="B585" s="0" t="n">
        <v>2</v>
      </c>
      <c r="C585" s="0" t="n">
        <v>19</v>
      </c>
      <c r="D585" s="0" t="n">
        <v>21</v>
      </c>
      <c r="E585" s="0" t="n">
        <v>50</v>
      </c>
      <c r="G585" s="0" t="n">
        <v>70</v>
      </c>
      <c r="H585" s="0" t="n">
        <f aca="false">(107-G585)</f>
        <v>37</v>
      </c>
      <c r="K585" s="8"/>
      <c r="L585" s="18" t="n">
        <v>9865.86666666667</v>
      </c>
      <c r="M585" s="9" t="n">
        <f aca="false">(L585*(107/H585))</f>
        <v>28531.0198198198</v>
      </c>
      <c r="N585" s="9" t="n">
        <f aca="false">(M585-L585)</f>
        <v>18665.1531531532</v>
      </c>
      <c r="O585" s="11"/>
      <c r="P585" s="9"/>
      <c r="Q585" s="9"/>
      <c r="R585" s="9"/>
      <c r="S585" s="11"/>
      <c r="T585" s="9"/>
      <c r="U585" s="11"/>
      <c r="V585" s="11"/>
      <c r="W585" s="11"/>
      <c r="X585" s="12"/>
      <c r="Y585" s="17"/>
      <c r="Z585" s="11"/>
    </row>
    <row r="586" customFormat="false" ht="12.75" hidden="false" customHeight="false" outlineLevel="0" collapsed="false">
      <c r="A586" s="0" t="n">
        <v>2002</v>
      </c>
      <c r="B586" s="0" t="n">
        <v>2</v>
      </c>
      <c r="C586" s="0" t="n">
        <v>19</v>
      </c>
      <c r="D586" s="0" t="n">
        <v>22</v>
      </c>
      <c r="E586" s="0" t="n">
        <v>0</v>
      </c>
      <c r="G586" s="0" t="n">
        <v>70</v>
      </c>
      <c r="H586" s="0" t="n">
        <f aca="false">(107-G586)</f>
        <v>37</v>
      </c>
      <c r="K586" s="8"/>
      <c r="L586" s="18" t="n">
        <v>9547.7</v>
      </c>
      <c r="M586" s="9" t="n">
        <f aca="false">(L586*(107/H586))</f>
        <v>27610.9162162162</v>
      </c>
      <c r="N586" s="9" t="n">
        <f aca="false">(M586-L586)</f>
        <v>18063.2162162162</v>
      </c>
      <c r="O586" s="11"/>
      <c r="P586" s="9"/>
      <c r="Q586" s="9"/>
      <c r="R586" s="9"/>
      <c r="S586" s="11"/>
      <c r="T586" s="9"/>
      <c r="U586" s="11"/>
      <c r="V586" s="11"/>
      <c r="W586" s="11"/>
      <c r="X586" s="12"/>
      <c r="Y586" s="17"/>
      <c r="Z586" s="11"/>
    </row>
    <row r="587" customFormat="false" ht="12.75" hidden="false" customHeight="false" outlineLevel="0" collapsed="false">
      <c r="A587" s="0" t="n">
        <v>2002</v>
      </c>
      <c r="B587" s="0" t="n">
        <v>2</v>
      </c>
      <c r="C587" s="0" t="n">
        <v>19</v>
      </c>
      <c r="D587" s="0" t="n">
        <v>22</v>
      </c>
      <c r="E587" s="0" t="n">
        <v>10</v>
      </c>
      <c r="G587" s="0" t="n">
        <v>70</v>
      </c>
      <c r="H587" s="0" t="n">
        <f aca="false">(107-G587)</f>
        <v>37</v>
      </c>
      <c r="K587" s="8"/>
      <c r="L587" s="18" t="n">
        <v>9838.4</v>
      </c>
      <c r="M587" s="9" t="n">
        <f aca="false">(L587*(107/H587))</f>
        <v>28451.5891891892</v>
      </c>
      <c r="N587" s="9" t="n">
        <f aca="false">(M587-L587)</f>
        <v>18613.1891891892</v>
      </c>
      <c r="O587" s="11"/>
      <c r="P587" s="9"/>
      <c r="Q587" s="9"/>
      <c r="R587" s="9"/>
      <c r="S587" s="11"/>
      <c r="T587" s="9"/>
      <c r="U587" s="11"/>
      <c r="V587" s="11"/>
      <c r="W587" s="11"/>
      <c r="X587" s="12"/>
      <c r="Y587" s="17"/>
      <c r="Z587" s="11"/>
    </row>
    <row r="588" customFormat="false" ht="12.75" hidden="false" customHeight="false" outlineLevel="0" collapsed="false">
      <c r="A588" s="0" t="n">
        <v>2002</v>
      </c>
      <c r="B588" s="0" t="n">
        <v>2</v>
      </c>
      <c r="C588" s="0" t="n">
        <v>19</v>
      </c>
      <c r="D588" s="0" t="n">
        <v>22</v>
      </c>
      <c r="E588" s="0" t="n">
        <v>20</v>
      </c>
      <c r="G588" s="0" t="n">
        <v>70</v>
      </c>
      <c r="H588" s="0" t="n">
        <f aca="false">(107-G588)</f>
        <v>37</v>
      </c>
      <c r="K588" s="8"/>
      <c r="L588" s="18" t="n">
        <v>9836</v>
      </c>
      <c r="M588" s="9" t="n">
        <f aca="false">(L588*(107/H588))</f>
        <v>28444.6486486487</v>
      </c>
      <c r="N588" s="9" t="n">
        <f aca="false">(M588-L588)</f>
        <v>18608.6486486487</v>
      </c>
      <c r="O588" s="11"/>
      <c r="P588" s="9"/>
      <c r="Q588" s="9"/>
      <c r="R588" s="9"/>
      <c r="S588" s="11"/>
      <c r="T588" s="9"/>
      <c r="U588" s="11"/>
      <c r="V588" s="11"/>
      <c r="W588" s="11"/>
      <c r="X588" s="12"/>
      <c r="Y588" s="17"/>
      <c r="Z588" s="11"/>
    </row>
    <row r="589" customFormat="false" ht="12.75" hidden="false" customHeight="false" outlineLevel="0" collapsed="false">
      <c r="A589" s="0" t="n">
        <v>2002</v>
      </c>
      <c r="B589" s="0" t="n">
        <v>2</v>
      </c>
      <c r="C589" s="0" t="n">
        <v>19</v>
      </c>
      <c r="D589" s="0" t="n">
        <v>22</v>
      </c>
      <c r="E589" s="0" t="n">
        <v>30</v>
      </c>
      <c r="G589" s="0" t="n">
        <v>70</v>
      </c>
      <c r="H589" s="0" t="n">
        <f aca="false">(107-G589)</f>
        <v>37</v>
      </c>
      <c r="K589" s="8"/>
      <c r="L589" s="18" t="n">
        <v>10291.5833333333</v>
      </c>
      <c r="M589" s="9" t="n">
        <f aca="false">(L589*(107/H589))</f>
        <v>29762.1463963964</v>
      </c>
      <c r="N589" s="9" t="n">
        <f aca="false">(M589-L589)</f>
        <v>19470.5630630631</v>
      </c>
      <c r="O589" s="11"/>
      <c r="P589" s="9"/>
      <c r="Q589" s="9"/>
      <c r="R589" s="9"/>
      <c r="S589" s="11"/>
      <c r="T589" s="9"/>
      <c r="U589" s="11"/>
      <c r="V589" s="11"/>
      <c r="W589" s="11"/>
      <c r="X589" s="12"/>
      <c r="Y589" s="17"/>
      <c r="Z589" s="11"/>
    </row>
    <row r="590" customFormat="false" ht="12.75" hidden="false" customHeight="false" outlineLevel="0" collapsed="false">
      <c r="A590" s="0" t="n">
        <v>2002</v>
      </c>
      <c r="B590" s="0" t="n">
        <v>2</v>
      </c>
      <c r="C590" s="0" t="n">
        <v>19</v>
      </c>
      <c r="D590" s="0" t="n">
        <v>22</v>
      </c>
      <c r="E590" s="0" t="n">
        <v>40</v>
      </c>
      <c r="G590" s="0" t="n">
        <v>70</v>
      </c>
      <c r="H590" s="0" t="n">
        <f aca="false">(107-G590)</f>
        <v>37</v>
      </c>
      <c r="K590" s="8"/>
      <c r="L590" s="18" t="n">
        <v>9774.31666666667</v>
      </c>
      <c r="M590" s="9" t="n">
        <f aca="false">(L590*(107/H590))</f>
        <v>28266.2671171171</v>
      </c>
      <c r="N590" s="9" t="n">
        <f aca="false">(M590-L590)</f>
        <v>18491.9504504505</v>
      </c>
      <c r="O590" s="11"/>
      <c r="P590" s="9"/>
      <c r="Q590" s="9"/>
      <c r="R590" s="9"/>
      <c r="S590" s="11"/>
      <c r="T590" s="9"/>
      <c r="U590" s="11"/>
      <c r="V590" s="11"/>
      <c r="W590" s="11"/>
      <c r="X590" s="12"/>
      <c r="Y590" s="17"/>
      <c r="Z590" s="11"/>
    </row>
    <row r="591" customFormat="false" ht="12.75" hidden="false" customHeight="false" outlineLevel="0" collapsed="false">
      <c r="K591" s="8"/>
      <c r="L591" s="9"/>
      <c r="M591" s="9"/>
      <c r="N591" s="9"/>
      <c r="O591" s="11"/>
      <c r="P591" s="9"/>
      <c r="Q591" s="9"/>
      <c r="R591" s="9"/>
      <c r="S591" s="11"/>
      <c r="T591" s="9"/>
      <c r="U591" s="11"/>
      <c r="V591" s="11"/>
      <c r="W591" s="11"/>
      <c r="X591" s="12"/>
      <c r="Y591" s="17"/>
      <c r="Z591" s="11"/>
    </row>
    <row r="592" customFormat="false" ht="12.75" hidden="false" customHeight="false" outlineLevel="0" collapsed="false">
      <c r="A592" s="0" t="n">
        <v>2002</v>
      </c>
      <c r="B592" s="0" t="n">
        <v>2</v>
      </c>
      <c r="C592" s="0" t="n">
        <v>21</v>
      </c>
      <c r="D592" s="0" t="n">
        <v>0</v>
      </c>
      <c r="E592" s="0" t="n">
        <v>0</v>
      </c>
      <c r="F592" s="0" t="n">
        <v>2</v>
      </c>
      <c r="G592" s="0" t="n">
        <v>9</v>
      </c>
      <c r="H592" s="0" t="n">
        <f aca="false">(107-G592)</f>
        <v>98</v>
      </c>
      <c r="K592" s="8"/>
      <c r="L592" s="9" t="n">
        <v>1729.96666666667</v>
      </c>
      <c r="M592" s="9" t="n">
        <f aca="false">(L592*(107/H592))</f>
        <v>1888.84115646258</v>
      </c>
      <c r="N592" s="9" t="n">
        <f aca="false">(M592-L592)</f>
        <v>158.874489795918</v>
      </c>
      <c r="O592" s="11"/>
      <c r="P592" s="9"/>
      <c r="Q592" s="9"/>
      <c r="R592" s="9"/>
      <c r="S592" s="11"/>
      <c r="T592" s="9"/>
      <c r="U592" s="11"/>
      <c r="V592" s="11"/>
      <c r="W592" s="11"/>
      <c r="X592" s="12"/>
      <c r="Y592" s="17"/>
      <c r="Z592" s="11"/>
    </row>
    <row r="593" customFormat="false" ht="12.75" hidden="false" customHeight="false" outlineLevel="0" collapsed="false">
      <c r="A593" s="0" t="n">
        <v>2002</v>
      </c>
      <c r="B593" s="0" t="n">
        <v>2</v>
      </c>
      <c r="C593" s="0" t="n">
        <v>21</v>
      </c>
      <c r="D593" s="0" t="n">
        <v>0</v>
      </c>
      <c r="E593" s="0" t="n">
        <v>10</v>
      </c>
      <c r="G593" s="0" t="n">
        <v>9</v>
      </c>
      <c r="H593" s="0" t="n">
        <f aca="false">(107-G593)</f>
        <v>98</v>
      </c>
      <c r="K593" s="8"/>
      <c r="L593" s="9" t="n">
        <v>1344.41666666667</v>
      </c>
      <c r="M593" s="9" t="n">
        <f aca="false">(L593*(107/H593))</f>
        <v>1467.88350340136</v>
      </c>
      <c r="N593" s="9" t="n">
        <f aca="false">(M593-L593)</f>
        <v>123.466836734694</v>
      </c>
      <c r="O593" s="11"/>
      <c r="P593" s="9"/>
      <c r="Q593" s="9"/>
      <c r="R593" s="9"/>
      <c r="S593" s="11"/>
      <c r="T593" s="9"/>
      <c r="U593" s="11"/>
      <c r="V593" s="11"/>
      <c r="W593" s="11"/>
      <c r="X593" s="12"/>
      <c r="Y593" s="17"/>
      <c r="Z593" s="11"/>
    </row>
    <row r="594" customFormat="false" ht="12.75" hidden="false" customHeight="false" outlineLevel="0" collapsed="false">
      <c r="A594" s="0" t="n">
        <v>2002</v>
      </c>
      <c r="B594" s="0" t="n">
        <v>2</v>
      </c>
      <c r="C594" s="0" t="n">
        <v>21</v>
      </c>
      <c r="D594" s="0" t="n">
        <v>0</v>
      </c>
      <c r="E594" s="0" t="n">
        <v>20</v>
      </c>
      <c r="G594" s="0" t="n">
        <v>9</v>
      </c>
      <c r="H594" s="0" t="n">
        <f aca="false">(107-G594)</f>
        <v>98</v>
      </c>
      <c r="K594" s="8"/>
      <c r="L594" s="9" t="n">
        <v>1238.36666666667</v>
      </c>
      <c r="M594" s="9" t="n">
        <f aca="false">(L594*(107/H594))</f>
        <v>1352.09421768707</v>
      </c>
      <c r="N594" s="9" t="n">
        <f aca="false">(M594-L594)</f>
        <v>113.727551020408</v>
      </c>
      <c r="O594" s="11"/>
      <c r="P594" s="9"/>
      <c r="Q594" s="9"/>
      <c r="R594" s="9"/>
      <c r="S594" s="11"/>
      <c r="T594" s="9"/>
      <c r="U594" s="11"/>
      <c r="V594" s="11"/>
      <c r="W594" s="11"/>
      <c r="X594" s="12"/>
      <c r="Y594" s="17"/>
      <c r="Z594" s="11"/>
    </row>
    <row r="595" customFormat="false" ht="12.75" hidden="false" customHeight="false" outlineLevel="0" collapsed="false">
      <c r="A595" s="0" t="n">
        <v>2002</v>
      </c>
      <c r="B595" s="0" t="n">
        <v>2</v>
      </c>
      <c r="C595" s="0" t="n">
        <v>21</v>
      </c>
      <c r="D595" s="0" t="n">
        <v>0</v>
      </c>
      <c r="E595" s="0" t="n">
        <v>30</v>
      </c>
      <c r="G595" s="0" t="n">
        <v>9</v>
      </c>
      <c r="H595" s="0" t="n">
        <f aca="false">(107-G595)</f>
        <v>98</v>
      </c>
      <c r="K595" s="8"/>
      <c r="L595" s="9" t="n">
        <v>1147.18333333333</v>
      </c>
      <c r="M595" s="9" t="n">
        <f aca="false">(L595*(107/H595))</f>
        <v>1252.53690476191</v>
      </c>
      <c r="N595" s="9" t="n">
        <f aca="false">(M595-L595)</f>
        <v>105.353571428572</v>
      </c>
      <c r="O595" s="11"/>
      <c r="P595" s="9"/>
      <c r="Q595" s="9"/>
      <c r="R595" s="9"/>
      <c r="S595" s="11"/>
      <c r="T595" s="9"/>
      <c r="U595" s="11"/>
      <c r="V595" s="11"/>
      <c r="W595" s="11"/>
      <c r="X595" s="12"/>
      <c r="Y595" s="17"/>
      <c r="Z595" s="11"/>
    </row>
    <row r="596" customFormat="false" ht="12.75" hidden="false" customHeight="false" outlineLevel="0" collapsed="false">
      <c r="A596" s="0" t="n">
        <v>2002</v>
      </c>
      <c r="B596" s="0" t="n">
        <v>2</v>
      </c>
      <c r="C596" s="0" t="n">
        <v>21</v>
      </c>
      <c r="D596" s="0" t="n">
        <v>0</v>
      </c>
      <c r="E596" s="0" t="n">
        <v>40</v>
      </c>
      <c r="G596" s="0" t="n">
        <v>9</v>
      </c>
      <c r="H596" s="0" t="n">
        <f aca="false">(107-G596)</f>
        <v>98</v>
      </c>
      <c r="K596" s="8"/>
      <c r="L596" s="9" t="n">
        <v>1123.96666666667</v>
      </c>
      <c r="M596" s="9" t="n">
        <f aca="false">(L596*(107/H596))</f>
        <v>1227.1880952381</v>
      </c>
      <c r="N596" s="9" t="n">
        <f aca="false">(M596-L596)</f>
        <v>103.221428571429</v>
      </c>
      <c r="O596" s="11"/>
      <c r="P596" s="9"/>
      <c r="Q596" s="9"/>
      <c r="R596" s="9"/>
      <c r="S596" s="11"/>
      <c r="T596" s="9"/>
      <c r="U596" s="11"/>
      <c r="V596" s="11"/>
      <c r="W596" s="11"/>
      <c r="X596" s="12"/>
      <c r="Y596" s="17"/>
      <c r="Z596" s="11"/>
    </row>
    <row r="597" customFormat="false" ht="12.75" hidden="false" customHeight="false" outlineLevel="0" collapsed="false">
      <c r="A597" s="0" t="n">
        <v>2002</v>
      </c>
      <c r="B597" s="0" t="n">
        <v>2</v>
      </c>
      <c r="C597" s="0" t="n">
        <v>21</v>
      </c>
      <c r="D597" s="0" t="n">
        <v>0</v>
      </c>
      <c r="E597" s="0" t="n">
        <v>50</v>
      </c>
      <c r="G597" s="0" t="n">
        <v>9</v>
      </c>
      <c r="H597" s="0" t="n">
        <f aca="false">(107-G597)</f>
        <v>98</v>
      </c>
      <c r="K597" s="8"/>
      <c r="L597" s="9" t="n">
        <v>1090.23333333333</v>
      </c>
      <c r="M597" s="9" t="n">
        <f aca="false">(L597*(107/H597))</f>
        <v>1190.35680272109</v>
      </c>
      <c r="N597" s="9" t="n">
        <f aca="false">(M597-L597)</f>
        <v>100.123469387755</v>
      </c>
      <c r="O597" s="11"/>
      <c r="P597" s="9"/>
      <c r="Q597" s="9"/>
      <c r="R597" s="9"/>
      <c r="S597" s="11"/>
      <c r="T597" s="9"/>
      <c r="U597" s="11"/>
      <c r="V597" s="11"/>
      <c r="W597" s="11"/>
      <c r="X597" s="12"/>
      <c r="Y597" s="17"/>
      <c r="Z597" s="11"/>
    </row>
    <row r="598" customFormat="false" ht="12.75" hidden="false" customHeight="false" outlineLevel="0" collapsed="false">
      <c r="A598" s="0" t="n">
        <v>2002</v>
      </c>
      <c r="B598" s="0" t="n">
        <v>2</v>
      </c>
      <c r="C598" s="0" t="n">
        <v>21</v>
      </c>
      <c r="D598" s="0" t="n">
        <v>1</v>
      </c>
      <c r="E598" s="0" t="n">
        <v>0</v>
      </c>
      <c r="G598" s="0" t="n">
        <v>9</v>
      </c>
      <c r="H598" s="0" t="n">
        <f aca="false">(107-G598)</f>
        <v>98</v>
      </c>
      <c r="K598" s="8"/>
      <c r="L598" s="9" t="n">
        <v>1283.3</v>
      </c>
      <c r="M598" s="9" t="n">
        <f aca="false">(L598*(107/H598))</f>
        <v>1401.15408163265</v>
      </c>
      <c r="N598" s="9" t="n">
        <f aca="false">(M598-L598)</f>
        <v>117.854081632653</v>
      </c>
      <c r="O598" s="11"/>
      <c r="P598" s="9"/>
      <c r="Q598" s="9"/>
      <c r="R598" s="9"/>
      <c r="S598" s="11"/>
      <c r="T598" s="9"/>
      <c r="U598" s="11"/>
      <c r="V598" s="11"/>
      <c r="W598" s="11"/>
      <c r="X598" s="12"/>
      <c r="Y598" s="17"/>
      <c r="Z598" s="11"/>
    </row>
    <row r="599" customFormat="false" ht="12.75" hidden="false" customHeight="false" outlineLevel="0" collapsed="false">
      <c r="A599" s="0" t="n">
        <v>2002</v>
      </c>
      <c r="B599" s="0" t="n">
        <v>2</v>
      </c>
      <c r="C599" s="0" t="n">
        <v>21</v>
      </c>
      <c r="D599" s="0" t="n">
        <v>1</v>
      </c>
      <c r="E599" s="0" t="n">
        <v>10</v>
      </c>
      <c r="G599" s="0" t="n">
        <v>9</v>
      </c>
      <c r="H599" s="0" t="n">
        <f aca="false">(107-G599)</f>
        <v>98</v>
      </c>
      <c r="K599" s="8"/>
      <c r="L599" s="9" t="n">
        <v>1522.15</v>
      </c>
      <c r="M599" s="9" t="n">
        <f aca="false">(L599*(107/H599))</f>
        <v>1661.93928571429</v>
      </c>
      <c r="N599" s="9" t="n">
        <f aca="false">(M599-L599)</f>
        <v>139.789285714286</v>
      </c>
      <c r="O599" s="11"/>
      <c r="P599" s="9"/>
      <c r="Q599" s="9"/>
      <c r="R599" s="9"/>
      <c r="S599" s="11"/>
      <c r="T599" s="9"/>
      <c r="U599" s="11"/>
      <c r="V599" s="11"/>
      <c r="W599" s="11"/>
      <c r="X599" s="12"/>
      <c r="Y599" s="17"/>
      <c r="Z599" s="11"/>
    </row>
    <row r="600" customFormat="false" ht="12.75" hidden="false" customHeight="false" outlineLevel="0" collapsed="false">
      <c r="A600" s="0" t="n">
        <v>2002</v>
      </c>
      <c r="B600" s="0" t="n">
        <v>2</v>
      </c>
      <c r="C600" s="0" t="n">
        <v>21</v>
      </c>
      <c r="D600" s="0" t="n">
        <v>1</v>
      </c>
      <c r="E600" s="0" t="n">
        <v>20</v>
      </c>
      <c r="G600" s="0" t="n">
        <v>9</v>
      </c>
      <c r="H600" s="0" t="n">
        <f aca="false">(107-G600)</f>
        <v>98</v>
      </c>
      <c r="K600" s="8"/>
      <c r="L600" s="9" t="n">
        <v>1695.61666666667</v>
      </c>
      <c r="M600" s="9" t="n">
        <f aca="false">(L600*(107/H600))</f>
        <v>1851.33656462585</v>
      </c>
      <c r="N600" s="9" t="n">
        <f aca="false">(M600-L600)</f>
        <v>155.719897959184</v>
      </c>
      <c r="O600" s="11"/>
      <c r="P600" s="9"/>
      <c r="Q600" s="9"/>
      <c r="R600" s="9"/>
      <c r="S600" s="11"/>
      <c r="T600" s="9"/>
      <c r="U600" s="11"/>
      <c r="V600" s="11"/>
      <c r="W600" s="11"/>
      <c r="X600" s="12"/>
      <c r="Y600" s="17"/>
      <c r="Z600" s="11"/>
    </row>
    <row r="601" customFormat="false" ht="12.75" hidden="false" customHeight="false" outlineLevel="0" collapsed="false">
      <c r="A601" s="0" t="n">
        <v>2002</v>
      </c>
      <c r="B601" s="0" t="n">
        <v>2</v>
      </c>
      <c r="C601" s="0" t="n">
        <v>21</v>
      </c>
      <c r="D601" s="0" t="n">
        <v>1</v>
      </c>
      <c r="E601" s="0" t="n">
        <v>30</v>
      </c>
      <c r="G601" s="0" t="n">
        <v>9</v>
      </c>
      <c r="H601" s="0" t="n">
        <f aca="false">(107-G601)</f>
        <v>98</v>
      </c>
      <c r="K601" s="8"/>
      <c r="L601" s="9" t="n">
        <v>2235.08333333333</v>
      </c>
      <c r="M601" s="9" t="n">
        <f aca="false">(L601*(107/H601))</f>
        <v>2440.34608843537</v>
      </c>
      <c r="N601" s="9" t="n">
        <f aca="false">(M601-L601)</f>
        <v>205.262755102041</v>
      </c>
      <c r="O601" s="11"/>
      <c r="P601" s="9"/>
      <c r="Q601" s="9"/>
      <c r="R601" s="9"/>
      <c r="S601" s="11"/>
      <c r="T601" s="9"/>
      <c r="U601" s="11"/>
      <c r="V601" s="11"/>
      <c r="W601" s="11"/>
      <c r="X601" s="12"/>
      <c r="Y601" s="17"/>
      <c r="Z601" s="11"/>
    </row>
    <row r="602" customFormat="false" ht="12.75" hidden="false" customHeight="false" outlineLevel="0" collapsed="false">
      <c r="A602" s="0" t="n">
        <v>2002</v>
      </c>
      <c r="B602" s="0" t="n">
        <v>2</v>
      </c>
      <c r="C602" s="0" t="n">
        <v>21</v>
      </c>
      <c r="D602" s="0" t="n">
        <v>1</v>
      </c>
      <c r="E602" s="0" t="n">
        <v>40</v>
      </c>
      <c r="G602" s="0" t="n">
        <v>9</v>
      </c>
      <c r="H602" s="0" t="n">
        <f aca="false">(107-G602)</f>
        <v>98</v>
      </c>
      <c r="K602" s="8"/>
      <c r="L602" s="9" t="n">
        <v>2784.3</v>
      </c>
      <c r="M602" s="9" t="n">
        <f aca="false">(L602*(107/H602))</f>
        <v>3040.00102040816</v>
      </c>
      <c r="N602" s="9" t="n">
        <f aca="false">(M602-L602)</f>
        <v>255.701020408163</v>
      </c>
      <c r="O602" s="11"/>
      <c r="P602" s="9"/>
      <c r="Q602" s="9"/>
      <c r="R602" s="9"/>
      <c r="S602" s="11"/>
      <c r="T602" s="9"/>
      <c r="U602" s="11"/>
      <c r="V602" s="11"/>
      <c r="W602" s="11"/>
      <c r="X602" s="12"/>
      <c r="Y602" s="17"/>
      <c r="Z602" s="11"/>
    </row>
    <row r="603" customFormat="false" ht="12.75" hidden="false" customHeight="false" outlineLevel="0" collapsed="false">
      <c r="A603" s="0" t="n">
        <v>2002</v>
      </c>
      <c r="B603" s="0" t="n">
        <v>2</v>
      </c>
      <c r="C603" s="0" t="n">
        <v>21</v>
      </c>
      <c r="D603" s="0" t="n">
        <v>1</v>
      </c>
      <c r="E603" s="0" t="n">
        <v>50</v>
      </c>
      <c r="G603" s="0" t="n">
        <v>9</v>
      </c>
      <c r="H603" s="0" t="n">
        <f aca="false">(107-G603)</f>
        <v>98</v>
      </c>
      <c r="K603" s="8"/>
      <c r="L603" s="9" t="n">
        <v>2808.33333333333</v>
      </c>
      <c r="M603" s="9" t="n">
        <f aca="false">(L603*(107/H603))</f>
        <v>3066.24149659864</v>
      </c>
      <c r="N603" s="9" t="n">
        <f aca="false">(M603-L603)</f>
        <v>257.908163265306</v>
      </c>
      <c r="O603" s="11"/>
      <c r="P603" s="9"/>
      <c r="Q603" s="9"/>
      <c r="R603" s="9"/>
      <c r="S603" s="11"/>
      <c r="T603" s="9"/>
      <c r="U603" s="11"/>
      <c r="V603" s="11"/>
      <c r="W603" s="11"/>
      <c r="X603" s="12"/>
      <c r="Y603" s="17"/>
      <c r="Z603" s="11"/>
    </row>
    <row r="604" customFormat="false" ht="12.75" hidden="false" customHeight="false" outlineLevel="0" collapsed="false">
      <c r="K604" s="8"/>
      <c r="L604" s="9"/>
      <c r="M604" s="9"/>
      <c r="N604" s="9"/>
      <c r="O604" s="11"/>
      <c r="P604" s="9"/>
      <c r="Q604" s="9"/>
      <c r="R604" s="9"/>
      <c r="S604" s="11"/>
      <c r="T604" s="9"/>
      <c r="U604" s="11"/>
      <c r="V604" s="11"/>
      <c r="W604" s="11"/>
      <c r="X604" s="12"/>
      <c r="Y604" s="17"/>
      <c r="Z604" s="11"/>
    </row>
    <row r="605" customFormat="false" ht="12.75" hidden="false" customHeight="false" outlineLevel="0" collapsed="false">
      <c r="A605" s="0" t="n">
        <v>2002</v>
      </c>
      <c r="B605" s="0" t="n">
        <v>2</v>
      </c>
      <c r="C605" s="0" t="n">
        <v>21</v>
      </c>
      <c r="D605" s="0" t="n">
        <v>2</v>
      </c>
      <c r="E605" s="0" t="n">
        <v>0</v>
      </c>
      <c r="F605" s="0" t="n">
        <v>4</v>
      </c>
      <c r="G605" s="0" t="n">
        <v>26</v>
      </c>
      <c r="H605" s="0" t="n">
        <f aca="false">(107-G605)</f>
        <v>81</v>
      </c>
      <c r="K605" s="8"/>
      <c r="L605" s="9" t="n">
        <v>2137.15</v>
      </c>
      <c r="M605" s="9" t="n">
        <f aca="false">(L605*(107/H605))</f>
        <v>2823.1487654321</v>
      </c>
      <c r="N605" s="9" t="n">
        <f aca="false">(M605-L605)</f>
        <v>685.998765432099</v>
      </c>
      <c r="O605" s="11"/>
      <c r="P605" s="9"/>
      <c r="Q605" s="9"/>
      <c r="R605" s="9"/>
      <c r="S605" s="11"/>
      <c r="T605" s="9"/>
      <c r="U605" s="11"/>
      <c r="V605" s="11"/>
      <c r="W605" s="11"/>
      <c r="X605" s="12"/>
      <c r="Y605" s="17"/>
      <c r="Z605" s="11"/>
    </row>
    <row r="606" customFormat="false" ht="12.75" hidden="false" customHeight="false" outlineLevel="0" collapsed="false">
      <c r="A606" s="0" t="n">
        <v>2002</v>
      </c>
      <c r="B606" s="0" t="n">
        <v>2</v>
      </c>
      <c r="C606" s="0" t="n">
        <v>21</v>
      </c>
      <c r="D606" s="0" t="n">
        <v>2</v>
      </c>
      <c r="E606" s="0" t="n">
        <v>10</v>
      </c>
      <c r="G606" s="0" t="n">
        <v>26</v>
      </c>
      <c r="H606" s="0" t="n">
        <f aca="false">(107-G606)</f>
        <v>81</v>
      </c>
      <c r="K606" s="8"/>
      <c r="L606" s="9" t="n">
        <v>2854.11666666667</v>
      </c>
      <c r="M606" s="9" t="n">
        <f aca="false">(L606*(107/H606))</f>
        <v>3770.25288065844</v>
      </c>
      <c r="N606" s="9" t="n">
        <f aca="false">(M606-L606)</f>
        <v>916.13621399177</v>
      </c>
      <c r="O606" s="11"/>
      <c r="P606" s="9"/>
      <c r="Q606" s="9"/>
      <c r="R606" s="9"/>
      <c r="S606" s="11"/>
      <c r="T606" s="9"/>
      <c r="U606" s="11"/>
      <c r="V606" s="11"/>
      <c r="W606" s="11"/>
      <c r="X606" s="12"/>
      <c r="Y606" s="17"/>
      <c r="Z606" s="11"/>
    </row>
    <row r="607" customFormat="false" ht="12.75" hidden="false" customHeight="false" outlineLevel="0" collapsed="false">
      <c r="A607" s="0" t="n">
        <v>2002</v>
      </c>
      <c r="B607" s="0" t="n">
        <v>2</v>
      </c>
      <c r="C607" s="0" t="n">
        <v>21</v>
      </c>
      <c r="D607" s="0" t="n">
        <v>2</v>
      </c>
      <c r="E607" s="0" t="n">
        <v>20</v>
      </c>
      <c r="G607" s="0" t="n">
        <v>26</v>
      </c>
      <c r="H607" s="0" t="n">
        <f aca="false">(107-G607)</f>
        <v>81</v>
      </c>
      <c r="K607" s="8"/>
      <c r="L607" s="9" t="n">
        <v>3405.06666666667</v>
      </c>
      <c r="M607" s="9" t="n">
        <f aca="false">(L607*(107/H607))</f>
        <v>4498.05102880659</v>
      </c>
      <c r="N607" s="9" t="n">
        <f aca="false">(M607-L607)</f>
        <v>1092.98436213992</v>
      </c>
      <c r="O607" s="11"/>
      <c r="P607" s="9"/>
      <c r="Q607" s="9"/>
      <c r="R607" s="9"/>
      <c r="S607" s="11"/>
      <c r="T607" s="9"/>
      <c r="U607" s="11"/>
      <c r="V607" s="11"/>
      <c r="W607" s="11"/>
      <c r="X607" s="12"/>
      <c r="Y607" s="17"/>
      <c r="Z607" s="11"/>
    </row>
    <row r="608" customFormat="false" ht="12.75" hidden="false" customHeight="false" outlineLevel="0" collapsed="false">
      <c r="A608" s="0" t="n">
        <v>2002</v>
      </c>
      <c r="B608" s="0" t="n">
        <v>2</v>
      </c>
      <c r="C608" s="0" t="n">
        <v>21</v>
      </c>
      <c r="D608" s="0" t="n">
        <v>2</v>
      </c>
      <c r="E608" s="0" t="n">
        <v>30</v>
      </c>
      <c r="G608" s="0" t="n">
        <v>26</v>
      </c>
      <c r="H608" s="0" t="n">
        <f aca="false">(107-G608)</f>
        <v>81</v>
      </c>
      <c r="K608" s="8"/>
      <c r="L608" s="9" t="n">
        <v>3561.91666666667</v>
      </c>
      <c r="M608" s="9" t="n">
        <f aca="false">(L608*(107/H608))</f>
        <v>4705.24794238683</v>
      </c>
      <c r="N608" s="9" t="n">
        <f aca="false">(M608-L608)</f>
        <v>1143.33127572017</v>
      </c>
      <c r="O608" s="11"/>
      <c r="P608" s="9"/>
      <c r="Q608" s="9"/>
      <c r="R608" s="9"/>
      <c r="S608" s="11"/>
      <c r="T608" s="9"/>
      <c r="U608" s="11"/>
      <c r="V608" s="11"/>
      <c r="W608" s="11"/>
      <c r="X608" s="12"/>
      <c r="Y608" s="17"/>
      <c r="Z608" s="11"/>
    </row>
    <row r="609" customFormat="false" ht="12.75" hidden="false" customHeight="false" outlineLevel="0" collapsed="false">
      <c r="A609" s="0" t="n">
        <v>2002</v>
      </c>
      <c r="B609" s="0" t="n">
        <v>2</v>
      </c>
      <c r="C609" s="0" t="n">
        <v>21</v>
      </c>
      <c r="D609" s="0" t="n">
        <v>2</v>
      </c>
      <c r="E609" s="0" t="n">
        <v>40</v>
      </c>
      <c r="G609" s="0" t="n">
        <v>26</v>
      </c>
      <c r="H609" s="0" t="n">
        <f aca="false">(107-G609)</f>
        <v>81</v>
      </c>
      <c r="K609" s="8"/>
      <c r="L609" s="9" t="n">
        <v>3700.48333333333</v>
      </c>
      <c r="M609" s="9" t="n">
        <f aca="false">(L609*(107/H609))</f>
        <v>4888.29279835391</v>
      </c>
      <c r="N609" s="9" t="n">
        <f aca="false">(M609-L609)</f>
        <v>1187.80946502058</v>
      </c>
      <c r="O609" s="11"/>
      <c r="P609" s="9"/>
      <c r="Q609" s="9"/>
      <c r="R609" s="9"/>
      <c r="S609" s="11"/>
      <c r="T609" s="9"/>
      <c r="U609" s="11"/>
      <c r="V609" s="11"/>
      <c r="W609" s="11"/>
      <c r="X609" s="12"/>
      <c r="Y609" s="17"/>
      <c r="Z609" s="11"/>
    </row>
    <row r="610" customFormat="false" ht="12.75" hidden="false" customHeight="false" outlineLevel="0" collapsed="false">
      <c r="A610" s="0" t="n">
        <v>2002</v>
      </c>
      <c r="B610" s="0" t="n">
        <v>2</v>
      </c>
      <c r="C610" s="0" t="n">
        <v>21</v>
      </c>
      <c r="D610" s="0" t="n">
        <v>2</v>
      </c>
      <c r="E610" s="0" t="n">
        <v>50</v>
      </c>
      <c r="G610" s="0" t="n">
        <v>26</v>
      </c>
      <c r="H610" s="0" t="n">
        <f aca="false">(107-G610)</f>
        <v>81</v>
      </c>
      <c r="K610" s="8"/>
      <c r="L610" s="9" t="n">
        <v>3977.25</v>
      </c>
      <c r="M610" s="9" t="n">
        <f aca="false">(L610*(107/H610))</f>
        <v>5253.89814814815</v>
      </c>
      <c r="N610" s="9" t="n">
        <f aca="false">(M610-L610)</f>
        <v>1276.64814814815</v>
      </c>
      <c r="O610" s="11"/>
      <c r="P610" s="9"/>
      <c r="Q610" s="9"/>
      <c r="R610" s="9"/>
      <c r="S610" s="11"/>
      <c r="T610" s="9"/>
      <c r="U610" s="11"/>
      <c r="V610" s="11"/>
      <c r="W610" s="11"/>
      <c r="X610" s="12"/>
      <c r="Y610" s="17"/>
      <c r="Z610" s="11"/>
    </row>
    <row r="611" customFormat="false" ht="12.75" hidden="false" customHeight="false" outlineLevel="0" collapsed="false">
      <c r="A611" s="0" t="n">
        <v>2002</v>
      </c>
      <c r="B611" s="0" t="n">
        <v>2</v>
      </c>
      <c r="C611" s="0" t="n">
        <v>21</v>
      </c>
      <c r="D611" s="0" t="n">
        <v>3</v>
      </c>
      <c r="E611" s="0" t="n">
        <v>0</v>
      </c>
      <c r="G611" s="0" t="n">
        <v>26</v>
      </c>
      <c r="H611" s="0" t="n">
        <f aca="false">(107-G611)</f>
        <v>81</v>
      </c>
      <c r="K611" s="8"/>
      <c r="L611" s="9" t="n">
        <v>3243.45</v>
      </c>
      <c r="M611" s="9" t="n">
        <f aca="false">(L611*(107/H611))</f>
        <v>4284.55740740741</v>
      </c>
      <c r="N611" s="9" t="n">
        <f aca="false">(M611-L611)</f>
        <v>1041.10740740741</v>
      </c>
      <c r="O611" s="11"/>
      <c r="P611" s="9"/>
      <c r="Q611" s="9"/>
      <c r="R611" s="9"/>
      <c r="S611" s="11"/>
      <c r="T611" s="9"/>
      <c r="U611" s="11"/>
      <c r="V611" s="11"/>
      <c r="W611" s="11"/>
      <c r="X611" s="12"/>
      <c r="Y611" s="17"/>
      <c r="Z611" s="11"/>
    </row>
    <row r="612" customFormat="false" ht="12.75" hidden="false" customHeight="false" outlineLevel="0" collapsed="false">
      <c r="A612" s="0" t="n">
        <v>2002</v>
      </c>
      <c r="B612" s="0" t="n">
        <v>2</v>
      </c>
      <c r="C612" s="0" t="n">
        <v>21</v>
      </c>
      <c r="D612" s="0" t="n">
        <v>3</v>
      </c>
      <c r="E612" s="0" t="n">
        <v>10</v>
      </c>
      <c r="G612" s="0" t="n">
        <v>26</v>
      </c>
      <c r="H612" s="0" t="n">
        <f aca="false">(107-G612)</f>
        <v>81</v>
      </c>
      <c r="K612" s="8"/>
      <c r="L612" s="9" t="n">
        <v>2855.16666666667</v>
      </c>
      <c r="M612" s="9" t="n">
        <f aca="false">(L612*(107/H612))</f>
        <v>3771.63991769547</v>
      </c>
      <c r="N612" s="9" t="n">
        <f aca="false">(M612-L612)</f>
        <v>916.473251028807</v>
      </c>
      <c r="O612" s="11"/>
      <c r="P612" s="9"/>
      <c r="Q612" s="9"/>
      <c r="R612" s="9"/>
      <c r="S612" s="11"/>
      <c r="T612" s="9"/>
      <c r="U612" s="11"/>
      <c r="V612" s="11"/>
      <c r="W612" s="11"/>
      <c r="X612" s="12"/>
      <c r="Y612" s="17"/>
      <c r="Z612" s="11"/>
    </row>
    <row r="613" customFormat="false" ht="12.75" hidden="false" customHeight="false" outlineLevel="0" collapsed="false">
      <c r="A613" s="0" t="n">
        <v>2002</v>
      </c>
      <c r="B613" s="0" t="n">
        <v>2</v>
      </c>
      <c r="C613" s="0" t="n">
        <v>21</v>
      </c>
      <c r="D613" s="0" t="n">
        <v>3</v>
      </c>
      <c r="E613" s="0" t="n">
        <v>20</v>
      </c>
      <c r="G613" s="0" t="n">
        <v>26</v>
      </c>
      <c r="H613" s="0" t="n">
        <f aca="false">(107-G613)</f>
        <v>81</v>
      </c>
      <c r="K613" s="8"/>
      <c r="L613" s="9" t="n">
        <v>3778.3</v>
      </c>
      <c r="M613" s="9" t="n">
        <f aca="false">(L613*(107/H613))</f>
        <v>4991.08765432099</v>
      </c>
      <c r="N613" s="9" t="n">
        <f aca="false">(M613-L613)</f>
        <v>1212.78765432099</v>
      </c>
      <c r="O613" s="11"/>
      <c r="P613" s="9"/>
      <c r="Q613" s="9"/>
      <c r="R613" s="9"/>
      <c r="S613" s="11"/>
      <c r="T613" s="9"/>
      <c r="U613" s="11"/>
      <c r="V613" s="11"/>
      <c r="W613" s="11"/>
      <c r="X613" s="12"/>
      <c r="Y613" s="17"/>
      <c r="Z613" s="11"/>
    </row>
    <row r="614" customFormat="false" ht="12.75" hidden="false" customHeight="false" outlineLevel="0" collapsed="false">
      <c r="A614" s="0" t="n">
        <v>2002</v>
      </c>
      <c r="B614" s="0" t="n">
        <v>2</v>
      </c>
      <c r="C614" s="0" t="n">
        <v>21</v>
      </c>
      <c r="D614" s="0" t="n">
        <v>3</v>
      </c>
      <c r="E614" s="0" t="n">
        <v>30</v>
      </c>
      <c r="G614" s="0" t="n">
        <v>26</v>
      </c>
      <c r="H614" s="0" t="n">
        <f aca="false">(107-G614)</f>
        <v>81</v>
      </c>
      <c r="K614" s="8"/>
      <c r="L614" s="9" t="n">
        <v>4899.01666666667</v>
      </c>
      <c r="M614" s="9" t="n">
        <f aca="false">(L614*(107/H614))</f>
        <v>6471.54053497942</v>
      </c>
      <c r="N614" s="9" t="n">
        <f aca="false">(M614-L614)</f>
        <v>1572.52386831276</v>
      </c>
      <c r="O614" s="11"/>
      <c r="P614" s="9"/>
      <c r="Q614" s="9"/>
      <c r="R614" s="9"/>
      <c r="S614" s="11"/>
      <c r="T614" s="9"/>
      <c r="U614" s="11"/>
      <c r="V614" s="11"/>
      <c r="W614" s="11"/>
      <c r="X614" s="12"/>
      <c r="Y614" s="17"/>
      <c r="Z614" s="11"/>
    </row>
    <row r="615" customFormat="false" ht="12.75" hidden="false" customHeight="false" outlineLevel="0" collapsed="false">
      <c r="A615" s="0" t="n">
        <v>2002</v>
      </c>
      <c r="B615" s="0" t="n">
        <v>2</v>
      </c>
      <c r="C615" s="0" t="n">
        <v>21</v>
      </c>
      <c r="D615" s="0" t="n">
        <v>3</v>
      </c>
      <c r="E615" s="0" t="n">
        <v>40</v>
      </c>
      <c r="G615" s="0" t="n">
        <v>26</v>
      </c>
      <c r="H615" s="0" t="n">
        <f aca="false">(107-G615)</f>
        <v>81</v>
      </c>
      <c r="K615" s="8"/>
      <c r="L615" s="9" t="n">
        <v>4654.93333333333</v>
      </c>
      <c r="M615" s="9" t="n">
        <f aca="false">(L615*(107/H615))</f>
        <v>6149.10946502058</v>
      </c>
      <c r="N615" s="9" t="n">
        <f aca="false">(M615-L615)</f>
        <v>1494.17613168724</v>
      </c>
      <c r="O615" s="11"/>
      <c r="P615" s="9"/>
      <c r="Q615" s="9"/>
      <c r="R615" s="9"/>
      <c r="S615" s="11"/>
      <c r="T615" s="9"/>
      <c r="U615" s="11"/>
      <c r="V615" s="11"/>
      <c r="W615" s="11"/>
      <c r="X615" s="12"/>
      <c r="Y615" s="17"/>
      <c r="Z615" s="11"/>
    </row>
    <row r="616" customFormat="false" ht="12.75" hidden="false" customHeight="false" outlineLevel="0" collapsed="false">
      <c r="A616" s="0" t="n">
        <v>2002</v>
      </c>
      <c r="B616" s="0" t="n">
        <v>2</v>
      </c>
      <c r="C616" s="0" t="n">
        <v>21</v>
      </c>
      <c r="D616" s="0" t="n">
        <v>3</v>
      </c>
      <c r="E616" s="0" t="n">
        <v>50</v>
      </c>
      <c r="G616" s="0" t="n">
        <v>26</v>
      </c>
      <c r="H616" s="0" t="n">
        <f aca="false">(107-G616)</f>
        <v>81</v>
      </c>
      <c r="K616" s="8"/>
      <c r="L616" s="9" t="n">
        <v>4670.81666666667</v>
      </c>
      <c r="M616" s="9" t="n">
        <f aca="false">(L616*(107/H616))</f>
        <v>6170.09115226338</v>
      </c>
      <c r="N616" s="9" t="n">
        <f aca="false">(M616-L616)</f>
        <v>1499.27448559671</v>
      </c>
      <c r="O616" s="11"/>
      <c r="P616" s="9"/>
      <c r="Q616" s="9"/>
      <c r="R616" s="9"/>
      <c r="S616" s="11"/>
      <c r="T616" s="9"/>
      <c r="U616" s="11"/>
      <c r="V616" s="11"/>
      <c r="W616" s="11"/>
      <c r="X616" s="12"/>
      <c r="Y616" s="17"/>
      <c r="Z616" s="11"/>
    </row>
    <row r="617" customFormat="false" ht="12.75" hidden="false" customHeight="false" outlineLevel="0" collapsed="false">
      <c r="A617" s="0" t="n">
        <v>2002</v>
      </c>
      <c r="B617" s="0" t="n">
        <v>2</v>
      </c>
      <c r="C617" s="0" t="n">
        <v>21</v>
      </c>
      <c r="D617" s="0" t="n">
        <v>4</v>
      </c>
      <c r="E617" s="0" t="n">
        <v>0</v>
      </c>
      <c r="G617" s="0" t="n">
        <v>26</v>
      </c>
      <c r="H617" s="0" t="n">
        <f aca="false">(107-G617)</f>
        <v>81</v>
      </c>
      <c r="K617" s="8"/>
      <c r="L617" s="9" t="n">
        <v>5343.31666666667</v>
      </c>
      <c r="M617" s="9" t="n">
        <f aca="false">(L617*(107/H617))</f>
        <v>7058.45534979424</v>
      </c>
      <c r="N617" s="9" t="n">
        <f aca="false">(M617-L617)</f>
        <v>1715.13868312757</v>
      </c>
      <c r="O617" s="11"/>
      <c r="P617" s="9"/>
      <c r="Q617" s="9"/>
      <c r="R617" s="9"/>
      <c r="S617" s="11"/>
      <c r="T617" s="9"/>
      <c r="U617" s="11"/>
      <c r="V617" s="11"/>
      <c r="W617" s="11"/>
      <c r="X617" s="12"/>
      <c r="Y617" s="17"/>
      <c r="Z617" s="11"/>
    </row>
    <row r="618" customFormat="false" ht="12.75" hidden="false" customHeight="false" outlineLevel="0" collapsed="false">
      <c r="A618" s="0" t="n">
        <v>2002</v>
      </c>
      <c r="B618" s="0" t="n">
        <v>2</v>
      </c>
      <c r="C618" s="0" t="n">
        <v>21</v>
      </c>
      <c r="D618" s="0" t="n">
        <v>4</v>
      </c>
      <c r="E618" s="0" t="n">
        <v>10</v>
      </c>
      <c r="G618" s="0" t="n">
        <v>26</v>
      </c>
      <c r="H618" s="0" t="n">
        <f aca="false">(107-G618)</f>
        <v>81</v>
      </c>
      <c r="K618" s="8"/>
      <c r="L618" s="9" t="n">
        <v>4862.33333333333</v>
      </c>
      <c r="M618" s="9" t="n">
        <f aca="false">(L618*(107/H618))</f>
        <v>6423.08230452675</v>
      </c>
      <c r="N618" s="9" t="n">
        <f aca="false">(M618-L618)</f>
        <v>1560.74897119342</v>
      </c>
      <c r="O618" s="11"/>
      <c r="P618" s="9"/>
      <c r="Q618" s="9"/>
      <c r="R618" s="9"/>
      <c r="S618" s="11"/>
      <c r="T618" s="9"/>
      <c r="U618" s="11"/>
      <c r="V618" s="11"/>
      <c r="W618" s="11"/>
      <c r="X618" s="12"/>
      <c r="Y618" s="17"/>
      <c r="Z618" s="11"/>
    </row>
    <row r="619" customFormat="false" ht="12.75" hidden="false" customHeight="false" outlineLevel="0" collapsed="false">
      <c r="A619" s="0" t="n">
        <v>2002</v>
      </c>
      <c r="B619" s="0" t="n">
        <v>2</v>
      </c>
      <c r="C619" s="0" t="n">
        <v>21</v>
      </c>
      <c r="D619" s="0" t="n">
        <v>4</v>
      </c>
      <c r="E619" s="0" t="n">
        <v>20</v>
      </c>
      <c r="G619" s="0" t="n">
        <v>26</v>
      </c>
      <c r="H619" s="0" t="n">
        <f aca="false">(107-G619)</f>
        <v>81</v>
      </c>
      <c r="K619" s="8"/>
      <c r="L619" s="9" t="n">
        <v>4627.98333333333</v>
      </c>
      <c r="M619" s="9" t="n">
        <f aca="false">(L619*(107/H619))</f>
        <v>6113.50884773663</v>
      </c>
      <c r="N619" s="9" t="n">
        <f aca="false">(M619-L619)</f>
        <v>1485.52551440329</v>
      </c>
      <c r="O619" s="11"/>
      <c r="P619" s="9"/>
      <c r="Q619" s="9"/>
      <c r="R619" s="9"/>
      <c r="S619" s="11"/>
      <c r="T619" s="9"/>
      <c r="U619" s="11"/>
      <c r="V619" s="11"/>
      <c r="W619" s="11"/>
      <c r="X619" s="12"/>
      <c r="Y619" s="17"/>
      <c r="Z619" s="11"/>
    </row>
    <row r="620" customFormat="false" ht="12.75" hidden="false" customHeight="false" outlineLevel="0" collapsed="false">
      <c r="A620" s="0" t="n">
        <v>2002</v>
      </c>
      <c r="B620" s="0" t="n">
        <v>2</v>
      </c>
      <c r="C620" s="0" t="n">
        <v>21</v>
      </c>
      <c r="D620" s="0" t="n">
        <v>4</v>
      </c>
      <c r="E620" s="0" t="n">
        <v>30</v>
      </c>
      <c r="G620" s="0" t="n">
        <v>26</v>
      </c>
      <c r="H620" s="0" t="n">
        <f aca="false">(107-G620)</f>
        <v>81</v>
      </c>
      <c r="K620" s="8"/>
      <c r="L620" s="9" t="n">
        <v>4967.51666666667</v>
      </c>
      <c r="M620" s="9" t="n">
        <f aca="false">(L620*(107/H620))</f>
        <v>6562.02818930041</v>
      </c>
      <c r="N620" s="9" t="n">
        <f aca="false">(M620-L620)</f>
        <v>1594.51152263374</v>
      </c>
      <c r="O620" s="11"/>
      <c r="P620" s="9"/>
      <c r="Q620" s="9"/>
      <c r="R620" s="9"/>
      <c r="S620" s="11"/>
      <c r="T620" s="9"/>
      <c r="U620" s="11"/>
      <c r="V620" s="11"/>
      <c r="W620" s="11"/>
      <c r="X620" s="12"/>
      <c r="Y620" s="17"/>
      <c r="Z620" s="11"/>
    </row>
    <row r="621" customFormat="false" ht="12.75" hidden="false" customHeight="false" outlineLevel="0" collapsed="false">
      <c r="A621" s="0" t="n">
        <v>2002</v>
      </c>
      <c r="B621" s="0" t="n">
        <v>2</v>
      </c>
      <c r="C621" s="0" t="n">
        <v>21</v>
      </c>
      <c r="D621" s="0" t="n">
        <v>4</v>
      </c>
      <c r="E621" s="0" t="n">
        <v>40</v>
      </c>
      <c r="G621" s="0" t="n">
        <v>26</v>
      </c>
      <c r="H621" s="0" t="n">
        <f aca="false">(107-G621)</f>
        <v>81</v>
      </c>
      <c r="K621" s="8"/>
      <c r="L621" s="9" t="n">
        <v>5687.73333333333</v>
      </c>
      <c r="M621" s="9" t="n">
        <f aca="false">(L621*(107/H621))</f>
        <v>7513.42551440329</v>
      </c>
      <c r="N621" s="9" t="n">
        <f aca="false">(M621-L621)</f>
        <v>1825.69218106996</v>
      </c>
      <c r="O621" s="11"/>
      <c r="P621" s="9"/>
      <c r="Q621" s="9"/>
      <c r="R621" s="9"/>
      <c r="S621" s="11"/>
      <c r="T621" s="9"/>
      <c r="U621" s="11"/>
      <c r="V621" s="11"/>
      <c r="W621" s="11"/>
      <c r="X621" s="12"/>
      <c r="Y621" s="17"/>
      <c r="Z621" s="11"/>
    </row>
    <row r="622" customFormat="false" ht="12.75" hidden="false" customHeight="false" outlineLevel="0" collapsed="false">
      <c r="A622" s="0" t="n">
        <v>2002</v>
      </c>
      <c r="B622" s="0" t="n">
        <v>2</v>
      </c>
      <c r="C622" s="0" t="n">
        <v>21</v>
      </c>
      <c r="D622" s="0" t="n">
        <v>4</v>
      </c>
      <c r="E622" s="0" t="n">
        <v>50</v>
      </c>
      <c r="G622" s="0" t="n">
        <v>26</v>
      </c>
      <c r="H622" s="0" t="n">
        <f aca="false">(107-G622)</f>
        <v>81</v>
      </c>
      <c r="K622" s="8"/>
      <c r="L622" s="9" t="n">
        <v>5597.15</v>
      </c>
      <c r="M622" s="9" t="n">
        <f aca="false">(L622*(107/H622))</f>
        <v>7393.76604938272</v>
      </c>
      <c r="N622" s="9" t="n">
        <f aca="false">(M622-L622)</f>
        <v>1796.61604938272</v>
      </c>
      <c r="O622" s="11"/>
      <c r="P622" s="9"/>
      <c r="Q622" s="9"/>
      <c r="R622" s="9"/>
      <c r="S622" s="11"/>
      <c r="T622" s="9"/>
      <c r="U622" s="11"/>
      <c r="V622" s="11"/>
      <c r="W622" s="11"/>
      <c r="X622" s="12"/>
      <c r="Y622" s="17"/>
      <c r="Z622" s="11"/>
    </row>
    <row r="623" customFormat="false" ht="12.75" hidden="false" customHeight="false" outlineLevel="0" collapsed="false">
      <c r="A623" s="0" t="n">
        <v>2002</v>
      </c>
      <c r="B623" s="0" t="n">
        <v>2</v>
      </c>
      <c r="C623" s="0" t="n">
        <v>21</v>
      </c>
      <c r="D623" s="0" t="n">
        <v>5</v>
      </c>
      <c r="E623" s="0" t="n">
        <v>0</v>
      </c>
      <c r="G623" s="0" t="n">
        <v>26</v>
      </c>
      <c r="H623" s="0" t="n">
        <f aca="false">(107-G623)</f>
        <v>81</v>
      </c>
      <c r="K623" s="8"/>
      <c r="L623" s="9" t="n">
        <v>5407.65</v>
      </c>
      <c r="M623" s="9" t="n">
        <f aca="false">(L623*(107/H623))</f>
        <v>7143.43888888889</v>
      </c>
      <c r="N623" s="9" t="n">
        <f aca="false">(M623-L623)</f>
        <v>1735.78888888889</v>
      </c>
      <c r="O623" s="11"/>
      <c r="P623" s="9"/>
      <c r="Q623" s="9"/>
      <c r="R623" s="9"/>
      <c r="S623" s="11"/>
      <c r="T623" s="9"/>
      <c r="U623" s="11"/>
      <c r="V623" s="11"/>
      <c r="W623" s="11"/>
      <c r="X623" s="12"/>
      <c r="Y623" s="17"/>
      <c r="Z623" s="11"/>
    </row>
    <row r="624" customFormat="false" ht="12.75" hidden="false" customHeight="false" outlineLevel="0" collapsed="false">
      <c r="A624" s="0" t="n">
        <v>2002</v>
      </c>
      <c r="B624" s="0" t="n">
        <v>2</v>
      </c>
      <c r="C624" s="0" t="n">
        <v>21</v>
      </c>
      <c r="D624" s="0" t="n">
        <v>5</v>
      </c>
      <c r="E624" s="0" t="n">
        <v>10</v>
      </c>
      <c r="G624" s="0" t="n">
        <v>26</v>
      </c>
      <c r="H624" s="0" t="n">
        <f aca="false">(107-G624)</f>
        <v>81</v>
      </c>
      <c r="K624" s="8"/>
      <c r="L624" s="9" t="n">
        <v>6599.83333333333</v>
      </c>
      <c r="M624" s="9" t="n">
        <f aca="false">(L624*(107/H624))</f>
        <v>8718.29835390947</v>
      </c>
      <c r="N624" s="9" t="n">
        <f aca="false">(M624-L624)</f>
        <v>2118.46502057613</v>
      </c>
      <c r="O624" s="11"/>
      <c r="P624" s="9"/>
      <c r="Q624" s="9"/>
      <c r="R624" s="9"/>
      <c r="S624" s="11"/>
      <c r="T624" s="9"/>
      <c r="U624" s="11"/>
      <c r="V624" s="11"/>
      <c r="W624" s="11"/>
      <c r="X624" s="12"/>
      <c r="Y624" s="17"/>
      <c r="Z624" s="11"/>
    </row>
    <row r="625" customFormat="false" ht="12.75" hidden="false" customHeight="false" outlineLevel="0" collapsed="false">
      <c r="A625" s="0" t="n">
        <v>2002</v>
      </c>
      <c r="B625" s="0" t="n">
        <v>2</v>
      </c>
      <c r="C625" s="0" t="n">
        <v>21</v>
      </c>
      <c r="D625" s="0" t="n">
        <v>5</v>
      </c>
      <c r="E625" s="0" t="n">
        <v>20</v>
      </c>
      <c r="G625" s="0" t="n">
        <v>26</v>
      </c>
      <c r="H625" s="0" t="n">
        <f aca="false">(107-G625)</f>
        <v>81</v>
      </c>
      <c r="K625" s="8"/>
      <c r="L625" s="9" t="n">
        <v>8760.86666666667</v>
      </c>
      <c r="M625" s="9" t="n">
        <f aca="false">(L625*(107/H625))</f>
        <v>11572.9967078189</v>
      </c>
      <c r="N625" s="9" t="n">
        <f aca="false">(M625-L625)</f>
        <v>2812.13004115226</v>
      </c>
      <c r="O625" s="11"/>
      <c r="P625" s="9"/>
      <c r="Q625" s="9"/>
      <c r="R625" s="9"/>
      <c r="S625" s="11"/>
      <c r="T625" s="9"/>
      <c r="U625" s="11"/>
      <c r="V625" s="11"/>
      <c r="W625" s="11"/>
      <c r="X625" s="12"/>
      <c r="Y625" s="17"/>
      <c r="Z625" s="11"/>
    </row>
    <row r="626" customFormat="false" ht="12.75" hidden="false" customHeight="false" outlineLevel="0" collapsed="false">
      <c r="A626" s="0" t="n">
        <v>2002</v>
      </c>
      <c r="B626" s="0" t="n">
        <v>2</v>
      </c>
      <c r="C626" s="0" t="n">
        <v>21</v>
      </c>
      <c r="D626" s="0" t="n">
        <v>5</v>
      </c>
      <c r="E626" s="0" t="n">
        <v>30</v>
      </c>
      <c r="G626" s="0" t="n">
        <v>26</v>
      </c>
      <c r="H626" s="0" t="n">
        <f aca="false">(107-G626)</f>
        <v>81</v>
      </c>
      <c r="K626" s="8"/>
      <c r="L626" s="9" t="n">
        <v>8296.03333333333</v>
      </c>
      <c r="M626" s="9" t="n">
        <f aca="false">(L626*(107/H626))</f>
        <v>10958.9576131687</v>
      </c>
      <c r="N626" s="9" t="n">
        <f aca="false">(M626-L626)</f>
        <v>2662.92427983539</v>
      </c>
      <c r="O626" s="11"/>
      <c r="P626" s="9"/>
      <c r="Q626" s="9"/>
      <c r="R626" s="9"/>
      <c r="S626" s="11"/>
      <c r="T626" s="9"/>
      <c r="U626" s="11"/>
      <c r="V626" s="11"/>
      <c r="W626" s="11"/>
      <c r="X626" s="12"/>
      <c r="Y626" s="17"/>
      <c r="Z626" s="11"/>
    </row>
    <row r="627" customFormat="false" ht="12.75" hidden="false" customHeight="false" outlineLevel="0" collapsed="false">
      <c r="A627" s="0" t="n">
        <v>2002</v>
      </c>
      <c r="B627" s="0" t="n">
        <v>2</v>
      </c>
      <c r="C627" s="0" t="n">
        <v>21</v>
      </c>
      <c r="D627" s="0" t="n">
        <v>5</v>
      </c>
      <c r="E627" s="0" t="n">
        <v>40</v>
      </c>
      <c r="G627" s="0" t="n">
        <v>26</v>
      </c>
      <c r="H627" s="0" t="n">
        <f aca="false">(107-G627)</f>
        <v>81</v>
      </c>
      <c r="K627" s="8"/>
      <c r="L627" s="9" t="n">
        <v>9203.71666666667</v>
      </c>
      <c r="M627" s="9" t="n">
        <f aca="false">(L627*(107/H627))</f>
        <v>12157.996090535</v>
      </c>
      <c r="N627" s="9" t="n">
        <f aca="false">(M627-L627)</f>
        <v>2954.27942386831</v>
      </c>
      <c r="O627" s="11"/>
      <c r="P627" s="9"/>
      <c r="Q627" s="9"/>
      <c r="R627" s="9"/>
      <c r="S627" s="11"/>
      <c r="T627" s="9"/>
      <c r="U627" s="11"/>
      <c r="V627" s="11"/>
      <c r="W627" s="11"/>
      <c r="X627" s="12"/>
      <c r="Y627" s="17"/>
      <c r="Z627" s="11"/>
    </row>
    <row r="628" customFormat="false" ht="12.75" hidden="false" customHeight="false" outlineLevel="0" collapsed="false">
      <c r="A628" s="0" t="n">
        <v>2002</v>
      </c>
      <c r="B628" s="0" t="n">
        <v>2</v>
      </c>
      <c r="C628" s="0" t="n">
        <v>21</v>
      </c>
      <c r="D628" s="0" t="n">
        <v>5</v>
      </c>
      <c r="E628" s="0" t="n">
        <v>50</v>
      </c>
      <c r="G628" s="0" t="n">
        <v>26</v>
      </c>
      <c r="H628" s="0" t="n">
        <f aca="false">(107-G628)</f>
        <v>81</v>
      </c>
      <c r="K628" s="8"/>
      <c r="L628" s="9" t="n">
        <v>9396.85</v>
      </c>
      <c r="M628" s="9" t="n">
        <f aca="false">(L628*(107/H628))</f>
        <v>12413.1228395062</v>
      </c>
      <c r="N628" s="9" t="n">
        <f aca="false">(M628-L628)</f>
        <v>3016.27283950617</v>
      </c>
      <c r="O628" s="11"/>
      <c r="P628" s="9"/>
      <c r="Q628" s="9"/>
      <c r="R628" s="9"/>
      <c r="S628" s="11"/>
      <c r="T628" s="9"/>
      <c r="U628" s="11"/>
      <c r="V628" s="11"/>
      <c r="W628" s="11"/>
      <c r="X628" s="12"/>
      <c r="Y628" s="17"/>
      <c r="Z628" s="11"/>
    </row>
    <row r="629" customFormat="false" ht="12.75" hidden="false" customHeight="false" outlineLevel="0" collapsed="false">
      <c r="K629" s="8"/>
      <c r="L629" s="9"/>
      <c r="M629" s="9"/>
      <c r="N629" s="9"/>
      <c r="O629" s="11"/>
      <c r="P629" s="9"/>
      <c r="Q629" s="9"/>
      <c r="R629" s="9"/>
      <c r="S629" s="11"/>
      <c r="T629" s="9"/>
      <c r="U629" s="11"/>
      <c r="V629" s="11"/>
      <c r="W629" s="11"/>
      <c r="X629" s="12"/>
      <c r="Y629" s="17"/>
      <c r="Z629" s="11"/>
    </row>
    <row r="630" customFormat="false" ht="12.75" hidden="false" customHeight="false" outlineLevel="0" collapsed="false">
      <c r="A630" s="0" t="n">
        <v>2002</v>
      </c>
      <c r="B630" s="0" t="n">
        <v>2</v>
      </c>
      <c r="C630" s="0" t="n">
        <v>21</v>
      </c>
      <c r="D630" s="0" t="n">
        <v>6</v>
      </c>
      <c r="E630" s="0" t="n">
        <v>0</v>
      </c>
      <c r="F630" s="0" t="n">
        <v>0.5</v>
      </c>
      <c r="G630" s="0" t="n">
        <v>39</v>
      </c>
      <c r="H630" s="0" t="n">
        <f aca="false">(107-G630)</f>
        <v>68</v>
      </c>
      <c r="K630" s="8"/>
      <c r="L630" s="9" t="n">
        <v>8049.18333333333</v>
      </c>
      <c r="M630" s="9" t="n">
        <f aca="false">(L630*(107/H630))</f>
        <v>12665.6267156863</v>
      </c>
      <c r="N630" s="9" t="n">
        <f aca="false">(M630-L630)</f>
        <v>4616.44338235294</v>
      </c>
      <c r="O630" s="11"/>
      <c r="P630" s="9"/>
      <c r="Q630" s="9"/>
      <c r="R630" s="9"/>
      <c r="S630" s="11"/>
      <c r="T630" s="9"/>
      <c r="U630" s="11"/>
      <c r="V630" s="11"/>
      <c r="W630" s="11"/>
      <c r="X630" s="12"/>
      <c r="Y630" s="17"/>
      <c r="Z630" s="11"/>
    </row>
    <row r="631" customFormat="false" ht="12.75" hidden="false" customHeight="false" outlineLevel="0" collapsed="false">
      <c r="A631" s="0" t="n">
        <v>2002</v>
      </c>
      <c r="B631" s="0" t="n">
        <v>2</v>
      </c>
      <c r="C631" s="0" t="n">
        <v>21</v>
      </c>
      <c r="D631" s="0" t="n">
        <v>6</v>
      </c>
      <c r="E631" s="0" t="n">
        <v>10</v>
      </c>
      <c r="G631" s="0" t="n">
        <v>39</v>
      </c>
      <c r="H631" s="0" t="n">
        <f aca="false">(107-G631)</f>
        <v>68</v>
      </c>
      <c r="K631" s="8"/>
      <c r="L631" s="9" t="n">
        <v>7892.4</v>
      </c>
      <c r="M631" s="9" t="n">
        <f aca="false">(L631*(107/H631))</f>
        <v>12418.9235294118</v>
      </c>
      <c r="N631" s="9" t="n">
        <f aca="false">(M631-L631)</f>
        <v>4526.52352941177</v>
      </c>
      <c r="O631" s="11"/>
      <c r="P631" s="9"/>
      <c r="Q631" s="9"/>
      <c r="R631" s="9"/>
      <c r="S631" s="11"/>
      <c r="T631" s="9"/>
      <c r="U631" s="11"/>
      <c r="V631" s="11"/>
      <c r="W631" s="11"/>
      <c r="X631" s="12"/>
      <c r="Y631" s="17"/>
      <c r="Z631" s="11"/>
    </row>
    <row r="632" customFormat="false" ht="12.75" hidden="false" customHeight="false" outlineLevel="0" collapsed="false">
      <c r="A632" s="0" t="n">
        <v>2002</v>
      </c>
      <c r="B632" s="0" t="n">
        <v>2</v>
      </c>
      <c r="C632" s="0" t="n">
        <v>21</v>
      </c>
      <c r="D632" s="0" t="n">
        <v>6</v>
      </c>
      <c r="E632" s="0" t="n">
        <v>20</v>
      </c>
      <c r="G632" s="0" t="n">
        <v>39</v>
      </c>
      <c r="H632" s="0" t="n">
        <f aca="false">(107-G632)</f>
        <v>68</v>
      </c>
      <c r="K632" s="8"/>
      <c r="L632" s="9" t="n">
        <v>8281.1</v>
      </c>
      <c r="M632" s="9" t="n">
        <f aca="false">(L632*(107/H632))</f>
        <v>13030.5544117647</v>
      </c>
      <c r="N632" s="9" t="n">
        <f aca="false">(M632-L632)</f>
        <v>4749.45441176471</v>
      </c>
      <c r="O632" s="11"/>
      <c r="P632" s="9"/>
      <c r="Q632" s="9"/>
      <c r="R632" s="9"/>
      <c r="S632" s="11"/>
      <c r="T632" s="9"/>
      <c r="U632" s="11"/>
      <c r="V632" s="11"/>
      <c r="W632" s="11"/>
      <c r="X632" s="12"/>
      <c r="Y632" s="17"/>
      <c r="Z632" s="11"/>
    </row>
    <row r="633" customFormat="false" ht="12.75" hidden="false" customHeight="false" outlineLevel="0" collapsed="false">
      <c r="K633" s="8"/>
      <c r="L633" s="9"/>
      <c r="M633" s="9"/>
      <c r="N633" s="9"/>
      <c r="O633" s="11"/>
      <c r="P633" s="9"/>
      <c r="Q633" s="9"/>
      <c r="R633" s="9"/>
      <c r="S633" s="11"/>
      <c r="T633" s="9"/>
      <c r="U633" s="11"/>
      <c r="V633" s="11"/>
      <c r="W633" s="11"/>
      <c r="X633" s="12"/>
      <c r="Y633" s="17"/>
      <c r="Z633" s="11"/>
    </row>
    <row r="634" customFormat="false" ht="12.75" hidden="false" customHeight="false" outlineLevel="0" collapsed="false">
      <c r="A634" s="0" t="n">
        <v>2002</v>
      </c>
      <c r="B634" s="0" t="n">
        <v>2</v>
      </c>
      <c r="C634" s="0" t="n">
        <v>21</v>
      </c>
      <c r="D634" s="0" t="n">
        <v>6</v>
      </c>
      <c r="E634" s="0" t="n">
        <v>30</v>
      </c>
      <c r="F634" s="0" t="n">
        <v>2</v>
      </c>
      <c r="G634" s="0" t="n">
        <v>31</v>
      </c>
      <c r="H634" s="0" t="n">
        <f aca="false">(107-G634)</f>
        <v>76</v>
      </c>
      <c r="K634" s="8"/>
      <c r="L634" s="9" t="n">
        <v>8179.93333333333</v>
      </c>
      <c r="M634" s="9" t="n">
        <f aca="false">(L634*(107/H634))</f>
        <v>11516.4850877193</v>
      </c>
      <c r="N634" s="9" t="n">
        <f aca="false">(M634-L634)</f>
        <v>3336.55175438597</v>
      </c>
      <c r="O634" s="11"/>
      <c r="P634" s="9"/>
      <c r="Q634" s="9"/>
      <c r="R634" s="9"/>
      <c r="S634" s="11"/>
      <c r="T634" s="9"/>
      <c r="U634" s="11"/>
      <c r="V634" s="11"/>
      <c r="W634" s="11"/>
      <c r="X634" s="12"/>
      <c r="Y634" s="17"/>
      <c r="Z634" s="11"/>
    </row>
    <row r="635" customFormat="false" ht="12.75" hidden="false" customHeight="false" outlineLevel="0" collapsed="false">
      <c r="A635" s="0" t="n">
        <v>2002</v>
      </c>
      <c r="B635" s="0" t="n">
        <v>2</v>
      </c>
      <c r="C635" s="0" t="n">
        <v>21</v>
      </c>
      <c r="D635" s="0" t="n">
        <v>6</v>
      </c>
      <c r="E635" s="0" t="n">
        <v>40</v>
      </c>
      <c r="G635" s="0" t="n">
        <v>31</v>
      </c>
      <c r="H635" s="0" t="n">
        <f aca="false">(107-G635)</f>
        <v>76</v>
      </c>
      <c r="K635" s="8"/>
      <c r="L635" s="9" t="n">
        <v>7717.38333333333</v>
      </c>
      <c r="M635" s="9" t="n">
        <f aca="false">(L635*(107/H635))</f>
        <v>10865.263377193</v>
      </c>
      <c r="N635" s="9" t="n">
        <f aca="false">(M635-L635)</f>
        <v>3147.88004385965</v>
      </c>
      <c r="O635" s="11"/>
      <c r="P635" s="9"/>
      <c r="Q635" s="9"/>
      <c r="R635" s="9"/>
      <c r="S635" s="11"/>
      <c r="T635" s="9"/>
      <c r="U635" s="11"/>
      <c r="V635" s="11"/>
      <c r="W635" s="11"/>
      <c r="X635" s="12"/>
      <c r="Y635" s="17"/>
      <c r="Z635" s="11"/>
    </row>
    <row r="636" customFormat="false" ht="12.75" hidden="false" customHeight="false" outlineLevel="0" collapsed="false">
      <c r="A636" s="0" t="n">
        <v>2002</v>
      </c>
      <c r="B636" s="0" t="n">
        <v>2</v>
      </c>
      <c r="C636" s="0" t="n">
        <v>21</v>
      </c>
      <c r="D636" s="0" t="n">
        <v>6</v>
      </c>
      <c r="E636" s="0" t="n">
        <v>50</v>
      </c>
      <c r="G636" s="0" t="n">
        <v>31</v>
      </c>
      <c r="H636" s="0" t="n">
        <f aca="false">(107-G636)</f>
        <v>76</v>
      </c>
      <c r="K636" s="8"/>
      <c r="L636" s="9" t="n">
        <v>7203.63333333333</v>
      </c>
      <c r="M636" s="9" t="n">
        <f aca="false">(L636*(107/H636))</f>
        <v>10141.9574561404</v>
      </c>
      <c r="N636" s="9" t="n">
        <f aca="false">(M636-L636)</f>
        <v>2938.32412280702</v>
      </c>
      <c r="O636" s="11"/>
      <c r="P636" s="9"/>
      <c r="Q636" s="9"/>
      <c r="R636" s="9"/>
      <c r="S636" s="11"/>
      <c r="T636" s="9"/>
      <c r="U636" s="11"/>
      <c r="V636" s="11"/>
      <c r="W636" s="11"/>
      <c r="X636" s="12"/>
      <c r="Y636" s="17"/>
      <c r="Z636" s="11"/>
    </row>
    <row r="637" customFormat="false" ht="12.75" hidden="false" customHeight="false" outlineLevel="0" collapsed="false">
      <c r="A637" s="0" t="n">
        <v>2002</v>
      </c>
      <c r="B637" s="0" t="n">
        <v>2</v>
      </c>
      <c r="C637" s="0" t="n">
        <v>21</v>
      </c>
      <c r="D637" s="0" t="n">
        <v>7</v>
      </c>
      <c r="E637" s="0" t="n">
        <v>0</v>
      </c>
      <c r="G637" s="0" t="n">
        <v>31</v>
      </c>
      <c r="H637" s="0" t="n">
        <f aca="false">(107-G637)</f>
        <v>76</v>
      </c>
      <c r="K637" s="8"/>
      <c r="L637" s="9" t="n">
        <v>7119.91666666667</v>
      </c>
      <c r="M637" s="9" t="n">
        <f aca="false">(L637*(107/H637))</f>
        <v>10024.0932017544</v>
      </c>
      <c r="N637" s="9" t="n">
        <f aca="false">(M637-L637)</f>
        <v>2904.17653508772</v>
      </c>
      <c r="O637" s="11"/>
      <c r="P637" s="9"/>
      <c r="Q637" s="9"/>
      <c r="R637" s="9"/>
      <c r="S637" s="11"/>
      <c r="T637" s="9"/>
      <c r="U637" s="11"/>
      <c r="V637" s="11"/>
      <c r="W637" s="11"/>
      <c r="X637" s="12"/>
      <c r="Y637" s="17"/>
      <c r="Z637" s="11"/>
    </row>
    <row r="638" customFormat="false" ht="12.75" hidden="false" customHeight="false" outlineLevel="0" collapsed="false">
      <c r="A638" s="0" t="n">
        <v>2002</v>
      </c>
      <c r="B638" s="0" t="n">
        <v>2</v>
      </c>
      <c r="C638" s="0" t="n">
        <v>21</v>
      </c>
      <c r="D638" s="0" t="n">
        <v>7</v>
      </c>
      <c r="E638" s="0" t="n">
        <v>10</v>
      </c>
      <c r="G638" s="0" t="n">
        <v>31</v>
      </c>
      <c r="H638" s="0" t="n">
        <f aca="false">(107-G638)</f>
        <v>76</v>
      </c>
      <c r="K638" s="8"/>
      <c r="L638" s="9" t="n">
        <v>6873.51666666667</v>
      </c>
      <c r="M638" s="9" t="n">
        <f aca="false">(L638*(107/H638))</f>
        <v>9677.18793859649</v>
      </c>
      <c r="N638" s="9" t="n">
        <f aca="false">(M638-L638)</f>
        <v>2803.67127192983</v>
      </c>
      <c r="O638" s="11"/>
      <c r="P638" s="9"/>
      <c r="Q638" s="9"/>
      <c r="R638" s="9"/>
      <c r="S638" s="11"/>
      <c r="T638" s="9"/>
      <c r="U638" s="11"/>
      <c r="V638" s="11"/>
      <c r="W638" s="11"/>
      <c r="X638" s="12"/>
      <c r="Y638" s="17"/>
      <c r="Z638" s="11"/>
    </row>
    <row r="639" customFormat="false" ht="12.75" hidden="false" customHeight="false" outlineLevel="0" collapsed="false">
      <c r="A639" s="0" t="n">
        <v>2002</v>
      </c>
      <c r="B639" s="0" t="n">
        <v>2</v>
      </c>
      <c r="C639" s="0" t="n">
        <v>21</v>
      </c>
      <c r="D639" s="0" t="n">
        <v>7</v>
      </c>
      <c r="E639" s="0" t="n">
        <v>20</v>
      </c>
      <c r="G639" s="0" t="n">
        <v>31</v>
      </c>
      <c r="H639" s="0" t="n">
        <f aca="false">(107-G639)</f>
        <v>76</v>
      </c>
      <c r="K639" s="8"/>
      <c r="L639" s="9" t="n">
        <v>7090.95</v>
      </c>
      <c r="M639" s="9" t="n">
        <f aca="false">(L639*(107/H639))</f>
        <v>9983.31118421053</v>
      </c>
      <c r="N639" s="9" t="n">
        <f aca="false">(M639-L639)</f>
        <v>2892.36118421053</v>
      </c>
      <c r="O639" s="11"/>
      <c r="P639" s="9"/>
      <c r="Q639" s="9"/>
      <c r="R639" s="9"/>
      <c r="S639" s="11"/>
      <c r="T639" s="9"/>
      <c r="U639" s="11"/>
      <c r="V639" s="11"/>
      <c r="W639" s="11"/>
      <c r="X639" s="12"/>
      <c r="Y639" s="17"/>
      <c r="Z639" s="11"/>
    </row>
    <row r="640" customFormat="false" ht="12.75" hidden="false" customHeight="false" outlineLevel="0" collapsed="false">
      <c r="A640" s="0" t="n">
        <v>2002</v>
      </c>
      <c r="B640" s="0" t="n">
        <v>2</v>
      </c>
      <c r="C640" s="0" t="n">
        <v>21</v>
      </c>
      <c r="D640" s="0" t="n">
        <v>7</v>
      </c>
      <c r="E640" s="0" t="n">
        <v>30</v>
      </c>
      <c r="G640" s="0" t="n">
        <v>31</v>
      </c>
      <c r="H640" s="0" t="n">
        <f aca="false">(107-G640)</f>
        <v>76</v>
      </c>
      <c r="K640" s="8"/>
      <c r="L640" s="9" t="n">
        <v>8830.4</v>
      </c>
      <c r="M640" s="9" t="n">
        <f aca="false">(L640*(107/H640))</f>
        <v>12432.2736842105</v>
      </c>
      <c r="N640" s="9" t="n">
        <f aca="false">(M640-L640)</f>
        <v>3601.87368421053</v>
      </c>
      <c r="O640" s="11"/>
      <c r="P640" s="9"/>
      <c r="Q640" s="9"/>
      <c r="R640" s="9"/>
      <c r="S640" s="11"/>
      <c r="T640" s="9"/>
      <c r="U640" s="11"/>
      <c r="V640" s="11"/>
      <c r="W640" s="11"/>
      <c r="X640" s="12"/>
      <c r="Y640" s="17"/>
      <c r="Z640" s="11"/>
    </row>
    <row r="641" customFormat="false" ht="12.75" hidden="false" customHeight="false" outlineLevel="0" collapsed="false">
      <c r="A641" s="0" t="n">
        <v>2002</v>
      </c>
      <c r="B641" s="0" t="n">
        <v>2</v>
      </c>
      <c r="C641" s="0" t="n">
        <v>21</v>
      </c>
      <c r="D641" s="0" t="n">
        <v>7</v>
      </c>
      <c r="E641" s="0" t="n">
        <v>40</v>
      </c>
      <c r="G641" s="0" t="n">
        <v>31</v>
      </c>
      <c r="H641" s="0" t="n">
        <f aca="false">(107-G641)</f>
        <v>76</v>
      </c>
      <c r="K641" s="8"/>
      <c r="L641" s="9" t="n">
        <v>10853.0833333333</v>
      </c>
      <c r="M641" s="9" t="n">
        <f aca="false">(L641*(107/H641))</f>
        <v>15279.9989035088</v>
      </c>
      <c r="N641" s="9" t="n">
        <f aca="false">(M641-L641)</f>
        <v>4426.91557017544</v>
      </c>
      <c r="O641" s="11"/>
      <c r="P641" s="9"/>
      <c r="Q641" s="9"/>
      <c r="R641" s="9"/>
      <c r="S641" s="11"/>
      <c r="T641" s="9"/>
      <c r="U641" s="11"/>
      <c r="V641" s="11"/>
      <c r="W641" s="11"/>
      <c r="X641" s="12"/>
      <c r="Y641" s="17"/>
      <c r="Z641" s="11"/>
    </row>
    <row r="642" customFormat="false" ht="12.75" hidden="false" customHeight="false" outlineLevel="0" collapsed="false">
      <c r="A642" s="0" t="n">
        <v>2002</v>
      </c>
      <c r="B642" s="0" t="n">
        <v>2</v>
      </c>
      <c r="C642" s="0" t="n">
        <v>21</v>
      </c>
      <c r="D642" s="0" t="n">
        <v>7</v>
      </c>
      <c r="E642" s="0" t="n">
        <v>50</v>
      </c>
      <c r="G642" s="0" t="n">
        <v>31</v>
      </c>
      <c r="H642" s="0" t="n">
        <f aca="false">(107-G642)</f>
        <v>76</v>
      </c>
      <c r="K642" s="8"/>
      <c r="L642" s="9" t="n">
        <v>11077.05</v>
      </c>
      <c r="M642" s="9" t="n">
        <f aca="false">(L642*(107/H642))</f>
        <v>15595.3203947368</v>
      </c>
      <c r="N642" s="9" t="n">
        <f aca="false">(M642-L642)</f>
        <v>4518.27039473684</v>
      </c>
      <c r="O642" s="11"/>
      <c r="P642" s="9"/>
      <c r="Q642" s="9"/>
      <c r="R642" s="9"/>
      <c r="S642" s="11"/>
      <c r="T642" s="9"/>
      <c r="U642" s="11"/>
      <c r="V642" s="11"/>
      <c r="W642" s="11"/>
      <c r="X642" s="12"/>
      <c r="Y642" s="17"/>
      <c r="Z642" s="11"/>
    </row>
    <row r="643" customFormat="false" ht="12.75" hidden="false" customHeight="false" outlineLevel="0" collapsed="false">
      <c r="A643" s="0" t="n">
        <v>2002</v>
      </c>
      <c r="B643" s="0" t="n">
        <v>2</v>
      </c>
      <c r="C643" s="0" t="n">
        <v>21</v>
      </c>
      <c r="D643" s="0" t="n">
        <v>8</v>
      </c>
      <c r="E643" s="0" t="n">
        <v>0</v>
      </c>
      <c r="G643" s="0" t="n">
        <v>31</v>
      </c>
      <c r="H643" s="0" t="n">
        <f aca="false">(107-G643)</f>
        <v>76</v>
      </c>
      <c r="K643" s="8"/>
      <c r="L643" s="9" t="n">
        <v>8570.73333333333</v>
      </c>
      <c r="M643" s="9" t="n">
        <f aca="false">(L643*(107/H643))</f>
        <v>12066.6903508772</v>
      </c>
      <c r="N643" s="9" t="n">
        <f aca="false">(M643-L643)</f>
        <v>3495.95701754386</v>
      </c>
      <c r="O643" s="11"/>
      <c r="P643" s="9"/>
      <c r="Q643" s="9"/>
      <c r="R643" s="9"/>
      <c r="S643" s="11"/>
      <c r="T643" s="9"/>
      <c r="U643" s="11"/>
      <c r="V643" s="11"/>
      <c r="W643" s="11"/>
      <c r="X643" s="12"/>
      <c r="Y643" s="17"/>
      <c r="Z643" s="11"/>
    </row>
    <row r="644" customFormat="false" ht="12.75" hidden="false" customHeight="false" outlineLevel="0" collapsed="false">
      <c r="A644" s="0" t="n">
        <v>2002</v>
      </c>
      <c r="B644" s="0" t="n">
        <v>2</v>
      </c>
      <c r="C644" s="0" t="n">
        <v>21</v>
      </c>
      <c r="D644" s="0" t="n">
        <v>8</v>
      </c>
      <c r="E644" s="0" t="n">
        <v>10</v>
      </c>
      <c r="G644" s="0" t="n">
        <v>31</v>
      </c>
      <c r="H644" s="0" t="n">
        <f aca="false">(107-G644)</f>
        <v>76</v>
      </c>
      <c r="K644" s="8"/>
      <c r="L644" s="9" t="n">
        <v>8692.48333333333</v>
      </c>
      <c r="M644" s="9" t="n">
        <f aca="false">(L644*(107/H644))</f>
        <v>12238.1015350877</v>
      </c>
      <c r="N644" s="9" t="n">
        <f aca="false">(M644-L644)</f>
        <v>3545.61820175439</v>
      </c>
      <c r="O644" s="11"/>
      <c r="P644" s="9"/>
      <c r="Q644" s="9"/>
      <c r="R644" s="9"/>
      <c r="S644" s="11"/>
      <c r="T644" s="9"/>
      <c r="U644" s="11"/>
      <c r="V644" s="11"/>
      <c r="W644" s="11"/>
      <c r="X644" s="12"/>
      <c r="Y644" s="17"/>
      <c r="Z644" s="11"/>
    </row>
    <row r="645" customFormat="false" ht="12.75" hidden="false" customHeight="false" outlineLevel="0" collapsed="false">
      <c r="A645" s="0" t="n">
        <v>2002</v>
      </c>
      <c r="B645" s="0" t="n">
        <v>2</v>
      </c>
      <c r="C645" s="0" t="n">
        <v>21</v>
      </c>
      <c r="D645" s="0" t="n">
        <v>8</v>
      </c>
      <c r="E645" s="0" t="n">
        <v>20</v>
      </c>
      <c r="G645" s="0" t="n">
        <v>31</v>
      </c>
      <c r="H645" s="0" t="n">
        <f aca="false">(107-G645)</f>
        <v>76</v>
      </c>
      <c r="K645" s="8"/>
      <c r="L645" s="9" t="n">
        <v>9044.1</v>
      </c>
      <c r="M645" s="9" t="n">
        <f aca="false">(L645*(107/H645))</f>
        <v>12733.1407894737</v>
      </c>
      <c r="N645" s="9" t="n">
        <f aca="false">(M645-L645)</f>
        <v>3689.04078947369</v>
      </c>
      <c r="O645" s="11"/>
      <c r="P645" s="9"/>
      <c r="Q645" s="9"/>
      <c r="R645" s="9"/>
      <c r="S645" s="11"/>
      <c r="T645" s="9"/>
      <c r="U645" s="11"/>
      <c r="V645" s="11"/>
      <c r="W645" s="11"/>
      <c r="X645" s="12"/>
      <c r="Y645" s="17"/>
      <c r="Z645" s="11"/>
    </row>
    <row r="646" customFormat="false" ht="12.75" hidden="false" customHeight="false" outlineLevel="0" collapsed="false">
      <c r="K646" s="8"/>
      <c r="L646" s="9"/>
      <c r="M646" s="9"/>
      <c r="N646" s="9"/>
      <c r="O646" s="11"/>
      <c r="P646" s="9"/>
      <c r="Q646" s="9"/>
      <c r="R646" s="9"/>
      <c r="S646" s="11"/>
      <c r="T646" s="9"/>
      <c r="U646" s="11"/>
      <c r="V646" s="11"/>
      <c r="W646" s="11"/>
      <c r="X646" s="12"/>
      <c r="Y646" s="17"/>
      <c r="Z646" s="11"/>
    </row>
    <row r="647" customFormat="false" ht="12.75" hidden="false" customHeight="false" outlineLevel="0" collapsed="false">
      <c r="A647" s="0" t="n">
        <v>2002</v>
      </c>
      <c r="B647" s="0" t="n">
        <v>2</v>
      </c>
      <c r="C647" s="0" t="n">
        <v>21</v>
      </c>
      <c r="D647" s="0" t="n">
        <v>9</v>
      </c>
      <c r="E647" s="0" t="n">
        <v>40</v>
      </c>
      <c r="F647" s="0" t="n">
        <v>1</v>
      </c>
      <c r="G647" s="0" t="n">
        <v>11</v>
      </c>
      <c r="H647" s="0" t="n">
        <f aca="false">(107-G647)</f>
        <v>96</v>
      </c>
      <c r="K647" s="8"/>
      <c r="L647" s="9" t="n">
        <v>5128.53333333333</v>
      </c>
      <c r="M647" s="9" t="n">
        <f aca="false">(L647*(107/H647))</f>
        <v>5716.17777777778</v>
      </c>
      <c r="N647" s="9" t="n">
        <f aca="false">(M647-L647)</f>
        <v>587.644444444444</v>
      </c>
      <c r="O647" s="8"/>
      <c r="P647" s="9"/>
      <c r="Q647" s="9"/>
      <c r="R647" s="9"/>
      <c r="S647" s="11"/>
      <c r="T647" s="9"/>
      <c r="U647" s="11"/>
      <c r="V647" s="11"/>
      <c r="W647" s="11"/>
      <c r="X647" s="12"/>
      <c r="Y647" s="17"/>
      <c r="Z647" s="11"/>
    </row>
    <row r="648" customFormat="false" ht="12.75" hidden="false" customHeight="false" outlineLevel="0" collapsed="false">
      <c r="A648" s="0" t="n">
        <v>2002</v>
      </c>
      <c r="B648" s="0" t="n">
        <v>2</v>
      </c>
      <c r="C648" s="0" t="n">
        <v>21</v>
      </c>
      <c r="D648" s="0" t="n">
        <v>9</v>
      </c>
      <c r="E648" s="0" t="n">
        <v>50</v>
      </c>
      <c r="G648" s="0" t="n">
        <v>11</v>
      </c>
      <c r="H648" s="0" t="n">
        <f aca="false">(107-G648)</f>
        <v>96</v>
      </c>
      <c r="K648" s="8"/>
      <c r="L648" s="9" t="n">
        <v>5203.18333333333</v>
      </c>
      <c r="M648" s="9" t="n">
        <f aca="false">(L648*(107/H648))</f>
        <v>5799.38142361111</v>
      </c>
      <c r="N648" s="9" t="n">
        <f aca="false">(M648-L648)</f>
        <v>596.198090277778</v>
      </c>
      <c r="O648" s="11"/>
      <c r="P648" s="9"/>
      <c r="Q648" s="9"/>
      <c r="R648" s="9"/>
      <c r="S648" s="11"/>
      <c r="T648" s="9"/>
      <c r="U648" s="11"/>
      <c r="V648" s="11"/>
      <c r="W648" s="11"/>
      <c r="X648" s="12"/>
      <c r="Y648" s="17"/>
      <c r="Z648" s="11"/>
    </row>
    <row r="649" customFormat="false" ht="12.75" hidden="false" customHeight="false" outlineLevel="0" collapsed="false">
      <c r="A649" s="0" t="n">
        <v>2002</v>
      </c>
      <c r="B649" s="0" t="n">
        <v>2</v>
      </c>
      <c r="C649" s="0" t="n">
        <v>21</v>
      </c>
      <c r="D649" s="0" t="n">
        <v>10</v>
      </c>
      <c r="E649" s="0" t="n">
        <v>0</v>
      </c>
      <c r="G649" s="0" t="n">
        <v>11</v>
      </c>
      <c r="H649" s="0" t="n">
        <f aca="false">(107-G649)</f>
        <v>96</v>
      </c>
      <c r="K649" s="8"/>
      <c r="L649" s="9" t="n">
        <v>5596.56666666667</v>
      </c>
      <c r="M649" s="9" t="n">
        <f aca="false">(L649*(107/H649))</f>
        <v>6237.83993055556</v>
      </c>
      <c r="N649" s="9" t="n">
        <f aca="false">(M649-L649)</f>
        <v>641.273263888888</v>
      </c>
      <c r="O649" s="11"/>
      <c r="P649" s="9"/>
      <c r="Q649" s="9"/>
      <c r="R649" s="9"/>
      <c r="S649" s="11"/>
      <c r="T649" s="9"/>
      <c r="U649" s="11"/>
      <c r="V649" s="11"/>
      <c r="W649" s="11"/>
      <c r="X649" s="12"/>
      <c r="Y649" s="17"/>
      <c r="Z649" s="11"/>
    </row>
    <row r="650" customFormat="false" ht="12.75" hidden="false" customHeight="false" outlineLevel="0" collapsed="false">
      <c r="A650" s="0" t="n">
        <v>2002</v>
      </c>
      <c r="B650" s="0" t="n">
        <v>2</v>
      </c>
      <c r="C650" s="0" t="n">
        <v>21</v>
      </c>
      <c r="D650" s="0" t="n">
        <v>10</v>
      </c>
      <c r="E650" s="0" t="n">
        <v>10</v>
      </c>
      <c r="G650" s="0" t="n">
        <v>11</v>
      </c>
      <c r="H650" s="0" t="n">
        <f aca="false">(107-G650)</f>
        <v>96</v>
      </c>
      <c r="K650" s="8"/>
      <c r="L650" s="9" t="n">
        <v>6625.15</v>
      </c>
      <c r="M650" s="9" t="n">
        <f aca="false">(L650*(107/H650))</f>
        <v>7384.28177083333</v>
      </c>
      <c r="N650" s="9" t="n">
        <f aca="false">(M650-L650)</f>
        <v>759.131770833333</v>
      </c>
      <c r="O650" s="11"/>
      <c r="P650" s="9"/>
      <c r="Q650" s="9"/>
      <c r="R650" s="9"/>
      <c r="S650" s="11"/>
      <c r="T650" s="9"/>
      <c r="U650" s="11"/>
      <c r="V650" s="11"/>
      <c r="W650" s="11"/>
      <c r="X650" s="12"/>
      <c r="Y650" s="17"/>
      <c r="Z650" s="11"/>
    </row>
    <row r="651" customFormat="false" ht="12.75" hidden="false" customHeight="false" outlineLevel="0" collapsed="false">
      <c r="A651" s="0" t="n">
        <v>2002</v>
      </c>
      <c r="B651" s="0" t="n">
        <v>2</v>
      </c>
      <c r="C651" s="0" t="n">
        <v>21</v>
      </c>
      <c r="D651" s="0" t="n">
        <v>10</v>
      </c>
      <c r="E651" s="0" t="n">
        <v>20</v>
      </c>
      <c r="G651" s="0" t="n">
        <v>11</v>
      </c>
      <c r="H651" s="0" t="n">
        <f aca="false">(107-G651)</f>
        <v>96</v>
      </c>
      <c r="K651" s="8"/>
      <c r="L651" s="9" t="n">
        <v>7517.23333333333</v>
      </c>
      <c r="M651" s="9" t="n">
        <f aca="false">(L651*(107/H651))</f>
        <v>8378.58298611111</v>
      </c>
      <c r="N651" s="9" t="n">
        <f aca="false">(M651-L651)</f>
        <v>861.349652777777</v>
      </c>
      <c r="O651" s="11"/>
      <c r="P651" s="9"/>
      <c r="Q651" s="9"/>
      <c r="R651" s="9"/>
      <c r="S651" s="11"/>
      <c r="T651" s="9"/>
      <c r="U651" s="11"/>
      <c r="V651" s="11"/>
      <c r="W651" s="11"/>
      <c r="X651" s="12"/>
      <c r="Y651" s="17"/>
      <c r="Z651" s="11"/>
    </row>
    <row r="652" customFormat="false" ht="12.75" hidden="false" customHeight="false" outlineLevel="0" collapsed="false">
      <c r="A652" s="0" t="n">
        <v>2002</v>
      </c>
      <c r="B652" s="0" t="n">
        <v>2</v>
      </c>
      <c r="C652" s="0" t="n">
        <v>21</v>
      </c>
      <c r="D652" s="0" t="n">
        <v>10</v>
      </c>
      <c r="E652" s="0" t="n">
        <v>30</v>
      </c>
      <c r="G652" s="0" t="n">
        <v>11</v>
      </c>
      <c r="H652" s="0" t="n">
        <f aca="false">(107-G652)</f>
        <v>96</v>
      </c>
      <c r="K652" s="8"/>
      <c r="L652" s="9" t="n">
        <v>8247.8</v>
      </c>
      <c r="M652" s="9" t="n">
        <f aca="false">(L652*(107/H652))</f>
        <v>9192.86041666667</v>
      </c>
      <c r="N652" s="9" t="n">
        <f aca="false">(M652-L652)</f>
        <v>945.060416666665</v>
      </c>
      <c r="O652" s="11"/>
      <c r="P652" s="9"/>
      <c r="Q652" s="9"/>
      <c r="R652" s="9"/>
      <c r="S652" s="11"/>
      <c r="T652" s="9"/>
      <c r="U652" s="11"/>
      <c r="V652" s="11"/>
      <c r="W652" s="11"/>
      <c r="X652" s="12"/>
      <c r="Y652" s="17"/>
      <c r="Z652" s="11"/>
    </row>
    <row r="653" customFormat="false" ht="12.75" hidden="false" customHeight="false" outlineLevel="0" collapsed="false">
      <c r="K653" s="8"/>
      <c r="L653" s="9"/>
      <c r="M653" s="9"/>
      <c r="N653" s="9"/>
      <c r="O653" s="11"/>
      <c r="P653" s="9"/>
      <c r="Q653" s="9"/>
      <c r="R653" s="9"/>
      <c r="S653" s="11"/>
      <c r="T653" s="9"/>
      <c r="U653" s="11"/>
      <c r="V653" s="11"/>
      <c r="W653" s="11"/>
      <c r="X653" s="12"/>
      <c r="Y653" s="17"/>
      <c r="Z653" s="11"/>
    </row>
    <row r="654" customFormat="false" ht="12.75" hidden="false" customHeight="false" outlineLevel="0" collapsed="false">
      <c r="A654" s="0" t="n">
        <v>2002</v>
      </c>
      <c r="B654" s="0" t="n">
        <v>2</v>
      </c>
      <c r="C654" s="0" t="n">
        <v>21</v>
      </c>
      <c r="D654" s="0" t="n">
        <v>10</v>
      </c>
      <c r="E654" s="0" t="n">
        <v>40</v>
      </c>
      <c r="F654" s="0" t="n">
        <v>1.25</v>
      </c>
      <c r="G654" s="0" t="n">
        <v>27</v>
      </c>
      <c r="H654" s="0" t="n">
        <f aca="false">(107-G654)</f>
        <v>80</v>
      </c>
      <c r="K654" s="8"/>
      <c r="L654" s="9" t="n">
        <v>8280.61666666667</v>
      </c>
      <c r="M654" s="9" t="n">
        <f aca="false">(L654*(107/H654))</f>
        <v>11075.3247916667</v>
      </c>
      <c r="N654" s="9" t="n">
        <f aca="false">(M654-L654)</f>
        <v>2794.708125</v>
      </c>
      <c r="O654" s="11"/>
      <c r="P654" s="9"/>
      <c r="Q654" s="9"/>
      <c r="R654" s="9"/>
      <c r="S654" s="11"/>
      <c r="T654" s="9"/>
      <c r="U654" s="11"/>
      <c r="V654" s="11"/>
      <c r="W654" s="11"/>
      <c r="X654" s="12"/>
      <c r="Y654" s="17"/>
      <c r="Z654" s="11"/>
    </row>
    <row r="655" customFormat="false" ht="12.75" hidden="false" customHeight="false" outlineLevel="0" collapsed="false">
      <c r="A655" s="0" t="n">
        <v>2002</v>
      </c>
      <c r="B655" s="0" t="n">
        <v>2</v>
      </c>
      <c r="C655" s="0" t="n">
        <v>21</v>
      </c>
      <c r="D655" s="0" t="n">
        <v>10</v>
      </c>
      <c r="E655" s="0" t="n">
        <v>50</v>
      </c>
      <c r="G655" s="0" t="n">
        <v>27</v>
      </c>
      <c r="H655" s="0" t="n">
        <f aca="false">(107-G655)</f>
        <v>80</v>
      </c>
      <c r="K655" s="8"/>
      <c r="L655" s="9" t="n">
        <v>7982.36666666667</v>
      </c>
      <c r="M655" s="9" t="n">
        <f aca="false">(L655*(107/H655))</f>
        <v>10676.4154166667</v>
      </c>
      <c r="N655" s="9" t="n">
        <f aca="false">(M655-L655)</f>
        <v>2694.04875</v>
      </c>
      <c r="O655" s="11"/>
      <c r="P655" s="9"/>
      <c r="Q655" s="9"/>
      <c r="R655" s="9"/>
      <c r="S655" s="11"/>
      <c r="T655" s="9"/>
      <c r="U655" s="11"/>
      <c r="V655" s="11"/>
      <c r="W655" s="11"/>
      <c r="X655" s="12"/>
      <c r="Y655" s="17"/>
      <c r="Z655" s="11"/>
    </row>
    <row r="656" customFormat="false" ht="12.75" hidden="false" customHeight="false" outlineLevel="0" collapsed="false">
      <c r="A656" s="0" t="n">
        <v>2002</v>
      </c>
      <c r="B656" s="0" t="n">
        <v>2</v>
      </c>
      <c r="C656" s="0" t="n">
        <v>21</v>
      </c>
      <c r="D656" s="0" t="n">
        <v>11</v>
      </c>
      <c r="E656" s="0" t="n">
        <v>0</v>
      </c>
      <c r="G656" s="0" t="n">
        <v>27</v>
      </c>
      <c r="H656" s="0" t="n">
        <f aca="false">(107-G656)</f>
        <v>80</v>
      </c>
      <c r="K656" s="8"/>
      <c r="L656" s="9" t="n">
        <v>7865.26666666667</v>
      </c>
      <c r="M656" s="9" t="n">
        <f aca="false">(L656*(107/H656))</f>
        <v>10519.7941666667</v>
      </c>
      <c r="N656" s="9" t="n">
        <f aca="false">(M656-L656)</f>
        <v>2654.5275</v>
      </c>
      <c r="O656" s="11"/>
      <c r="P656" s="9"/>
      <c r="Q656" s="9"/>
      <c r="R656" s="9"/>
      <c r="S656" s="11"/>
      <c r="T656" s="9"/>
      <c r="U656" s="11"/>
      <c r="V656" s="11"/>
      <c r="W656" s="11"/>
      <c r="X656" s="12"/>
      <c r="Y656" s="17"/>
      <c r="Z656" s="11"/>
    </row>
    <row r="657" customFormat="false" ht="12.75" hidden="false" customHeight="false" outlineLevel="0" collapsed="false">
      <c r="A657" s="0" t="n">
        <v>2002</v>
      </c>
      <c r="B657" s="0" t="n">
        <v>2</v>
      </c>
      <c r="C657" s="0" t="n">
        <v>21</v>
      </c>
      <c r="D657" s="0" t="n">
        <v>11</v>
      </c>
      <c r="E657" s="0" t="n">
        <v>10</v>
      </c>
      <c r="G657" s="0" t="n">
        <v>27</v>
      </c>
      <c r="H657" s="0" t="n">
        <f aca="false">(107-G657)</f>
        <v>80</v>
      </c>
      <c r="K657" s="8"/>
      <c r="L657" s="9" t="n">
        <v>8179.7</v>
      </c>
      <c r="M657" s="9" t="n">
        <f aca="false">(L657*(107/H657))</f>
        <v>10940.34875</v>
      </c>
      <c r="N657" s="9" t="n">
        <f aca="false">(M657-L657)</f>
        <v>2760.64875</v>
      </c>
      <c r="O657" s="11"/>
      <c r="P657" s="9"/>
      <c r="Q657" s="9"/>
      <c r="R657" s="9"/>
      <c r="S657" s="11"/>
      <c r="T657" s="9"/>
      <c r="U657" s="11"/>
      <c r="V657" s="11"/>
      <c r="W657" s="11"/>
      <c r="X657" s="12"/>
      <c r="Y657" s="17"/>
      <c r="Z657" s="11"/>
    </row>
    <row r="658" customFormat="false" ht="12.75" hidden="false" customHeight="false" outlineLevel="0" collapsed="false">
      <c r="A658" s="0" t="n">
        <v>2002</v>
      </c>
      <c r="B658" s="0" t="n">
        <v>2</v>
      </c>
      <c r="C658" s="0" t="n">
        <v>21</v>
      </c>
      <c r="D658" s="0" t="n">
        <v>11</v>
      </c>
      <c r="E658" s="0" t="n">
        <v>20</v>
      </c>
      <c r="G658" s="0" t="n">
        <v>27</v>
      </c>
      <c r="H658" s="0" t="n">
        <f aca="false">(107-G658)</f>
        <v>80</v>
      </c>
      <c r="K658" s="8"/>
      <c r="L658" s="9" t="n">
        <v>10691.0833333333</v>
      </c>
      <c r="M658" s="9" t="n">
        <f aca="false">(L658*(107/H658))</f>
        <v>14299.3239583333</v>
      </c>
      <c r="N658" s="9" t="n">
        <f aca="false">(M658-L658)</f>
        <v>3608.240625</v>
      </c>
      <c r="O658" s="11"/>
      <c r="P658" s="9"/>
      <c r="Q658" s="9"/>
      <c r="R658" s="9"/>
      <c r="S658" s="11"/>
      <c r="T658" s="9"/>
      <c r="U658" s="11"/>
      <c r="V658" s="11"/>
      <c r="W658" s="11"/>
      <c r="X658" s="12"/>
      <c r="Y658" s="17"/>
      <c r="Z658" s="11"/>
    </row>
    <row r="659" customFormat="false" ht="12.75" hidden="false" customHeight="false" outlineLevel="0" collapsed="false">
      <c r="A659" s="0" t="n">
        <v>2002</v>
      </c>
      <c r="B659" s="0" t="n">
        <v>2</v>
      </c>
      <c r="C659" s="0" t="n">
        <v>21</v>
      </c>
      <c r="D659" s="0" t="n">
        <v>11</v>
      </c>
      <c r="E659" s="0" t="n">
        <v>30</v>
      </c>
      <c r="G659" s="0" t="n">
        <v>27</v>
      </c>
      <c r="H659" s="0" t="n">
        <f aca="false">(107-G659)</f>
        <v>80</v>
      </c>
      <c r="K659" s="8"/>
      <c r="L659" s="9" t="n">
        <v>8934.08333333333</v>
      </c>
      <c r="M659" s="9" t="n">
        <f aca="false">(L659*(107/H659))</f>
        <v>11949.3364583333</v>
      </c>
      <c r="N659" s="9" t="n">
        <f aca="false">(M659-L659)</f>
        <v>3015.253125</v>
      </c>
      <c r="O659" s="11"/>
      <c r="P659" s="9"/>
      <c r="Q659" s="9"/>
      <c r="R659" s="9"/>
      <c r="S659" s="11"/>
      <c r="T659" s="9"/>
      <c r="U659" s="11"/>
      <c r="V659" s="11"/>
      <c r="W659" s="11"/>
      <c r="X659" s="12"/>
      <c r="Y659" s="17"/>
      <c r="Z659" s="11"/>
    </row>
    <row r="660" customFormat="false" ht="12.75" hidden="false" customHeight="false" outlineLevel="0" collapsed="false">
      <c r="A660" s="0" t="n">
        <v>2002</v>
      </c>
      <c r="B660" s="0" t="n">
        <v>2</v>
      </c>
      <c r="C660" s="0" t="n">
        <v>21</v>
      </c>
      <c r="D660" s="0" t="n">
        <v>11</v>
      </c>
      <c r="E660" s="0" t="n">
        <v>40</v>
      </c>
      <c r="G660" s="0" t="n">
        <v>27</v>
      </c>
      <c r="H660" s="0" t="n">
        <f aca="false">(107-G660)</f>
        <v>80</v>
      </c>
      <c r="K660" s="8"/>
      <c r="L660" s="9" t="n">
        <v>7041.75</v>
      </c>
      <c r="M660" s="9" t="n">
        <f aca="false">(L660*(107/H660))</f>
        <v>9418.340625</v>
      </c>
      <c r="N660" s="9" t="n">
        <f aca="false">(M660-L660)</f>
        <v>2376.590625</v>
      </c>
      <c r="O660" s="11"/>
      <c r="P660" s="9"/>
      <c r="Q660" s="9"/>
      <c r="R660" s="9"/>
      <c r="S660" s="11"/>
      <c r="T660" s="9"/>
      <c r="U660" s="11"/>
      <c r="V660" s="11"/>
      <c r="W660" s="11"/>
      <c r="X660" s="12"/>
      <c r="Y660" s="17"/>
      <c r="Z660" s="11"/>
    </row>
    <row r="661" customFormat="false" ht="12.75" hidden="false" customHeight="false" outlineLevel="0" collapsed="false">
      <c r="A661" s="0" t="n">
        <v>2002</v>
      </c>
      <c r="B661" s="0" t="n">
        <v>2</v>
      </c>
      <c r="C661" s="0" t="n">
        <v>21</v>
      </c>
      <c r="D661" s="0" t="n">
        <v>11</v>
      </c>
      <c r="E661" s="0" t="n">
        <v>50</v>
      </c>
      <c r="G661" s="0" t="n">
        <v>27</v>
      </c>
      <c r="H661" s="0" t="n">
        <f aca="false">(107-G661)</f>
        <v>80</v>
      </c>
      <c r="K661" s="8"/>
      <c r="L661" s="9" t="n">
        <v>6275.21666666667</v>
      </c>
      <c r="M661" s="9" t="n">
        <f aca="false">(L661*(107/H661))</f>
        <v>8393.10229166667</v>
      </c>
      <c r="N661" s="9" t="n">
        <f aca="false">(M661-L661)</f>
        <v>2117.885625</v>
      </c>
      <c r="O661" s="11"/>
      <c r="P661" s="9"/>
      <c r="Q661" s="9"/>
      <c r="R661" s="9"/>
      <c r="S661" s="11"/>
      <c r="T661" s="9"/>
      <c r="U661" s="11"/>
      <c r="V661" s="11"/>
      <c r="W661" s="11"/>
      <c r="X661" s="12"/>
      <c r="Y661" s="17"/>
      <c r="Z661" s="11"/>
    </row>
    <row r="662" customFormat="false" ht="12.75" hidden="false" customHeight="false" outlineLevel="0" collapsed="false">
      <c r="K662" s="8"/>
      <c r="L662" s="9"/>
      <c r="M662" s="9"/>
      <c r="N662" s="9"/>
      <c r="O662" s="11"/>
      <c r="P662" s="9"/>
      <c r="Q662" s="9"/>
      <c r="R662" s="9"/>
      <c r="S662" s="11"/>
      <c r="T662" s="9"/>
      <c r="U662" s="11"/>
      <c r="V662" s="11"/>
      <c r="W662" s="11"/>
      <c r="X662" s="12"/>
      <c r="Y662" s="17"/>
      <c r="Z662" s="11"/>
    </row>
    <row r="663" customFormat="false" ht="12.75" hidden="false" customHeight="false" outlineLevel="0" collapsed="false">
      <c r="A663" s="0" t="n">
        <v>2002</v>
      </c>
      <c r="B663" s="0" t="n">
        <v>2</v>
      </c>
      <c r="C663" s="0" t="n">
        <v>21</v>
      </c>
      <c r="D663" s="0" t="n">
        <v>12</v>
      </c>
      <c r="E663" s="0" t="n">
        <v>0</v>
      </c>
      <c r="F663" s="0" t="n">
        <v>4.25</v>
      </c>
      <c r="G663" s="0" t="n">
        <v>53</v>
      </c>
      <c r="H663" s="0" t="n">
        <f aca="false">(107-G663)</f>
        <v>54</v>
      </c>
      <c r="K663" s="8"/>
      <c r="L663" s="9" t="n">
        <v>6432.41666666667</v>
      </c>
      <c r="M663" s="9" t="n">
        <f aca="false">(L663*(107/H663))</f>
        <v>12745.7145061728</v>
      </c>
      <c r="N663" s="9" t="n">
        <f aca="false">(M663-L663)</f>
        <v>6313.29783950617</v>
      </c>
      <c r="O663" s="11"/>
      <c r="P663" s="9"/>
      <c r="Q663" s="9"/>
      <c r="R663" s="9"/>
      <c r="S663" s="11"/>
      <c r="T663" s="9"/>
      <c r="U663" s="11"/>
      <c r="V663" s="11"/>
      <c r="W663" s="11"/>
      <c r="X663" s="12"/>
      <c r="Y663" s="17"/>
      <c r="Z663" s="11"/>
    </row>
    <row r="664" customFormat="false" ht="12.75" hidden="false" customHeight="false" outlineLevel="0" collapsed="false">
      <c r="A664" s="0" t="n">
        <v>2002</v>
      </c>
      <c r="B664" s="0" t="n">
        <v>2</v>
      </c>
      <c r="C664" s="0" t="n">
        <v>21</v>
      </c>
      <c r="D664" s="0" t="n">
        <v>12</v>
      </c>
      <c r="E664" s="0" t="n">
        <v>10</v>
      </c>
      <c r="G664" s="0" t="n">
        <v>53</v>
      </c>
      <c r="H664" s="0" t="n">
        <f aca="false">(107-G664)</f>
        <v>54</v>
      </c>
      <c r="K664" s="8"/>
      <c r="L664" s="9" t="n">
        <v>5426.06666666667</v>
      </c>
      <c r="M664" s="9" t="n">
        <f aca="false">(L664*(107/H664))</f>
        <v>10751.650617284</v>
      </c>
      <c r="N664" s="9" t="n">
        <f aca="false">(M664-L664)</f>
        <v>5325.58395061728</v>
      </c>
      <c r="O664" s="11"/>
      <c r="P664" s="9"/>
      <c r="Q664" s="9"/>
      <c r="R664" s="9"/>
      <c r="S664" s="11"/>
      <c r="T664" s="9"/>
      <c r="U664" s="11"/>
      <c r="V664" s="11"/>
      <c r="W664" s="11"/>
      <c r="X664" s="12"/>
      <c r="Y664" s="17"/>
      <c r="Z664" s="11"/>
    </row>
    <row r="665" customFormat="false" ht="12.75" hidden="false" customHeight="false" outlineLevel="0" collapsed="false">
      <c r="A665" s="0" t="n">
        <v>2002</v>
      </c>
      <c r="B665" s="0" t="n">
        <v>2</v>
      </c>
      <c r="C665" s="0" t="n">
        <v>21</v>
      </c>
      <c r="D665" s="0" t="n">
        <v>12</v>
      </c>
      <c r="E665" s="0" t="n">
        <v>20</v>
      </c>
      <c r="G665" s="0" t="n">
        <v>53</v>
      </c>
      <c r="H665" s="0" t="n">
        <f aca="false">(107-G665)</f>
        <v>54</v>
      </c>
      <c r="K665" s="8"/>
      <c r="L665" s="9" t="n">
        <v>5186.2</v>
      </c>
      <c r="M665" s="9" t="n">
        <f aca="false">(L665*(107/H665))</f>
        <v>10276.3592592593</v>
      </c>
      <c r="N665" s="9" t="n">
        <f aca="false">(M665-L665)</f>
        <v>5090.15925925926</v>
      </c>
      <c r="O665" s="11"/>
      <c r="P665" s="9"/>
      <c r="Q665" s="9"/>
      <c r="R665" s="9"/>
      <c r="S665" s="11"/>
      <c r="T665" s="9"/>
      <c r="U665" s="11"/>
      <c r="V665" s="11"/>
      <c r="W665" s="11"/>
      <c r="X665" s="12"/>
      <c r="Y665" s="17"/>
      <c r="Z665" s="11"/>
    </row>
    <row r="666" customFormat="false" ht="12.75" hidden="false" customHeight="false" outlineLevel="0" collapsed="false">
      <c r="A666" s="0" t="n">
        <v>2002</v>
      </c>
      <c r="B666" s="0" t="n">
        <v>2</v>
      </c>
      <c r="C666" s="0" t="n">
        <v>21</v>
      </c>
      <c r="D666" s="0" t="n">
        <v>12</v>
      </c>
      <c r="E666" s="0" t="n">
        <v>30</v>
      </c>
      <c r="G666" s="0" t="n">
        <v>53</v>
      </c>
      <c r="H666" s="0" t="n">
        <f aca="false">(107-G666)</f>
        <v>54</v>
      </c>
      <c r="K666" s="8"/>
      <c r="L666" s="9" t="n">
        <v>5883.41666666667</v>
      </c>
      <c r="M666" s="9" t="n">
        <f aca="false">(L666*(107/H666))</f>
        <v>11657.8811728395</v>
      </c>
      <c r="N666" s="9" t="n">
        <f aca="false">(M666-L666)</f>
        <v>5774.46450617284</v>
      </c>
      <c r="O666" s="11"/>
      <c r="P666" s="9"/>
      <c r="Q666" s="9"/>
      <c r="R666" s="9"/>
      <c r="S666" s="11"/>
      <c r="T666" s="9"/>
      <c r="U666" s="11"/>
      <c r="V666" s="11"/>
      <c r="W666" s="11"/>
      <c r="X666" s="12"/>
      <c r="Y666" s="17"/>
      <c r="Z666" s="11"/>
    </row>
    <row r="667" customFormat="false" ht="12.75" hidden="false" customHeight="false" outlineLevel="0" collapsed="false">
      <c r="A667" s="0" t="n">
        <v>2002</v>
      </c>
      <c r="B667" s="0" t="n">
        <v>2</v>
      </c>
      <c r="C667" s="0" t="n">
        <v>21</v>
      </c>
      <c r="D667" s="0" t="n">
        <v>12</v>
      </c>
      <c r="E667" s="0" t="n">
        <v>40</v>
      </c>
      <c r="G667" s="0" t="n">
        <v>53</v>
      </c>
      <c r="H667" s="0" t="n">
        <f aca="false">(107-G667)</f>
        <v>54</v>
      </c>
      <c r="K667" s="8"/>
      <c r="L667" s="9" t="n">
        <v>6357.53333333333</v>
      </c>
      <c r="M667" s="9" t="n">
        <f aca="false">(L667*(107/H667))</f>
        <v>12597.3345679012</v>
      </c>
      <c r="N667" s="9" t="n">
        <f aca="false">(M667-L667)</f>
        <v>6239.8012345679</v>
      </c>
      <c r="O667" s="11"/>
      <c r="P667" s="9"/>
      <c r="Q667" s="9"/>
      <c r="R667" s="9"/>
      <c r="S667" s="11"/>
      <c r="T667" s="9"/>
      <c r="U667" s="11"/>
      <c r="V667" s="11"/>
      <c r="W667" s="11"/>
      <c r="X667" s="12"/>
      <c r="Y667" s="17"/>
      <c r="Z667" s="11"/>
    </row>
    <row r="668" customFormat="false" ht="12.75" hidden="false" customHeight="false" outlineLevel="0" collapsed="false">
      <c r="A668" s="0" t="n">
        <v>2002</v>
      </c>
      <c r="B668" s="0" t="n">
        <v>2</v>
      </c>
      <c r="C668" s="0" t="n">
        <v>21</v>
      </c>
      <c r="D668" s="0" t="n">
        <v>12</v>
      </c>
      <c r="E668" s="0" t="n">
        <v>50</v>
      </c>
      <c r="G668" s="0" t="n">
        <v>53</v>
      </c>
      <c r="H668" s="0" t="n">
        <f aca="false">(107-G668)</f>
        <v>54</v>
      </c>
      <c r="K668" s="8"/>
      <c r="L668" s="9" t="n">
        <v>5612.76666666667</v>
      </c>
      <c r="M668" s="9" t="n">
        <f aca="false">(L668*(107/H668))</f>
        <v>11121.5932098765</v>
      </c>
      <c r="N668" s="9" t="n">
        <f aca="false">(M668-L668)</f>
        <v>5508.82654320988</v>
      </c>
      <c r="O668" s="11"/>
      <c r="P668" s="9"/>
      <c r="Q668" s="9"/>
      <c r="R668" s="9"/>
      <c r="S668" s="11"/>
      <c r="T668" s="9"/>
      <c r="U668" s="11"/>
      <c r="V668" s="11"/>
      <c r="W668" s="11"/>
      <c r="X668" s="12"/>
      <c r="Y668" s="17"/>
      <c r="Z668" s="11"/>
    </row>
    <row r="669" customFormat="false" ht="12.75" hidden="false" customHeight="false" outlineLevel="0" collapsed="false">
      <c r="A669" s="0" t="n">
        <v>2002</v>
      </c>
      <c r="B669" s="0" t="n">
        <v>2</v>
      </c>
      <c r="C669" s="0" t="n">
        <v>21</v>
      </c>
      <c r="D669" s="0" t="n">
        <v>13</v>
      </c>
      <c r="E669" s="0" t="n">
        <v>0</v>
      </c>
      <c r="G669" s="0" t="n">
        <v>53</v>
      </c>
      <c r="H669" s="0" t="n">
        <f aca="false">(107-G669)</f>
        <v>54</v>
      </c>
      <c r="K669" s="8"/>
      <c r="L669" s="9" t="n">
        <v>5438.35</v>
      </c>
      <c r="M669" s="9" t="n">
        <f aca="false">(L669*(107/H669))</f>
        <v>10775.9898148148</v>
      </c>
      <c r="N669" s="9" t="n">
        <f aca="false">(M669-L669)</f>
        <v>5337.63981481482</v>
      </c>
      <c r="O669" s="11"/>
      <c r="P669" s="9"/>
      <c r="Q669" s="9"/>
      <c r="R669" s="9"/>
      <c r="S669" s="11"/>
      <c r="T669" s="9"/>
      <c r="U669" s="11"/>
      <c r="V669" s="11"/>
      <c r="W669" s="11"/>
      <c r="X669" s="12"/>
      <c r="Y669" s="17"/>
      <c r="Z669" s="11"/>
    </row>
    <row r="670" customFormat="false" ht="12.75" hidden="false" customHeight="false" outlineLevel="0" collapsed="false">
      <c r="A670" s="0" t="n">
        <v>2002</v>
      </c>
      <c r="B670" s="0" t="n">
        <v>2</v>
      </c>
      <c r="C670" s="0" t="n">
        <v>21</v>
      </c>
      <c r="D670" s="0" t="n">
        <v>13</v>
      </c>
      <c r="E670" s="0" t="n">
        <v>10</v>
      </c>
      <c r="G670" s="0" t="n">
        <v>53</v>
      </c>
      <c r="H670" s="0" t="n">
        <f aca="false">(107-G670)</f>
        <v>54</v>
      </c>
      <c r="K670" s="8"/>
      <c r="L670" s="9" t="n">
        <v>6014</v>
      </c>
      <c r="M670" s="9" t="n">
        <f aca="false">(L670*(107/H670))</f>
        <v>11916.6296296296</v>
      </c>
      <c r="N670" s="9" t="n">
        <f aca="false">(M670-L670)</f>
        <v>5902.62962962963</v>
      </c>
      <c r="O670" s="11"/>
      <c r="P670" s="9"/>
      <c r="Q670" s="9"/>
      <c r="R670" s="9"/>
      <c r="S670" s="11"/>
      <c r="T670" s="9"/>
      <c r="U670" s="11"/>
      <c r="V670" s="11"/>
      <c r="W670" s="11"/>
      <c r="X670" s="12"/>
      <c r="Y670" s="17"/>
      <c r="Z670" s="11"/>
    </row>
    <row r="671" customFormat="false" ht="12.75" hidden="false" customHeight="false" outlineLevel="0" collapsed="false">
      <c r="A671" s="0" t="n">
        <v>2002</v>
      </c>
      <c r="B671" s="0" t="n">
        <v>2</v>
      </c>
      <c r="C671" s="0" t="n">
        <v>21</v>
      </c>
      <c r="D671" s="0" t="n">
        <v>13</v>
      </c>
      <c r="E671" s="0" t="n">
        <v>20</v>
      </c>
      <c r="G671" s="0" t="n">
        <v>53</v>
      </c>
      <c r="H671" s="0" t="n">
        <f aca="false">(107-G671)</f>
        <v>54</v>
      </c>
      <c r="K671" s="8"/>
      <c r="L671" s="9" t="n">
        <v>7721.28333333333</v>
      </c>
      <c r="M671" s="9" t="n">
        <f aca="false">(L671*(107/H671))</f>
        <v>15299.5799382716</v>
      </c>
      <c r="N671" s="9" t="n">
        <f aca="false">(M671-L671)</f>
        <v>7578.29660493827</v>
      </c>
      <c r="O671" s="11"/>
      <c r="P671" s="9"/>
      <c r="Q671" s="9"/>
      <c r="R671" s="9"/>
      <c r="S671" s="11"/>
      <c r="T671" s="9"/>
      <c r="U671" s="11"/>
      <c r="V671" s="11"/>
      <c r="W671" s="11"/>
      <c r="X671" s="12"/>
      <c r="Y671" s="17"/>
      <c r="Z671" s="11"/>
    </row>
    <row r="672" customFormat="false" ht="12.75" hidden="false" customHeight="false" outlineLevel="0" collapsed="false">
      <c r="A672" s="0" t="n">
        <v>2002</v>
      </c>
      <c r="B672" s="0" t="n">
        <v>2</v>
      </c>
      <c r="C672" s="0" t="n">
        <v>21</v>
      </c>
      <c r="D672" s="0" t="n">
        <v>13</v>
      </c>
      <c r="E672" s="0" t="n">
        <v>30</v>
      </c>
      <c r="G672" s="0" t="n">
        <v>53</v>
      </c>
      <c r="H672" s="0" t="n">
        <f aca="false">(107-G672)</f>
        <v>54</v>
      </c>
      <c r="K672" s="8"/>
      <c r="L672" s="9" t="n">
        <v>6797.13333333333</v>
      </c>
      <c r="M672" s="9" t="n">
        <f aca="false">(L672*(107/H672))</f>
        <v>13468.3938271605</v>
      </c>
      <c r="N672" s="9" t="n">
        <f aca="false">(M672-L672)</f>
        <v>6671.26049382716</v>
      </c>
      <c r="O672" s="11"/>
      <c r="P672" s="9"/>
      <c r="Q672" s="9"/>
      <c r="R672" s="9"/>
      <c r="S672" s="11"/>
      <c r="T672" s="9"/>
      <c r="U672" s="11"/>
      <c r="V672" s="11"/>
      <c r="W672" s="11"/>
      <c r="X672" s="12"/>
      <c r="Y672" s="17"/>
      <c r="Z672" s="11"/>
    </row>
    <row r="673" customFormat="false" ht="12.75" hidden="false" customHeight="false" outlineLevel="0" collapsed="false">
      <c r="A673" s="0" t="n">
        <v>2002</v>
      </c>
      <c r="B673" s="0" t="n">
        <v>2</v>
      </c>
      <c r="C673" s="0" t="n">
        <v>21</v>
      </c>
      <c r="D673" s="0" t="n">
        <v>13</v>
      </c>
      <c r="E673" s="0" t="n">
        <v>40</v>
      </c>
      <c r="G673" s="0" t="n">
        <v>53</v>
      </c>
      <c r="H673" s="0" t="n">
        <f aca="false">(107-G673)</f>
        <v>54</v>
      </c>
      <c r="K673" s="8"/>
      <c r="L673" s="9" t="n">
        <v>6288.43333333333</v>
      </c>
      <c r="M673" s="9" t="n">
        <f aca="false">(L673*(107/H673))</f>
        <v>12460.4141975309</v>
      </c>
      <c r="N673" s="9" t="n">
        <f aca="false">(M673-L673)</f>
        <v>6171.98086419753</v>
      </c>
      <c r="O673" s="11"/>
      <c r="P673" s="9"/>
      <c r="Q673" s="9"/>
      <c r="R673" s="9"/>
      <c r="S673" s="11"/>
      <c r="T673" s="9"/>
      <c r="U673" s="11"/>
      <c r="V673" s="11"/>
      <c r="W673" s="11"/>
      <c r="X673" s="12"/>
      <c r="Y673" s="17"/>
      <c r="Z673" s="11"/>
    </row>
    <row r="674" customFormat="false" ht="12.75" hidden="false" customHeight="false" outlineLevel="0" collapsed="false">
      <c r="A674" s="0" t="n">
        <v>2002</v>
      </c>
      <c r="B674" s="0" t="n">
        <v>2</v>
      </c>
      <c r="C674" s="0" t="n">
        <v>21</v>
      </c>
      <c r="D674" s="0" t="n">
        <v>13</v>
      </c>
      <c r="E674" s="0" t="n">
        <v>50</v>
      </c>
      <c r="G674" s="0" t="n">
        <v>53</v>
      </c>
      <c r="H674" s="0" t="n">
        <f aca="false">(107-G674)</f>
        <v>54</v>
      </c>
      <c r="K674" s="8"/>
      <c r="L674" s="9" t="n">
        <v>5444.1</v>
      </c>
      <c r="M674" s="9" t="n">
        <f aca="false">(L674*(107/H674))</f>
        <v>10787.3833333333</v>
      </c>
      <c r="N674" s="9" t="n">
        <f aca="false">(M674-L674)</f>
        <v>5343.28333333333</v>
      </c>
      <c r="O674" s="11"/>
      <c r="P674" s="9"/>
      <c r="Q674" s="9"/>
      <c r="R674" s="9"/>
      <c r="S674" s="11"/>
      <c r="T674" s="9"/>
      <c r="U674" s="11"/>
      <c r="V674" s="11"/>
      <c r="W674" s="11"/>
      <c r="X674" s="12"/>
      <c r="Y674" s="17"/>
      <c r="Z674" s="11"/>
    </row>
    <row r="675" customFormat="false" ht="12.75" hidden="false" customHeight="false" outlineLevel="0" collapsed="false">
      <c r="A675" s="0" t="n">
        <v>2002</v>
      </c>
      <c r="B675" s="0" t="n">
        <v>2</v>
      </c>
      <c r="C675" s="0" t="n">
        <v>21</v>
      </c>
      <c r="D675" s="0" t="n">
        <v>14</v>
      </c>
      <c r="E675" s="0" t="n">
        <v>0</v>
      </c>
      <c r="G675" s="0" t="n">
        <v>53</v>
      </c>
      <c r="H675" s="0" t="n">
        <f aca="false">(107-G675)</f>
        <v>54</v>
      </c>
      <c r="K675" s="8"/>
      <c r="L675" s="9" t="n">
        <v>6943.2</v>
      </c>
      <c r="M675" s="9" t="n">
        <f aca="false">(L675*(107/H675))</f>
        <v>13757.8222222222</v>
      </c>
      <c r="N675" s="9" t="n">
        <f aca="false">(M675-L675)</f>
        <v>6814.62222222222</v>
      </c>
      <c r="O675" s="11"/>
      <c r="P675" s="9"/>
      <c r="Q675" s="9"/>
      <c r="R675" s="9"/>
      <c r="S675" s="11"/>
      <c r="T675" s="9"/>
      <c r="U675" s="11"/>
      <c r="V675" s="11"/>
      <c r="W675" s="11"/>
      <c r="X675" s="12"/>
      <c r="Y675" s="17"/>
      <c r="Z675" s="11"/>
    </row>
    <row r="676" customFormat="false" ht="12.75" hidden="false" customHeight="false" outlineLevel="0" collapsed="false">
      <c r="A676" s="0" t="n">
        <v>2002</v>
      </c>
      <c r="B676" s="0" t="n">
        <v>2</v>
      </c>
      <c r="C676" s="0" t="n">
        <v>21</v>
      </c>
      <c r="D676" s="0" t="n">
        <v>14</v>
      </c>
      <c r="E676" s="0" t="n">
        <v>10</v>
      </c>
      <c r="G676" s="0" t="n">
        <v>53</v>
      </c>
      <c r="H676" s="0" t="n">
        <f aca="false">(107-G676)</f>
        <v>54</v>
      </c>
      <c r="K676" s="8"/>
      <c r="L676" s="9" t="n">
        <v>8195.41666666667</v>
      </c>
      <c r="M676" s="9" t="n">
        <f aca="false">(L676*(107/H676))</f>
        <v>16239.0663580247</v>
      </c>
      <c r="N676" s="9" t="n">
        <f aca="false">(M676-L676)</f>
        <v>8043.64969135802</v>
      </c>
      <c r="O676" s="11"/>
      <c r="P676" s="9"/>
      <c r="Q676" s="9"/>
      <c r="R676" s="9"/>
      <c r="S676" s="11"/>
      <c r="T676" s="9"/>
      <c r="U676" s="11"/>
      <c r="V676" s="11"/>
      <c r="W676" s="11"/>
      <c r="X676" s="12"/>
      <c r="Y676" s="17"/>
      <c r="Z676" s="11"/>
    </row>
    <row r="677" customFormat="false" ht="12.75" hidden="false" customHeight="false" outlineLevel="0" collapsed="false">
      <c r="A677" s="0" t="n">
        <v>2002</v>
      </c>
      <c r="B677" s="0" t="n">
        <v>2</v>
      </c>
      <c r="C677" s="0" t="n">
        <v>21</v>
      </c>
      <c r="D677" s="0" t="n">
        <v>14</v>
      </c>
      <c r="E677" s="0" t="n">
        <v>20</v>
      </c>
      <c r="G677" s="0" t="n">
        <v>53</v>
      </c>
      <c r="H677" s="0" t="n">
        <f aca="false">(107-G677)</f>
        <v>54</v>
      </c>
      <c r="K677" s="8"/>
      <c r="L677" s="9" t="n">
        <v>7816.65</v>
      </c>
      <c r="M677" s="9" t="n">
        <f aca="false">(L677*(107/H677))</f>
        <v>15488.5472222222</v>
      </c>
      <c r="N677" s="9" t="n">
        <f aca="false">(M677-L677)</f>
        <v>7671.89722222222</v>
      </c>
      <c r="O677" s="11"/>
      <c r="P677" s="9"/>
      <c r="Q677" s="9"/>
      <c r="R677" s="9"/>
      <c r="S677" s="11"/>
      <c r="T677" s="9"/>
      <c r="U677" s="11"/>
      <c r="V677" s="11"/>
      <c r="W677" s="11"/>
      <c r="X677" s="12"/>
      <c r="Y677" s="17"/>
      <c r="Z677" s="11"/>
    </row>
    <row r="678" customFormat="false" ht="12.75" hidden="false" customHeight="false" outlineLevel="0" collapsed="false">
      <c r="A678" s="0" t="n">
        <v>2002</v>
      </c>
      <c r="B678" s="0" t="n">
        <v>2</v>
      </c>
      <c r="C678" s="0" t="n">
        <v>21</v>
      </c>
      <c r="D678" s="0" t="n">
        <v>14</v>
      </c>
      <c r="E678" s="0" t="n">
        <v>30</v>
      </c>
      <c r="G678" s="0" t="n">
        <v>53</v>
      </c>
      <c r="H678" s="0" t="n">
        <f aca="false">(107-G678)</f>
        <v>54</v>
      </c>
      <c r="K678" s="8"/>
      <c r="L678" s="9" t="n">
        <v>6717.21666666667</v>
      </c>
      <c r="M678" s="9" t="n">
        <f aca="false">(L678*(107/H678))</f>
        <v>13310.0404320988</v>
      </c>
      <c r="N678" s="9" t="n">
        <f aca="false">(M678-L678)</f>
        <v>6592.8237654321</v>
      </c>
      <c r="O678" s="11"/>
      <c r="P678" s="9"/>
      <c r="Q678" s="9"/>
      <c r="R678" s="9"/>
      <c r="S678" s="11"/>
      <c r="T678" s="9"/>
      <c r="U678" s="11"/>
      <c r="V678" s="11"/>
      <c r="W678" s="11"/>
      <c r="X678" s="12"/>
      <c r="Y678" s="17"/>
      <c r="Z678" s="11"/>
    </row>
    <row r="679" customFormat="false" ht="12.75" hidden="false" customHeight="false" outlineLevel="0" collapsed="false">
      <c r="A679" s="0" t="n">
        <v>2002</v>
      </c>
      <c r="B679" s="0" t="n">
        <v>2</v>
      </c>
      <c r="C679" s="0" t="n">
        <v>21</v>
      </c>
      <c r="D679" s="0" t="n">
        <v>14</v>
      </c>
      <c r="E679" s="0" t="n">
        <v>40</v>
      </c>
      <c r="G679" s="0" t="n">
        <v>53</v>
      </c>
      <c r="H679" s="0" t="n">
        <f aca="false">(107-G679)</f>
        <v>54</v>
      </c>
      <c r="K679" s="8"/>
      <c r="L679" s="9" t="n">
        <v>6147.25</v>
      </c>
      <c r="M679" s="9" t="n">
        <f aca="false">(L679*(107/H679))</f>
        <v>12180.662037037</v>
      </c>
      <c r="N679" s="9" t="n">
        <f aca="false">(M679-L679)</f>
        <v>6033.41203703704</v>
      </c>
      <c r="O679" s="11"/>
      <c r="P679" s="9"/>
      <c r="Q679" s="9"/>
      <c r="R679" s="9"/>
      <c r="S679" s="11"/>
      <c r="T679" s="9"/>
      <c r="U679" s="11"/>
      <c r="V679" s="11"/>
      <c r="W679" s="11"/>
      <c r="X679" s="12"/>
      <c r="Y679" s="17"/>
      <c r="Z679" s="11"/>
    </row>
    <row r="680" customFormat="false" ht="12.75" hidden="false" customHeight="false" outlineLevel="0" collapsed="false">
      <c r="A680" s="0" t="n">
        <v>2002</v>
      </c>
      <c r="B680" s="0" t="n">
        <v>2</v>
      </c>
      <c r="C680" s="0" t="n">
        <v>21</v>
      </c>
      <c r="D680" s="0" t="n">
        <v>14</v>
      </c>
      <c r="E680" s="0" t="n">
        <v>50</v>
      </c>
      <c r="G680" s="0" t="n">
        <v>53</v>
      </c>
      <c r="H680" s="0" t="n">
        <f aca="false">(107-G680)</f>
        <v>54</v>
      </c>
      <c r="K680" s="8"/>
      <c r="L680" s="9" t="n">
        <v>8077</v>
      </c>
      <c r="M680" s="9" t="n">
        <f aca="false">(L680*(107/H680))</f>
        <v>16004.4259259259</v>
      </c>
      <c r="N680" s="9" t="n">
        <f aca="false">(M680-L680)</f>
        <v>7927.42592592593</v>
      </c>
      <c r="O680" s="11"/>
      <c r="P680" s="9"/>
      <c r="Q680" s="9"/>
      <c r="R680" s="9"/>
      <c r="S680" s="11"/>
      <c r="T680" s="9"/>
      <c r="U680" s="11"/>
      <c r="V680" s="11"/>
      <c r="W680" s="11"/>
      <c r="X680" s="12"/>
      <c r="Y680" s="17"/>
      <c r="Z680" s="11"/>
    </row>
    <row r="681" customFormat="false" ht="12.75" hidden="false" customHeight="false" outlineLevel="0" collapsed="false">
      <c r="A681" s="0" t="n">
        <v>2002</v>
      </c>
      <c r="B681" s="0" t="n">
        <v>2</v>
      </c>
      <c r="C681" s="0" t="n">
        <v>21</v>
      </c>
      <c r="D681" s="0" t="n">
        <v>15</v>
      </c>
      <c r="E681" s="0" t="n">
        <v>0</v>
      </c>
      <c r="G681" s="0" t="n">
        <v>53</v>
      </c>
      <c r="H681" s="0" t="n">
        <f aca="false">(107-G681)</f>
        <v>54</v>
      </c>
      <c r="K681" s="8"/>
      <c r="L681" s="9" t="n">
        <v>10789.2833333333</v>
      </c>
      <c r="M681" s="9" t="n">
        <f aca="false">(L681*(107/H681))</f>
        <v>21378.7651234568</v>
      </c>
      <c r="N681" s="9" t="n">
        <f aca="false">(M681-L681)</f>
        <v>10589.4817901235</v>
      </c>
      <c r="O681" s="11"/>
      <c r="P681" s="9"/>
      <c r="Q681" s="9"/>
      <c r="R681" s="9"/>
      <c r="S681" s="11"/>
      <c r="T681" s="9"/>
      <c r="U681" s="11"/>
      <c r="V681" s="11"/>
      <c r="W681" s="11"/>
      <c r="X681" s="12"/>
      <c r="Y681" s="17"/>
      <c r="Z681" s="11"/>
    </row>
    <row r="682" customFormat="false" ht="12.75" hidden="false" customHeight="false" outlineLevel="0" collapsed="false">
      <c r="A682" s="0" t="n">
        <v>2002</v>
      </c>
      <c r="B682" s="0" t="n">
        <v>2</v>
      </c>
      <c r="C682" s="0" t="n">
        <v>21</v>
      </c>
      <c r="D682" s="0" t="n">
        <v>15</v>
      </c>
      <c r="E682" s="0" t="n">
        <v>10</v>
      </c>
      <c r="G682" s="0" t="n">
        <v>53</v>
      </c>
      <c r="H682" s="0" t="n">
        <f aca="false">(107-G682)</f>
        <v>54</v>
      </c>
      <c r="K682" s="8"/>
      <c r="L682" s="9" t="n">
        <v>9909.9</v>
      </c>
      <c r="M682" s="9" t="n">
        <f aca="false">(L682*(107/H682))</f>
        <v>19636.2833333333</v>
      </c>
      <c r="N682" s="9" t="n">
        <f aca="false">(M682-L682)</f>
        <v>9726.38333333333</v>
      </c>
      <c r="O682" s="11"/>
      <c r="P682" s="9"/>
      <c r="Q682" s="9"/>
      <c r="R682" s="9"/>
      <c r="S682" s="11"/>
      <c r="T682" s="9"/>
      <c r="U682" s="11"/>
      <c r="V682" s="11"/>
      <c r="W682" s="11"/>
      <c r="X682" s="12"/>
      <c r="Y682" s="17"/>
      <c r="Z682" s="11"/>
    </row>
    <row r="683" customFormat="false" ht="12.75" hidden="false" customHeight="false" outlineLevel="0" collapsed="false">
      <c r="A683" s="0" t="n">
        <v>2002</v>
      </c>
      <c r="B683" s="0" t="n">
        <v>2</v>
      </c>
      <c r="C683" s="0" t="n">
        <v>21</v>
      </c>
      <c r="D683" s="0" t="n">
        <v>15</v>
      </c>
      <c r="E683" s="0" t="n">
        <v>20</v>
      </c>
      <c r="G683" s="0" t="n">
        <v>53</v>
      </c>
      <c r="H683" s="0" t="n">
        <f aca="false">(107-G683)</f>
        <v>54</v>
      </c>
      <c r="K683" s="8"/>
      <c r="L683" s="9" t="n">
        <v>11491.9833333333</v>
      </c>
      <c r="M683" s="9" t="n">
        <f aca="false">(L683*(107/H683))</f>
        <v>22771.1521604938</v>
      </c>
      <c r="N683" s="9" t="n">
        <f aca="false">(M683-L683)</f>
        <v>11279.1688271605</v>
      </c>
      <c r="O683" s="11"/>
      <c r="P683" s="9"/>
      <c r="Q683" s="9"/>
      <c r="R683" s="9"/>
      <c r="S683" s="11"/>
      <c r="T683" s="9"/>
      <c r="U683" s="11"/>
      <c r="V683" s="11"/>
      <c r="W683" s="11"/>
      <c r="X683" s="12"/>
      <c r="Y683" s="17"/>
      <c r="Z683" s="11"/>
    </row>
    <row r="684" customFormat="false" ht="12.75" hidden="false" customHeight="false" outlineLevel="0" collapsed="false">
      <c r="A684" s="0" t="n">
        <v>2002</v>
      </c>
      <c r="B684" s="0" t="n">
        <v>2</v>
      </c>
      <c r="C684" s="0" t="n">
        <v>21</v>
      </c>
      <c r="D684" s="0" t="n">
        <v>15</v>
      </c>
      <c r="E684" s="0" t="n">
        <v>30</v>
      </c>
      <c r="G684" s="0" t="n">
        <v>53</v>
      </c>
      <c r="H684" s="0" t="n">
        <f aca="false">(107-G684)</f>
        <v>54</v>
      </c>
      <c r="K684" s="8"/>
      <c r="L684" s="9" t="n">
        <v>11441.0333333333</v>
      </c>
      <c r="M684" s="9" t="n">
        <f aca="false">(L684*(107/H684))</f>
        <v>22670.1956790123</v>
      </c>
      <c r="N684" s="9" t="n">
        <f aca="false">(M684-L684)</f>
        <v>11229.162345679</v>
      </c>
      <c r="O684" s="11"/>
      <c r="P684" s="9"/>
      <c r="Q684" s="9"/>
      <c r="R684" s="9"/>
      <c r="S684" s="11"/>
      <c r="T684" s="9"/>
      <c r="U684" s="11"/>
      <c r="V684" s="11"/>
      <c r="W684" s="11"/>
      <c r="X684" s="12"/>
      <c r="Y684" s="17"/>
      <c r="Z684" s="11"/>
    </row>
    <row r="685" customFormat="false" ht="12.75" hidden="false" customHeight="false" outlineLevel="0" collapsed="false">
      <c r="A685" s="0" t="n">
        <v>2002</v>
      </c>
      <c r="B685" s="0" t="n">
        <v>2</v>
      </c>
      <c r="C685" s="0" t="n">
        <v>21</v>
      </c>
      <c r="D685" s="0" t="n">
        <v>15</v>
      </c>
      <c r="E685" s="0" t="n">
        <v>40</v>
      </c>
      <c r="G685" s="0" t="n">
        <v>53</v>
      </c>
      <c r="H685" s="0" t="n">
        <f aca="false">(107-G685)</f>
        <v>54</v>
      </c>
      <c r="K685" s="8"/>
      <c r="L685" s="9" t="n">
        <v>13105.65</v>
      </c>
      <c r="M685" s="9" t="n">
        <f aca="false">(L685*(107/H685))</f>
        <v>25968.6027777778</v>
      </c>
      <c r="N685" s="9" t="n">
        <f aca="false">(M685-L685)</f>
        <v>12862.9527777778</v>
      </c>
      <c r="O685" s="11"/>
      <c r="P685" s="9"/>
      <c r="Q685" s="9"/>
      <c r="R685" s="9"/>
      <c r="S685" s="11"/>
      <c r="T685" s="9"/>
      <c r="U685" s="11"/>
      <c r="V685" s="11"/>
      <c r="W685" s="11"/>
      <c r="X685" s="12"/>
      <c r="Y685" s="17"/>
      <c r="Z685" s="11"/>
    </row>
    <row r="686" customFormat="false" ht="12.75" hidden="false" customHeight="false" outlineLevel="0" collapsed="false">
      <c r="A686" s="0" t="n">
        <v>2002</v>
      </c>
      <c r="B686" s="0" t="n">
        <v>2</v>
      </c>
      <c r="C686" s="0" t="n">
        <v>21</v>
      </c>
      <c r="D686" s="0" t="n">
        <v>15</v>
      </c>
      <c r="E686" s="0" t="n">
        <v>50</v>
      </c>
      <c r="G686" s="0" t="n">
        <v>53</v>
      </c>
      <c r="H686" s="0" t="n">
        <f aca="false">(107-G686)</f>
        <v>54</v>
      </c>
      <c r="K686" s="8"/>
      <c r="L686" s="9" t="n">
        <v>12331.9666666667</v>
      </c>
      <c r="M686" s="9" t="n">
        <f aca="false">(L686*(107/H686))</f>
        <v>24435.5635802469</v>
      </c>
      <c r="N686" s="9" t="n">
        <f aca="false">(M686-L686)</f>
        <v>12103.5969135802</v>
      </c>
      <c r="O686" s="11"/>
      <c r="P686" s="9"/>
      <c r="Q686" s="9"/>
      <c r="R686" s="9"/>
      <c r="S686" s="11"/>
      <c r="T686" s="9"/>
      <c r="U686" s="11"/>
      <c r="V686" s="11"/>
      <c r="W686" s="11"/>
      <c r="X686" s="12"/>
      <c r="Y686" s="17"/>
      <c r="Z686" s="11"/>
    </row>
    <row r="687" customFormat="false" ht="12.75" hidden="false" customHeight="false" outlineLevel="0" collapsed="false">
      <c r="A687" s="0" t="n">
        <v>2002</v>
      </c>
      <c r="B687" s="0" t="n">
        <v>2</v>
      </c>
      <c r="C687" s="0" t="n">
        <v>21</v>
      </c>
      <c r="D687" s="0" t="n">
        <v>16</v>
      </c>
      <c r="E687" s="0" t="n">
        <v>0</v>
      </c>
      <c r="G687" s="0" t="n">
        <v>53</v>
      </c>
      <c r="H687" s="0" t="n">
        <f aca="false">(107-G687)</f>
        <v>54</v>
      </c>
      <c r="K687" s="8"/>
      <c r="L687" s="9" t="n">
        <v>9379.95</v>
      </c>
      <c r="M687" s="9" t="n">
        <f aca="false">(L687*(107/H687))</f>
        <v>18586.1972222222</v>
      </c>
      <c r="N687" s="9" t="n">
        <f aca="false">(M687-L687)</f>
        <v>9206.24722222222</v>
      </c>
      <c r="O687" s="11"/>
      <c r="P687" s="9"/>
      <c r="Q687" s="9"/>
      <c r="R687" s="9"/>
      <c r="S687" s="11"/>
      <c r="T687" s="9"/>
      <c r="U687" s="11"/>
      <c r="V687" s="11"/>
      <c r="W687" s="11"/>
      <c r="X687" s="12"/>
      <c r="Y687" s="17"/>
      <c r="Z687" s="11"/>
    </row>
    <row r="688" customFormat="false" ht="12.75" hidden="false" customHeight="false" outlineLevel="0" collapsed="false">
      <c r="K688" s="8"/>
      <c r="L688" s="9"/>
      <c r="M688" s="9"/>
      <c r="N688" s="9"/>
      <c r="O688" s="11"/>
      <c r="P688" s="9"/>
      <c r="Q688" s="9"/>
      <c r="R688" s="9"/>
      <c r="S688" s="11"/>
      <c r="T688" s="9"/>
      <c r="U688" s="11"/>
      <c r="V688" s="11"/>
      <c r="W688" s="11"/>
      <c r="X688" s="12"/>
      <c r="Y688" s="17"/>
      <c r="Z688" s="11"/>
    </row>
    <row r="689" customFormat="false" ht="12.75" hidden="false" customHeight="false" outlineLevel="0" collapsed="false">
      <c r="A689" s="0" t="n">
        <v>2002</v>
      </c>
      <c r="B689" s="0" t="n">
        <v>2</v>
      </c>
      <c r="C689" s="0" t="n">
        <v>21</v>
      </c>
      <c r="D689" s="0" t="n">
        <v>16</v>
      </c>
      <c r="E689" s="0" t="n">
        <v>10</v>
      </c>
      <c r="F689" s="0" t="n">
        <v>1.75</v>
      </c>
      <c r="G689" s="0" t="n">
        <v>27</v>
      </c>
      <c r="H689" s="0" t="n">
        <f aca="false">(107-G689)</f>
        <v>80</v>
      </c>
      <c r="K689" s="8"/>
      <c r="L689" s="9" t="n">
        <v>9905.01666666667</v>
      </c>
      <c r="M689" s="9" t="n">
        <f aca="false">(L689*(107/H689))</f>
        <v>13247.9597916667</v>
      </c>
      <c r="N689" s="9" t="n">
        <f aca="false">(M689-L689)</f>
        <v>3342.943125</v>
      </c>
      <c r="O689" s="11"/>
      <c r="P689" s="9"/>
      <c r="Q689" s="9"/>
      <c r="R689" s="9"/>
      <c r="S689" s="11"/>
      <c r="T689" s="9"/>
      <c r="U689" s="11"/>
      <c r="V689" s="11"/>
      <c r="W689" s="11"/>
      <c r="X689" s="12"/>
      <c r="Y689" s="17"/>
      <c r="Z689" s="11"/>
    </row>
    <row r="690" customFormat="false" ht="12.75" hidden="false" customHeight="false" outlineLevel="0" collapsed="false">
      <c r="A690" s="0" t="n">
        <v>2002</v>
      </c>
      <c r="B690" s="0" t="n">
        <v>2</v>
      </c>
      <c r="C690" s="0" t="n">
        <v>21</v>
      </c>
      <c r="D690" s="0" t="n">
        <v>16</v>
      </c>
      <c r="E690" s="0" t="n">
        <v>20</v>
      </c>
      <c r="G690" s="0" t="n">
        <v>27</v>
      </c>
      <c r="H690" s="0" t="n">
        <f aca="false">(107-G690)</f>
        <v>80</v>
      </c>
      <c r="K690" s="8"/>
      <c r="L690" s="9" t="n">
        <v>10325.6833333333</v>
      </c>
      <c r="M690" s="9" t="n">
        <f aca="false">(L690*(107/H690))</f>
        <v>13810.6014583333</v>
      </c>
      <c r="N690" s="9" t="n">
        <f aca="false">(M690-L690)</f>
        <v>3484.918125</v>
      </c>
      <c r="O690" s="11"/>
      <c r="P690" s="9"/>
      <c r="Q690" s="9"/>
      <c r="R690" s="9"/>
      <c r="S690" s="11"/>
      <c r="T690" s="9"/>
      <c r="U690" s="11"/>
      <c r="V690" s="11"/>
      <c r="W690" s="11"/>
      <c r="X690" s="12"/>
      <c r="Y690" s="17"/>
      <c r="Z690" s="11"/>
    </row>
    <row r="691" customFormat="false" ht="12.75" hidden="false" customHeight="false" outlineLevel="0" collapsed="false">
      <c r="A691" s="0" t="n">
        <v>2002</v>
      </c>
      <c r="B691" s="0" t="n">
        <v>2</v>
      </c>
      <c r="C691" s="0" t="n">
        <v>21</v>
      </c>
      <c r="D691" s="0" t="n">
        <v>16</v>
      </c>
      <c r="E691" s="0" t="n">
        <v>30</v>
      </c>
      <c r="G691" s="0" t="n">
        <v>27</v>
      </c>
      <c r="H691" s="0" t="n">
        <f aca="false">(107-G691)</f>
        <v>80</v>
      </c>
      <c r="K691" s="8"/>
      <c r="L691" s="9" t="n">
        <v>10270.5833333333</v>
      </c>
      <c r="M691" s="9" t="n">
        <f aca="false">(L691*(107/H691))</f>
        <v>13736.9052083333</v>
      </c>
      <c r="N691" s="9" t="n">
        <f aca="false">(M691-L691)</f>
        <v>3466.321875</v>
      </c>
      <c r="O691" s="11"/>
      <c r="P691" s="9"/>
      <c r="Q691" s="9"/>
      <c r="R691" s="9"/>
      <c r="S691" s="11"/>
      <c r="T691" s="9"/>
      <c r="U691" s="11"/>
      <c r="V691" s="11"/>
      <c r="W691" s="11"/>
      <c r="X691" s="12"/>
      <c r="Y691" s="17"/>
      <c r="Z691" s="11"/>
    </row>
    <row r="692" customFormat="false" ht="12.75" hidden="false" customHeight="false" outlineLevel="0" collapsed="false">
      <c r="A692" s="0" t="n">
        <v>2002</v>
      </c>
      <c r="B692" s="0" t="n">
        <v>2</v>
      </c>
      <c r="C692" s="0" t="n">
        <v>21</v>
      </c>
      <c r="D692" s="0" t="n">
        <v>16</v>
      </c>
      <c r="E692" s="0" t="n">
        <v>40</v>
      </c>
      <c r="G692" s="0" t="n">
        <v>27</v>
      </c>
      <c r="H692" s="0" t="n">
        <f aca="false">(107-G692)</f>
        <v>80</v>
      </c>
      <c r="K692" s="8"/>
      <c r="L692" s="9" t="n">
        <v>11880.1</v>
      </c>
      <c r="M692" s="9" t="n">
        <f aca="false">(L692*(107/H692))</f>
        <v>15889.63375</v>
      </c>
      <c r="N692" s="9" t="n">
        <f aca="false">(M692-L692)</f>
        <v>4009.53375</v>
      </c>
      <c r="O692" s="11"/>
      <c r="P692" s="9"/>
      <c r="Q692" s="9"/>
      <c r="R692" s="9"/>
      <c r="S692" s="11"/>
      <c r="T692" s="9"/>
      <c r="U692" s="11"/>
      <c r="V692" s="11"/>
      <c r="W692" s="11"/>
      <c r="X692" s="12"/>
      <c r="Y692" s="17"/>
      <c r="Z692" s="11"/>
    </row>
    <row r="693" customFormat="false" ht="12.75" hidden="false" customHeight="false" outlineLevel="0" collapsed="false">
      <c r="A693" s="0" t="n">
        <v>2002</v>
      </c>
      <c r="B693" s="0" t="n">
        <v>2</v>
      </c>
      <c r="C693" s="0" t="n">
        <v>21</v>
      </c>
      <c r="D693" s="0" t="n">
        <v>16</v>
      </c>
      <c r="E693" s="0" t="n">
        <v>50</v>
      </c>
      <c r="G693" s="0" t="n">
        <v>27</v>
      </c>
      <c r="H693" s="0" t="n">
        <f aca="false">(107-G693)</f>
        <v>80</v>
      </c>
      <c r="K693" s="8"/>
      <c r="L693" s="9" t="n">
        <v>12195.8333333333</v>
      </c>
      <c r="M693" s="9" t="n">
        <f aca="false">(L693*(107/H693))</f>
        <v>16311.9270833333</v>
      </c>
      <c r="N693" s="9" t="n">
        <f aca="false">(M693-L693)</f>
        <v>4116.09375</v>
      </c>
      <c r="O693" s="11"/>
      <c r="P693" s="9"/>
      <c r="Q693" s="9"/>
      <c r="R693" s="9"/>
      <c r="S693" s="11"/>
      <c r="T693" s="9"/>
      <c r="U693" s="11"/>
      <c r="V693" s="11"/>
      <c r="W693" s="11"/>
      <c r="X693" s="12"/>
      <c r="Y693" s="17"/>
      <c r="Z693" s="11"/>
    </row>
    <row r="694" customFormat="false" ht="12.75" hidden="false" customHeight="false" outlineLevel="0" collapsed="false">
      <c r="A694" s="0" t="n">
        <v>2002</v>
      </c>
      <c r="B694" s="0" t="n">
        <v>2</v>
      </c>
      <c r="C694" s="0" t="n">
        <v>21</v>
      </c>
      <c r="D694" s="0" t="n">
        <v>17</v>
      </c>
      <c r="E694" s="0" t="n">
        <v>0</v>
      </c>
      <c r="G694" s="0" t="n">
        <v>27</v>
      </c>
      <c r="H694" s="0" t="n">
        <f aca="false">(107-G694)</f>
        <v>80</v>
      </c>
      <c r="K694" s="8"/>
      <c r="L694" s="9" t="n">
        <v>8946.16666666667</v>
      </c>
      <c r="M694" s="9" t="n">
        <f aca="false">(L694*(107/H694))</f>
        <v>11965.4979166667</v>
      </c>
      <c r="N694" s="9" t="n">
        <f aca="false">(M694-L694)</f>
        <v>3019.33125</v>
      </c>
      <c r="O694" s="11"/>
      <c r="P694" s="9"/>
      <c r="Q694" s="9"/>
      <c r="R694" s="9"/>
      <c r="S694" s="11"/>
      <c r="T694" s="9"/>
      <c r="U694" s="11"/>
      <c r="V694" s="11"/>
      <c r="W694" s="11"/>
      <c r="X694" s="12"/>
      <c r="Y694" s="17"/>
      <c r="Z694" s="11"/>
    </row>
    <row r="695" customFormat="false" ht="12.75" hidden="false" customHeight="false" outlineLevel="0" collapsed="false">
      <c r="A695" s="0" t="n">
        <v>2002</v>
      </c>
      <c r="B695" s="0" t="n">
        <v>2</v>
      </c>
      <c r="C695" s="0" t="n">
        <v>21</v>
      </c>
      <c r="D695" s="0" t="n">
        <v>17</v>
      </c>
      <c r="E695" s="0" t="n">
        <v>10</v>
      </c>
      <c r="G695" s="0" t="n">
        <v>27</v>
      </c>
      <c r="H695" s="0" t="n">
        <f aca="false">(107-G695)</f>
        <v>80</v>
      </c>
      <c r="K695" s="8"/>
      <c r="L695" s="9" t="n">
        <v>7128.95</v>
      </c>
      <c r="M695" s="9" t="n">
        <f aca="false">(L695*(107/H695))</f>
        <v>9534.970625</v>
      </c>
      <c r="N695" s="9" t="n">
        <f aca="false">(M695-L695)</f>
        <v>2406.020625</v>
      </c>
      <c r="O695" s="11"/>
      <c r="P695" s="9"/>
      <c r="Q695" s="9"/>
      <c r="R695" s="9"/>
      <c r="S695" s="11"/>
      <c r="T695" s="9"/>
      <c r="U695" s="11"/>
      <c r="V695" s="11"/>
      <c r="W695" s="11"/>
      <c r="X695" s="12"/>
      <c r="Y695" s="17"/>
      <c r="Z695" s="11"/>
    </row>
    <row r="696" customFormat="false" ht="12.75" hidden="false" customHeight="false" outlineLevel="0" collapsed="false">
      <c r="A696" s="0" t="n">
        <v>2002</v>
      </c>
      <c r="B696" s="0" t="n">
        <v>2</v>
      </c>
      <c r="C696" s="0" t="n">
        <v>21</v>
      </c>
      <c r="D696" s="0" t="n">
        <v>17</v>
      </c>
      <c r="E696" s="0" t="n">
        <v>20</v>
      </c>
      <c r="G696" s="0" t="n">
        <v>27</v>
      </c>
      <c r="H696" s="0" t="n">
        <f aca="false">(107-G696)</f>
        <v>80</v>
      </c>
      <c r="K696" s="8"/>
      <c r="L696" s="9" t="n">
        <v>9616.36666666667</v>
      </c>
      <c r="M696" s="9" t="n">
        <f aca="false">(L696*(107/H696))</f>
        <v>12861.8904166667</v>
      </c>
      <c r="N696" s="9" t="n">
        <f aca="false">(M696-L696)</f>
        <v>3245.52375</v>
      </c>
      <c r="O696" s="11"/>
      <c r="P696" s="9"/>
      <c r="Q696" s="9"/>
      <c r="R696" s="9"/>
      <c r="S696" s="11"/>
      <c r="T696" s="9"/>
      <c r="U696" s="11"/>
      <c r="V696" s="11"/>
      <c r="W696" s="11"/>
      <c r="X696" s="12"/>
      <c r="Y696" s="17"/>
      <c r="Z696" s="11"/>
    </row>
    <row r="697" customFormat="false" ht="12.75" hidden="false" customHeight="false" outlineLevel="0" collapsed="false">
      <c r="A697" s="0" t="n">
        <v>2002</v>
      </c>
      <c r="B697" s="0" t="n">
        <v>2</v>
      </c>
      <c r="C697" s="0" t="n">
        <v>21</v>
      </c>
      <c r="D697" s="0" t="n">
        <v>17</v>
      </c>
      <c r="E697" s="0" t="n">
        <v>30</v>
      </c>
      <c r="G697" s="0" t="n">
        <v>27</v>
      </c>
      <c r="H697" s="0" t="n">
        <f aca="false">(107-G697)</f>
        <v>80</v>
      </c>
      <c r="K697" s="8"/>
      <c r="L697" s="9" t="n">
        <v>11232.55</v>
      </c>
      <c r="M697" s="9" t="n">
        <f aca="false">(L697*(107/H697))</f>
        <v>15023.535625</v>
      </c>
      <c r="N697" s="9" t="n">
        <f aca="false">(M697-L697)</f>
        <v>3790.985625</v>
      </c>
      <c r="O697" s="11"/>
      <c r="P697" s="9"/>
      <c r="Q697" s="9"/>
      <c r="R697" s="9"/>
      <c r="S697" s="11"/>
      <c r="T697" s="9"/>
      <c r="U697" s="11"/>
      <c r="V697" s="11"/>
      <c r="W697" s="11"/>
      <c r="X697" s="12"/>
      <c r="Y697" s="17"/>
      <c r="Z697" s="11"/>
    </row>
    <row r="698" customFormat="false" ht="12.75" hidden="false" customHeight="false" outlineLevel="0" collapsed="false">
      <c r="A698" s="0" t="n">
        <v>2002</v>
      </c>
      <c r="B698" s="0" t="n">
        <v>2</v>
      </c>
      <c r="C698" s="0" t="n">
        <v>21</v>
      </c>
      <c r="D698" s="0" t="n">
        <v>17</v>
      </c>
      <c r="E698" s="0" t="n">
        <v>40</v>
      </c>
      <c r="G698" s="0" t="n">
        <v>27</v>
      </c>
      <c r="H698" s="0" t="n">
        <f aca="false">(107-G698)</f>
        <v>80</v>
      </c>
      <c r="K698" s="8"/>
      <c r="L698" s="9" t="n">
        <v>11956.8833333333</v>
      </c>
      <c r="M698" s="9" t="n">
        <f aca="false">(L698*(107/H698))</f>
        <v>15992.3314583333</v>
      </c>
      <c r="N698" s="9" t="n">
        <f aca="false">(M698-L698)</f>
        <v>4035.448125</v>
      </c>
      <c r="O698" s="11"/>
      <c r="P698" s="9"/>
      <c r="Q698" s="9"/>
      <c r="R698" s="9"/>
      <c r="S698" s="11"/>
      <c r="T698" s="9"/>
      <c r="U698" s="11"/>
      <c r="V698" s="11"/>
      <c r="W698" s="11"/>
      <c r="X698" s="12"/>
      <c r="Y698" s="17"/>
      <c r="Z698" s="11"/>
    </row>
    <row r="699" customFormat="false" ht="12.75" hidden="false" customHeight="false" outlineLevel="0" collapsed="false">
      <c r="A699" s="0" t="n">
        <v>2002</v>
      </c>
      <c r="B699" s="0" t="n">
        <v>2</v>
      </c>
      <c r="C699" s="0" t="n">
        <v>21</v>
      </c>
      <c r="D699" s="0" t="n">
        <v>17</v>
      </c>
      <c r="E699" s="0" t="n">
        <v>50</v>
      </c>
      <c r="G699" s="0" t="n">
        <v>27</v>
      </c>
      <c r="H699" s="0" t="n">
        <f aca="false">(107-G699)</f>
        <v>80</v>
      </c>
      <c r="K699" s="8"/>
      <c r="L699" s="9" t="n">
        <v>13241.6666666667</v>
      </c>
      <c r="M699" s="9" t="n">
        <f aca="false">(L699*(107/H699))</f>
        <v>17710.7291666667</v>
      </c>
      <c r="N699" s="9" t="n">
        <f aca="false">(M699-L699)</f>
        <v>4469.0625</v>
      </c>
      <c r="O699" s="11"/>
      <c r="P699" s="9"/>
      <c r="Q699" s="9"/>
      <c r="R699" s="9"/>
      <c r="S699" s="11"/>
      <c r="T699" s="9"/>
      <c r="U699" s="11"/>
      <c r="V699" s="11"/>
      <c r="W699" s="11"/>
      <c r="X699" s="12"/>
      <c r="Y699" s="17"/>
      <c r="Z699" s="11"/>
    </row>
    <row r="700" customFormat="false" ht="12.75" hidden="false" customHeight="false" outlineLevel="0" collapsed="false">
      <c r="K700" s="8"/>
      <c r="L700" s="9"/>
      <c r="M700" s="9"/>
      <c r="N700" s="9"/>
      <c r="O700" s="11"/>
      <c r="P700" s="9"/>
      <c r="Q700" s="9"/>
      <c r="R700" s="9"/>
      <c r="S700" s="11"/>
      <c r="T700" s="9"/>
      <c r="U700" s="11"/>
      <c r="V700" s="11"/>
      <c r="W700" s="11"/>
      <c r="X700" s="12"/>
      <c r="Y700" s="17"/>
      <c r="Z700" s="11"/>
    </row>
    <row r="701" customFormat="false" ht="12.75" hidden="false" customHeight="false" outlineLevel="0" collapsed="false">
      <c r="A701" s="0" t="n">
        <v>2002</v>
      </c>
      <c r="B701" s="0" t="n">
        <v>2</v>
      </c>
      <c r="C701" s="0" t="n">
        <v>23</v>
      </c>
      <c r="D701" s="0" t="n">
        <v>20</v>
      </c>
      <c r="E701" s="0" t="n">
        <v>10</v>
      </c>
      <c r="F701" s="0" t="n">
        <v>3.75</v>
      </c>
      <c r="G701" s="0" t="n">
        <v>58</v>
      </c>
      <c r="H701" s="0" t="n">
        <f aca="false">(107-G701)</f>
        <v>49</v>
      </c>
      <c r="K701" s="8"/>
      <c r="L701" s="9" t="n">
        <v>1391.73333333333</v>
      </c>
      <c r="M701" s="9" t="n">
        <f aca="false">(L701*(107/H701))</f>
        <v>3039.09115646259</v>
      </c>
      <c r="N701" s="9" t="n">
        <f aca="false">(M701-L701)</f>
        <v>1647.35782312925</v>
      </c>
      <c r="O701" s="11"/>
      <c r="P701" s="9"/>
      <c r="Q701" s="9"/>
      <c r="R701" s="9"/>
      <c r="S701" s="11"/>
      <c r="T701" s="9"/>
      <c r="U701" s="11"/>
      <c r="V701" s="11"/>
      <c r="W701" s="11"/>
      <c r="X701" s="12"/>
      <c r="Y701" s="17"/>
      <c r="Z701" s="11"/>
    </row>
    <row r="702" customFormat="false" ht="12.75" hidden="false" customHeight="false" outlineLevel="0" collapsed="false">
      <c r="A702" s="0" t="n">
        <v>2002</v>
      </c>
      <c r="B702" s="0" t="n">
        <v>2</v>
      </c>
      <c r="C702" s="0" t="n">
        <v>23</v>
      </c>
      <c r="D702" s="0" t="n">
        <v>20</v>
      </c>
      <c r="E702" s="0" t="n">
        <v>20</v>
      </c>
      <c r="G702" s="0" t="n">
        <v>58</v>
      </c>
      <c r="H702" s="0" t="n">
        <f aca="false">(107-G702)</f>
        <v>49</v>
      </c>
      <c r="K702" s="8"/>
      <c r="L702" s="9" t="n">
        <v>1911.13333333333</v>
      </c>
      <c r="M702" s="9" t="n">
        <f aca="false">(L702*(107/H702))</f>
        <v>4173.29115646259</v>
      </c>
      <c r="N702" s="9" t="n">
        <f aca="false">(M702-L702)</f>
        <v>2262.15782312925</v>
      </c>
      <c r="O702" s="11"/>
      <c r="P702" s="9"/>
      <c r="Q702" s="9"/>
      <c r="R702" s="9"/>
      <c r="S702" s="11"/>
      <c r="T702" s="9"/>
      <c r="U702" s="11"/>
      <c r="V702" s="11"/>
      <c r="W702" s="11"/>
      <c r="X702" s="12"/>
      <c r="Y702" s="17"/>
      <c r="Z702" s="11"/>
    </row>
    <row r="703" customFormat="false" ht="12.75" hidden="false" customHeight="false" outlineLevel="0" collapsed="false">
      <c r="A703" s="0" t="n">
        <v>2002</v>
      </c>
      <c r="B703" s="0" t="n">
        <v>2</v>
      </c>
      <c r="C703" s="0" t="n">
        <v>23</v>
      </c>
      <c r="D703" s="0" t="n">
        <v>20</v>
      </c>
      <c r="E703" s="0" t="n">
        <v>30</v>
      </c>
      <c r="G703" s="0" t="n">
        <v>58</v>
      </c>
      <c r="H703" s="0" t="n">
        <f aca="false">(107-G703)</f>
        <v>49</v>
      </c>
      <c r="K703" s="8"/>
      <c r="L703" s="9" t="n">
        <v>1874.55</v>
      </c>
      <c r="M703" s="9" t="n">
        <f aca="false">(L703*(107/H703))</f>
        <v>4093.40510204082</v>
      </c>
      <c r="N703" s="9" t="n">
        <f aca="false">(M703-L703)</f>
        <v>2218.85510204082</v>
      </c>
      <c r="O703" s="11"/>
      <c r="P703" s="9"/>
      <c r="Q703" s="9"/>
      <c r="R703" s="9"/>
      <c r="S703" s="11"/>
      <c r="T703" s="9"/>
      <c r="U703" s="11"/>
      <c r="V703" s="11"/>
      <c r="W703" s="11"/>
      <c r="X703" s="12"/>
      <c r="Y703" s="17"/>
      <c r="Z703" s="11"/>
    </row>
    <row r="704" customFormat="false" ht="12.75" hidden="false" customHeight="false" outlineLevel="0" collapsed="false">
      <c r="A704" s="0" t="n">
        <v>2002</v>
      </c>
      <c r="B704" s="0" t="n">
        <v>2</v>
      </c>
      <c r="C704" s="0" t="n">
        <v>23</v>
      </c>
      <c r="D704" s="0" t="n">
        <v>20</v>
      </c>
      <c r="E704" s="0" t="n">
        <v>40</v>
      </c>
      <c r="G704" s="0" t="n">
        <v>58</v>
      </c>
      <c r="H704" s="0" t="n">
        <f aca="false">(107-G704)</f>
        <v>49</v>
      </c>
      <c r="K704" s="8"/>
      <c r="L704" s="9" t="n">
        <v>2250.86666666667</v>
      </c>
      <c r="M704" s="9" t="n">
        <f aca="false">(L704*(107/H704))</f>
        <v>4915.15782312925</v>
      </c>
      <c r="N704" s="9" t="n">
        <f aca="false">(M704-L704)</f>
        <v>2664.29115646258</v>
      </c>
      <c r="O704" s="11"/>
      <c r="P704" s="9"/>
      <c r="Q704" s="9"/>
      <c r="R704" s="9"/>
      <c r="S704" s="11"/>
      <c r="T704" s="9"/>
      <c r="U704" s="11"/>
      <c r="V704" s="11"/>
      <c r="W704" s="11"/>
      <c r="X704" s="12"/>
      <c r="Y704" s="17"/>
      <c r="Z704" s="11"/>
    </row>
    <row r="705" customFormat="false" ht="12.75" hidden="false" customHeight="false" outlineLevel="0" collapsed="false">
      <c r="A705" s="0" t="n">
        <v>2002</v>
      </c>
      <c r="B705" s="0" t="n">
        <v>2</v>
      </c>
      <c r="C705" s="0" t="n">
        <v>23</v>
      </c>
      <c r="D705" s="0" t="n">
        <v>20</v>
      </c>
      <c r="E705" s="0" t="n">
        <v>50</v>
      </c>
      <c r="G705" s="0" t="n">
        <v>58</v>
      </c>
      <c r="H705" s="0" t="n">
        <f aca="false">(107-G705)</f>
        <v>49</v>
      </c>
      <c r="K705" s="8"/>
      <c r="L705" s="9" t="n">
        <v>2459.43333333333</v>
      </c>
      <c r="M705" s="9" t="n">
        <f aca="false">(L705*(107/H705))</f>
        <v>5370.59931972789</v>
      </c>
      <c r="N705" s="9" t="n">
        <f aca="false">(M705-L705)</f>
        <v>2911.16598639456</v>
      </c>
      <c r="O705" s="11"/>
      <c r="P705" s="9"/>
      <c r="Q705" s="9"/>
      <c r="R705" s="9"/>
      <c r="S705" s="11"/>
      <c r="T705" s="9"/>
      <c r="U705" s="11"/>
      <c r="V705" s="11"/>
      <c r="W705" s="11"/>
      <c r="X705" s="12"/>
      <c r="Y705" s="17"/>
      <c r="Z705" s="11"/>
    </row>
    <row r="706" customFormat="false" ht="12.75" hidden="false" customHeight="false" outlineLevel="0" collapsed="false">
      <c r="A706" s="0" t="n">
        <v>2002</v>
      </c>
      <c r="B706" s="0" t="n">
        <v>2</v>
      </c>
      <c r="C706" s="0" t="n">
        <v>23</v>
      </c>
      <c r="D706" s="0" t="n">
        <v>21</v>
      </c>
      <c r="E706" s="0" t="n">
        <v>0</v>
      </c>
      <c r="G706" s="0" t="n">
        <v>58</v>
      </c>
      <c r="H706" s="0" t="n">
        <f aca="false">(107-G706)</f>
        <v>49</v>
      </c>
      <c r="K706" s="8"/>
      <c r="L706" s="9" t="n">
        <v>2113.55</v>
      </c>
      <c r="M706" s="9" t="n">
        <f aca="false">(L706*(107/H706))</f>
        <v>4615.30306122449</v>
      </c>
      <c r="N706" s="9" t="n">
        <f aca="false">(M706-L706)</f>
        <v>2501.75306122449</v>
      </c>
      <c r="O706" s="11"/>
      <c r="P706" s="9"/>
      <c r="Q706" s="9"/>
      <c r="R706" s="9"/>
      <c r="S706" s="11"/>
      <c r="T706" s="9"/>
      <c r="U706" s="11"/>
      <c r="V706" s="11"/>
      <c r="W706" s="11"/>
      <c r="X706" s="12"/>
      <c r="Y706" s="17"/>
      <c r="Z706" s="11"/>
    </row>
    <row r="707" customFormat="false" ht="12.75" hidden="false" customHeight="false" outlineLevel="0" collapsed="false">
      <c r="A707" s="0" t="n">
        <v>2002</v>
      </c>
      <c r="B707" s="0" t="n">
        <v>2</v>
      </c>
      <c r="C707" s="0" t="n">
        <v>23</v>
      </c>
      <c r="D707" s="0" t="n">
        <v>21</v>
      </c>
      <c r="E707" s="0" t="n">
        <v>10</v>
      </c>
      <c r="G707" s="0" t="n">
        <v>58</v>
      </c>
      <c r="H707" s="0" t="n">
        <f aca="false">(107-G707)</f>
        <v>49</v>
      </c>
      <c r="K707" s="8"/>
      <c r="L707" s="9" t="n">
        <v>1906.61666666667</v>
      </c>
      <c r="M707" s="9" t="n">
        <f aca="false">(L707*(107/H707))</f>
        <v>4163.42823129252</v>
      </c>
      <c r="N707" s="9" t="n">
        <f aca="false">(M707-L707)</f>
        <v>2256.81156462585</v>
      </c>
      <c r="O707" s="11"/>
      <c r="P707" s="9"/>
      <c r="Q707" s="9"/>
      <c r="R707" s="9"/>
      <c r="S707" s="11"/>
      <c r="T707" s="9"/>
      <c r="U707" s="11"/>
      <c r="V707" s="11"/>
      <c r="W707" s="11"/>
      <c r="X707" s="12"/>
      <c r="Y707" s="17"/>
      <c r="Z707" s="11"/>
    </row>
    <row r="708" customFormat="false" ht="12.75" hidden="false" customHeight="false" outlineLevel="0" collapsed="false">
      <c r="A708" s="0" t="n">
        <v>2002</v>
      </c>
      <c r="B708" s="0" t="n">
        <v>2</v>
      </c>
      <c r="C708" s="0" t="n">
        <v>23</v>
      </c>
      <c r="D708" s="0" t="n">
        <v>21</v>
      </c>
      <c r="E708" s="0" t="n">
        <v>20</v>
      </c>
      <c r="G708" s="0" t="n">
        <v>58</v>
      </c>
      <c r="H708" s="0" t="n">
        <f aca="false">(107-G708)</f>
        <v>49</v>
      </c>
      <c r="K708" s="8"/>
      <c r="L708" s="9" t="n">
        <v>2045.98333333333</v>
      </c>
      <c r="M708" s="9" t="n">
        <f aca="false">(L708*(107/H708))</f>
        <v>4467.75952380952</v>
      </c>
      <c r="N708" s="9" t="n">
        <f aca="false">(M708-L708)</f>
        <v>2421.77619047619</v>
      </c>
      <c r="O708" s="11"/>
      <c r="P708" s="9"/>
      <c r="Q708" s="9"/>
      <c r="R708" s="9"/>
      <c r="S708" s="11"/>
      <c r="T708" s="9"/>
      <c r="U708" s="11"/>
      <c r="V708" s="11"/>
      <c r="W708" s="11"/>
      <c r="X708" s="12"/>
      <c r="Y708" s="17"/>
      <c r="Z708" s="11"/>
    </row>
    <row r="709" customFormat="false" ht="12.75" hidden="false" customHeight="false" outlineLevel="0" collapsed="false">
      <c r="A709" s="0" t="n">
        <v>2002</v>
      </c>
      <c r="B709" s="0" t="n">
        <v>2</v>
      </c>
      <c r="C709" s="0" t="n">
        <v>23</v>
      </c>
      <c r="D709" s="0" t="n">
        <v>21</v>
      </c>
      <c r="E709" s="0" t="n">
        <v>30</v>
      </c>
      <c r="G709" s="0" t="n">
        <v>58</v>
      </c>
      <c r="H709" s="0" t="n">
        <f aca="false">(107-G709)</f>
        <v>49</v>
      </c>
      <c r="K709" s="8"/>
      <c r="L709" s="9" t="n">
        <v>2820.3</v>
      </c>
      <c r="M709" s="9" t="n">
        <f aca="false">(L709*(107/H709))</f>
        <v>6158.61428571429</v>
      </c>
      <c r="N709" s="9" t="n">
        <f aca="false">(M709-L709)</f>
        <v>3338.31428571429</v>
      </c>
      <c r="O709" s="11"/>
      <c r="P709" s="9"/>
      <c r="Q709" s="9"/>
      <c r="R709" s="9"/>
      <c r="S709" s="11"/>
      <c r="T709" s="9"/>
      <c r="U709" s="11"/>
      <c r="V709" s="11"/>
      <c r="W709" s="11"/>
      <c r="X709" s="12"/>
      <c r="Y709" s="17"/>
      <c r="Z709" s="11"/>
    </row>
    <row r="710" customFormat="false" ht="12.75" hidden="false" customHeight="false" outlineLevel="0" collapsed="false">
      <c r="A710" s="0" t="n">
        <v>2002</v>
      </c>
      <c r="B710" s="0" t="n">
        <v>2</v>
      </c>
      <c r="C710" s="0" t="n">
        <v>23</v>
      </c>
      <c r="D710" s="0" t="n">
        <v>21</v>
      </c>
      <c r="E710" s="0" t="n">
        <v>40</v>
      </c>
      <c r="G710" s="0" t="n">
        <v>58</v>
      </c>
      <c r="H710" s="0" t="n">
        <f aca="false">(107-G710)</f>
        <v>49</v>
      </c>
      <c r="K710" s="8"/>
      <c r="L710" s="9" t="n">
        <v>3350.05</v>
      </c>
      <c r="M710" s="9" t="n">
        <f aca="false">(L710*(107/H710))</f>
        <v>7315.41530612245</v>
      </c>
      <c r="N710" s="9" t="n">
        <f aca="false">(M710-L710)</f>
        <v>3965.36530612245</v>
      </c>
      <c r="O710" s="11"/>
      <c r="P710" s="9"/>
      <c r="Q710" s="9"/>
      <c r="R710" s="9"/>
      <c r="S710" s="11"/>
      <c r="T710" s="9"/>
      <c r="U710" s="11"/>
      <c r="V710" s="11"/>
      <c r="W710" s="11"/>
      <c r="X710" s="12"/>
      <c r="Y710" s="17"/>
      <c r="Z710" s="11"/>
    </row>
    <row r="711" customFormat="false" ht="12.75" hidden="false" customHeight="false" outlineLevel="0" collapsed="false">
      <c r="A711" s="0" t="n">
        <v>2002</v>
      </c>
      <c r="B711" s="0" t="n">
        <v>2</v>
      </c>
      <c r="C711" s="0" t="n">
        <v>23</v>
      </c>
      <c r="D711" s="0" t="n">
        <v>21</v>
      </c>
      <c r="E711" s="0" t="n">
        <v>50</v>
      </c>
      <c r="G711" s="0" t="n">
        <v>58</v>
      </c>
      <c r="H711" s="0" t="n">
        <f aca="false">(107-G711)</f>
        <v>49</v>
      </c>
      <c r="K711" s="8"/>
      <c r="L711" s="9" t="n">
        <v>3203.36666666667</v>
      </c>
      <c r="M711" s="9" t="n">
        <f aca="false">(L711*(107/H711))</f>
        <v>6995.10680272109</v>
      </c>
      <c r="N711" s="9" t="n">
        <f aca="false">(M711-L711)</f>
        <v>3791.74013605442</v>
      </c>
      <c r="O711" s="11"/>
      <c r="P711" s="9"/>
      <c r="Q711" s="9"/>
      <c r="R711" s="9"/>
      <c r="S711" s="11"/>
      <c r="T711" s="9"/>
      <c r="U711" s="11"/>
      <c r="V711" s="11"/>
      <c r="W711" s="11"/>
      <c r="X711" s="12"/>
      <c r="Y711" s="17"/>
      <c r="Z711" s="11"/>
    </row>
    <row r="712" customFormat="false" ht="12.75" hidden="false" customHeight="false" outlineLevel="0" collapsed="false">
      <c r="A712" s="0" t="n">
        <v>2002</v>
      </c>
      <c r="B712" s="0" t="n">
        <v>2</v>
      </c>
      <c r="C712" s="0" t="n">
        <v>23</v>
      </c>
      <c r="D712" s="0" t="n">
        <v>22</v>
      </c>
      <c r="E712" s="0" t="n">
        <v>0</v>
      </c>
      <c r="G712" s="0" t="n">
        <v>58</v>
      </c>
      <c r="H712" s="0" t="n">
        <f aca="false">(107-G712)</f>
        <v>49</v>
      </c>
      <c r="K712" s="8"/>
      <c r="L712" s="9" t="n">
        <v>3136.76666666667</v>
      </c>
      <c r="M712" s="9" t="n">
        <f aca="false">(L712*(107/H712))</f>
        <v>6849.67414965986</v>
      </c>
      <c r="N712" s="9" t="n">
        <f aca="false">(M712-L712)</f>
        <v>3712.9074829932</v>
      </c>
      <c r="O712" s="11"/>
      <c r="P712" s="9"/>
      <c r="Q712" s="9"/>
      <c r="R712" s="9"/>
      <c r="S712" s="11"/>
      <c r="T712" s="9"/>
      <c r="U712" s="11"/>
      <c r="V712" s="11"/>
      <c r="W712" s="11"/>
      <c r="X712" s="12"/>
      <c r="Y712" s="17"/>
      <c r="Z712" s="11"/>
    </row>
    <row r="713" customFormat="false" ht="12.75" hidden="false" customHeight="false" outlineLevel="0" collapsed="false">
      <c r="A713" s="0" t="n">
        <v>2002</v>
      </c>
      <c r="B713" s="0" t="n">
        <v>2</v>
      </c>
      <c r="C713" s="0" t="n">
        <v>23</v>
      </c>
      <c r="D713" s="0" t="n">
        <v>22</v>
      </c>
      <c r="E713" s="0" t="n">
        <v>10</v>
      </c>
      <c r="G713" s="0" t="n">
        <v>58</v>
      </c>
      <c r="H713" s="0" t="n">
        <f aca="false">(107-G713)</f>
        <v>49</v>
      </c>
      <c r="K713" s="8"/>
      <c r="L713" s="9" t="n">
        <v>3110.45</v>
      </c>
      <c r="M713" s="9" t="n">
        <f aca="false">(L713*(107/H713))</f>
        <v>6792.20714285714</v>
      </c>
      <c r="N713" s="9" t="n">
        <f aca="false">(M713-L713)</f>
        <v>3681.75714285714</v>
      </c>
      <c r="O713" s="11"/>
      <c r="P713" s="9"/>
      <c r="Q713" s="9"/>
      <c r="R713" s="9"/>
      <c r="S713" s="11"/>
      <c r="T713" s="9"/>
      <c r="U713" s="11"/>
      <c r="V713" s="11"/>
      <c r="W713" s="11"/>
      <c r="X713" s="12"/>
      <c r="Y713" s="17"/>
      <c r="Z713" s="11"/>
    </row>
    <row r="714" customFormat="false" ht="12.75" hidden="false" customHeight="false" outlineLevel="0" collapsed="false">
      <c r="A714" s="0" t="n">
        <v>2002</v>
      </c>
      <c r="B714" s="0" t="n">
        <v>2</v>
      </c>
      <c r="C714" s="0" t="n">
        <v>23</v>
      </c>
      <c r="D714" s="0" t="n">
        <v>22</v>
      </c>
      <c r="E714" s="0" t="n">
        <v>20</v>
      </c>
      <c r="G714" s="0" t="n">
        <v>58</v>
      </c>
      <c r="H714" s="0" t="n">
        <f aca="false">(107-G714)</f>
        <v>49</v>
      </c>
      <c r="K714" s="8"/>
      <c r="L714" s="9" t="n">
        <v>3158.63333333333</v>
      </c>
      <c r="M714" s="9" t="n">
        <f aca="false">(L714*(107/H714))</f>
        <v>6897.42380952381</v>
      </c>
      <c r="N714" s="9" t="n">
        <f aca="false">(M714-L714)</f>
        <v>3738.79047619048</v>
      </c>
      <c r="O714" s="11"/>
      <c r="P714" s="9"/>
      <c r="Q714" s="9"/>
      <c r="R714" s="9"/>
      <c r="S714" s="11"/>
      <c r="T714" s="9"/>
      <c r="U714" s="11"/>
      <c r="V714" s="11"/>
      <c r="W714" s="11"/>
      <c r="X714" s="12"/>
      <c r="Y714" s="17"/>
      <c r="Z714" s="11"/>
    </row>
    <row r="715" customFormat="false" ht="12.75" hidden="false" customHeight="false" outlineLevel="0" collapsed="false">
      <c r="A715" s="0" t="n">
        <v>2002</v>
      </c>
      <c r="B715" s="0" t="n">
        <v>2</v>
      </c>
      <c r="C715" s="0" t="n">
        <v>23</v>
      </c>
      <c r="D715" s="0" t="n">
        <v>22</v>
      </c>
      <c r="E715" s="0" t="n">
        <v>30</v>
      </c>
      <c r="G715" s="0" t="n">
        <v>58</v>
      </c>
      <c r="H715" s="0" t="n">
        <f aca="false">(107-G715)</f>
        <v>49</v>
      </c>
      <c r="K715" s="8"/>
      <c r="L715" s="9" t="n">
        <v>4340.01666666667</v>
      </c>
      <c r="M715" s="9" t="n">
        <f aca="false">(L715*(107/H715))</f>
        <v>9477.17925170068</v>
      </c>
      <c r="N715" s="9" t="n">
        <f aca="false">(M715-L715)</f>
        <v>5137.16258503401</v>
      </c>
      <c r="O715" s="11"/>
      <c r="P715" s="9"/>
      <c r="Q715" s="9"/>
      <c r="R715" s="9"/>
      <c r="S715" s="11"/>
      <c r="T715" s="9"/>
      <c r="U715" s="11"/>
      <c r="V715" s="11"/>
      <c r="W715" s="11"/>
      <c r="X715" s="12"/>
      <c r="Y715" s="17"/>
      <c r="Z715" s="11"/>
    </row>
    <row r="716" customFormat="false" ht="12.75" hidden="false" customHeight="false" outlineLevel="0" collapsed="false">
      <c r="A716" s="0" t="n">
        <v>2002</v>
      </c>
      <c r="B716" s="0" t="n">
        <v>2</v>
      </c>
      <c r="C716" s="0" t="n">
        <v>23</v>
      </c>
      <c r="D716" s="0" t="n">
        <v>22</v>
      </c>
      <c r="E716" s="0" t="n">
        <v>40</v>
      </c>
      <c r="G716" s="0" t="n">
        <v>58</v>
      </c>
      <c r="H716" s="0" t="n">
        <f aca="false">(107-G716)</f>
        <v>49</v>
      </c>
      <c r="K716" s="8"/>
      <c r="L716" s="9" t="n">
        <v>5125.15</v>
      </c>
      <c r="M716" s="9" t="n">
        <f aca="false">(L716*(107/H716))</f>
        <v>11191.6540816327</v>
      </c>
      <c r="N716" s="9" t="n">
        <f aca="false">(M716-L716)</f>
        <v>6066.50408163265</v>
      </c>
      <c r="O716" s="11"/>
      <c r="P716" s="9"/>
      <c r="Q716" s="9"/>
      <c r="R716" s="9"/>
      <c r="S716" s="11"/>
      <c r="T716" s="9"/>
      <c r="U716" s="11"/>
      <c r="V716" s="11"/>
      <c r="W716" s="11"/>
      <c r="X716" s="12"/>
      <c r="Y716" s="17"/>
      <c r="Z716" s="11"/>
    </row>
    <row r="717" customFormat="false" ht="12.75" hidden="false" customHeight="false" outlineLevel="0" collapsed="false">
      <c r="A717" s="0" t="n">
        <v>2002</v>
      </c>
      <c r="B717" s="0" t="n">
        <v>2</v>
      </c>
      <c r="C717" s="0" t="n">
        <v>23</v>
      </c>
      <c r="D717" s="0" t="n">
        <v>22</v>
      </c>
      <c r="E717" s="0" t="n">
        <v>50</v>
      </c>
      <c r="G717" s="0" t="n">
        <v>58</v>
      </c>
      <c r="H717" s="0" t="n">
        <f aca="false">(107-G717)</f>
        <v>49</v>
      </c>
      <c r="K717" s="8"/>
      <c r="L717" s="9" t="n">
        <v>5890.85</v>
      </c>
      <c r="M717" s="9" t="n">
        <f aca="false">(L717*(107/H717))</f>
        <v>12863.6928571429</v>
      </c>
      <c r="N717" s="9" t="n">
        <f aca="false">(M717-L717)</f>
        <v>6972.84285714286</v>
      </c>
      <c r="O717" s="11"/>
      <c r="P717" s="9"/>
      <c r="Q717" s="9"/>
      <c r="R717" s="9"/>
      <c r="S717" s="11"/>
      <c r="T717" s="9"/>
      <c r="U717" s="11"/>
      <c r="V717" s="11"/>
      <c r="W717" s="11"/>
      <c r="X717" s="12"/>
      <c r="Y717" s="17"/>
      <c r="Z717" s="11"/>
    </row>
    <row r="718" customFormat="false" ht="12.75" hidden="false" customHeight="false" outlineLevel="0" collapsed="false">
      <c r="A718" s="0" t="n">
        <v>2002</v>
      </c>
      <c r="B718" s="0" t="n">
        <v>2</v>
      </c>
      <c r="C718" s="0" t="n">
        <v>23</v>
      </c>
      <c r="D718" s="0" t="n">
        <v>23</v>
      </c>
      <c r="E718" s="0" t="n">
        <v>0</v>
      </c>
      <c r="G718" s="0" t="n">
        <v>58</v>
      </c>
      <c r="H718" s="0" t="n">
        <f aca="false">(107-G718)</f>
        <v>49</v>
      </c>
      <c r="K718" s="8"/>
      <c r="L718" s="9" t="n">
        <v>6454.58333333333</v>
      </c>
      <c r="M718" s="9" t="n">
        <f aca="false">(L718*(107/H718))</f>
        <v>14094.7023809524</v>
      </c>
      <c r="N718" s="9" t="n">
        <f aca="false">(M718-L718)</f>
        <v>7640.11904761905</v>
      </c>
      <c r="O718" s="11"/>
      <c r="P718" s="9"/>
      <c r="Q718" s="9"/>
      <c r="R718" s="9"/>
      <c r="S718" s="11"/>
      <c r="T718" s="9"/>
      <c r="U718" s="11"/>
      <c r="V718" s="11"/>
      <c r="W718" s="11"/>
      <c r="X718" s="12"/>
      <c r="Y718" s="17"/>
      <c r="Z718" s="11"/>
    </row>
    <row r="719" customFormat="false" ht="12.75" hidden="false" customHeight="false" outlineLevel="0" collapsed="false">
      <c r="A719" s="0" t="n">
        <v>2002</v>
      </c>
      <c r="B719" s="0" t="n">
        <v>2</v>
      </c>
      <c r="C719" s="0" t="n">
        <v>23</v>
      </c>
      <c r="D719" s="0" t="n">
        <v>23</v>
      </c>
      <c r="E719" s="0" t="n">
        <v>10</v>
      </c>
      <c r="G719" s="0" t="n">
        <v>58</v>
      </c>
      <c r="H719" s="0" t="n">
        <f aca="false">(107-G719)</f>
        <v>49</v>
      </c>
      <c r="K719" s="8"/>
      <c r="L719" s="9" t="n">
        <v>6936.8</v>
      </c>
      <c r="M719" s="9" t="n">
        <f aca="false">(L719*(107/H719))</f>
        <v>15147.706122449</v>
      </c>
      <c r="N719" s="9" t="n">
        <f aca="false">(M719-L719)</f>
        <v>8210.90612244898</v>
      </c>
      <c r="O719" s="11"/>
      <c r="P719" s="9"/>
      <c r="Q719" s="9"/>
      <c r="R719" s="9"/>
      <c r="S719" s="11"/>
      <c r="T719" s="9"/>
      <c r="U719" s="11"/>
      <c r="V719" s="11"/>
      <c r="W719" s="11"/>
      <c r="X719" s="12"/>
      <c r="Y719" s="17"/>
      <c r="Z719" s="11"/>
    </row>
    <row r="720" customFormat="false" ht="12.75" hidden="false" customHeight="false" outlineLevel="0" collapsed="false">
      <c r="A720" s="0" t="n">
        <v>2002</v>
      </c>
      <c r="B720" s="0" t="n">
        <v>2</v>
      </c>
      <c r="C720" s="0" t="n">
        <v>23</v>
      </c>
      <c r="D720" s="0" t="n">
        <v>23</v>
      </c>
      <c r="E720" s="0" t="n">
        <v>20</v>
      </c>
      <c r="G720" s="0" t="n">
        <v>58</v>
      </c>
      <c r="H720" s="0" t="n">
        <f aca="false">(107-G720)</f>
        <v>49</v>
      </c>
      <c r="K720" s="8"/>
      <c r="L720" s="9" t="n">
        <v>8395.63333333333</v>
      </c>
      <c r="M720" s="9" t="n">
        <f aca="false">(L720*(107/H720))</f>
        <v>18333.3217687075</v>
      </c>
      <c r="N720" s="9" t="n">
        <f aca="false">(M720-L720)</f>
        <v>9937.68843537415</v>
      </c>
      <c r="O720" s="11"/>
      <c r="P720" s="9"/>
      <c r="Q720" s="9"/>
      <c r="R720" s="9"/>
      <c r="S720" s="11"/>
      <c r="T720" s="9"/>
      <c r="U720" s="11"/>
      <c r="V720" s="11"/>
      <c r="W720" s="11"/>
      <c r="X720" s="12"/>
      <c r="Y720" s="17"/>
      <c r="Z720" s="11"/>
    </row>
    <row r="721" customFormat="false" ht="12.75" hidden="false" customHeight="false" outlineLevel="0" collapsed="false">
      <c r="A721" s="0" t="n">
        <v>2002</v>
      </c>
      <c r="B721" s="0" t="n">
        <v>2</v>
      </c>
      <c r="C721" s="0" t="n">
        <v>23</v>
      </c>
      <c r="D721" s="0" t="n">
        <v>23</v>
      </c>
      <c r="E721" s="0" t="n">
        <v>30</v>
      </c>
      <c r="G721" s="0" t="n">
        <v>58</v>
      </c>
      <c r="H721" s="0" t="n">
        <f aca="false">(107-G721)</f>
        <v>49</v>
      </c>
      <c r="K721" s="8"/>
      <c r="L721" s="9" t="n">
        <v>9591.7</v>
      </c>
      <c r="M721" s="9" t="n">
        <f aca="false">(L721*(107/H721))</f>
        <v>20945.1408163265</v>
      </c>
      <c r="N721" s="9" t="n">
        <f aca="false">(M721-L721)</f>
        <v>11353.4408163265</v>
      </c>
      <c r="O721" s="11"/>
      <c r="P721" s="9"/>
      <c r="Q721" s="9"/>
      <c r="R721" s="9"/>
      <c r="S721" s="11"/>
      <c r="T721" s="9"/>
      <c r="U721" s="11"/>
      <c r="V721" s="11"/>
      <c r="W721" s="11"/>
      <c r="X721" s="12"/>
      <c r="Y721" s="17"/>
      <c r="Z721" s="11"/>
    </row>
    <row r="722" customFormat="false" ht="12.75" hidden="false" customHeight="false" outlineLevel="0" collapsed="false">
      <c r="A722" s="0" t="n">
        <v>2002</v>
      </c>
      <c r="B722" s="0" t="n">
        <v>2</v>
      </c>
      <c r="C722" s="0" t="n">
        <v>23</v>
      </c>
      <c r="D722" s="0" t="n">
        <v>23</v>
      </c>
      <c r="E722" s="0" t="n">
        <v>40</v>
      </c>
      <c r="G722" s="0" t="n">
        <v>58</v>
      </c>
      <c r="H722" s="0" t="n">
        <f aca="false">(107-G722)</f>
        <v>49</v>
      </c>
      <c r="K722" s="8"/>
      <c r="L722" s="9" t="n">
        <v>10806.6833333333</v>
      </c>
      <c r="M722" s="9" t="n">
        <f aca="false">(L722*(107/H722))</f>
        <v>23598.2676870748</v>
      </c>
      <c r="N722" s="9" t="n">
        <f aca="false">(M722-L722)</f>
        <v>12791.5843537415</v>
      </c>
      <c r="O722" s="11"/>
      <c r="P722" s="9"/>
      <c r="Q722" s="9"/>
      <c r="R722" s="9"/>
      <c r="S722" s="11"/>
      <c r="T722" s="9"/>
      <c r="U722" s="11"/>
      <c r="V722" s="11"/>
      <c r="W722" s="11"/>
      <c r="X722" s="12"/>
      <c r="Y722" s="17"/>
      <c r="Z722" s="11"/>
    </row>
    <row r="723" customFormat="false" ht="12.75" hidden="false" customHeight="false" outlineLevel="0" collapsed="false">
      <c r="A723" s="0" t="n">
        <v>2002</v>
      </c>
      <c r="B723" s="0" t="n">
        <v>2</v>
      </c>
      <c r="C723" s="0" t="n">
        <v>23</v>
      </c>
      <c r="D723" s="0" t="n">
        <v>23</v>
      </c>
      <c r="E723" s="0" t="n">
        <v>50</v>
      </c>
      <c r="G723" s="0" t="n">
        <v>58</v>
      </c>
      <c r="H723" s="0" t="n">
        <f aca="false">(107-G723)</f>
        <v>49</v>
      </c>
      <c r="K723" s="8"/>
      <c r="L723" s="9" t="n">
        <v>12060.75</v>
      </c>
      <c r="M723" s="9" t="n">
        <f aca="false">(L723*(107/H723))</f>
        <v>26336.7397959184</v>
      </c>
      <c r="N723" s="9" t="n">
        <f aca="false">(M723-L723)</f>
        <v>14275.9897959184</v>
      </c>
      <c r="O723" s="11"/>
      <c r="P723" s="9"/>
      <c r="Q723" s="9"/>
      <c r="R723" s="9"/>
      <c r="S723" s="11"/>
      <c r="T723" s="9"/>
      <c r="U723" s="11"/>
      <c r="V723" s="11"/>
      <c r="W723" s="11"/>
      <c r="X723" s="12"/>
      <c r="Y723" s="17"/>
      <c r="Z723" s="11"/>
    </row>
    <row r="724" customFormat="false" ht="12.75" hidden="false" customHeight="false" outlineLevel="0" collapsed="false">
      <c r="K724" s="8"/>
      <c r="L724" s="9"/>
      <c r="M724" s="9"/>
      <c r="N724" s="9"/>
      <c r="O724" s="11"/>
      <c r="P724" s="9"/>
      <c r="Q724" s="9"/>
      <c r="R724" s="9"/>
      <c r="S724" s="11"/>
      <c r="T724" s="9"/>
      <c r="U724" s="11"/>
      <c r="V724" s="11"/>
      <c r="W724" s="11"/>
      <c r="X724" s="12"/>
      <c r="Y724" s="17"/>
      <c r="Z724" s="11"/>
    </row>
    <row r="725" customFormat="false" ht="12.75" hidden="false" customHeight="false" outlineLevel="0" collapsed="false">
      <c r="A725" s="0" t="n">
        <v>2002</v>
      </c>
      <c r="B725" s="0" t="n">
        <v>2</v>
      </c>
      <c r="C725" s="0" t="n">
        <v>24</v>
      </c>
      <c r="D725" s="0" t="n">
        <v>0</v>
      </c>
      <c r="E725" s="0" t="n">
        <v>0</v>
      </c>
      <c r="F725" s="0" t="n">
        <v>6.5</v>
      </c>
      <c r="G725" s="0" t="n">
        <v>58</v>
      </c>
      <c r="H725" s="0" t="n">
        <f aca="false">(107-G725)</f>
        <v>49</v>
      </c>
      <c r="K725" s="8"/>
      <c r="L725" s="18" t="n">
        <v>12747.75</v>
      </c>
      <c r="M725" s="9" t="n">
        <f aca="false">(L725*(107/H725))</f>
        <v>27836.9234693878</v>
      </c>
      <c r="N725" s="9" t="n">
        <f aca="false">(M725-L725)</f>
        <v>15089.1734693878</v>
      </c>
      <c r="O725" s="11"/>
      <c r="P725" s="9"/>
      <c r="Q725" s="9"/>
      <c r="R725" s="9"/>
      <c r="S725" s="11"/>
      <c r="T725" s="9"/>
      <c r="U725" s="11"/>
      <c r="V725" s="11"/>
      <c r="W725" s="11"/>
      <c r="X725" s="12"/>
      <c r="Y725" s="17"/>
      <c r="Z725" s="11"/>
    </row>
    <row r="726" customFormat="false" ht="12.75" hidden="false" customHeight="false" outlineLevel="0" collapsed="false">
      <c r="A726" s="0" t="n">
        <v>2002</v>
      </c>
      <c r="B726" s="0" t="n">
        <v>2</v>
      </c>
      <c r="C726" s="0" t="n">
        <v>24</v>
      </c>
      <c r="D726" s="0" t="n">
        <v>0</v>
      </c>
      <c r="E726" s="0" t="n">
        <v>10</v>
      </c>
      <c r="G726" s="0" t="n">
        <v>58</v>
      </c>
      <c r="H726" s="0" t="n">
        <f aca="false">(107-G726)</f>
        <v>49</v>
      </c>
      <c r="K726" s="8"/>
      <c r="L726" s="18" t="n">
        <v>13772.4833333333</v>
      </c>
      <c r="M726" s="9" t="n">
        <f aca="false">(L726*(107/H726))</f>
        <v>30074.606462585</v>
      </c>
      <c r="N726" s="9" t="n">
        <f aca="false">(M726-L726)</f>
        <v>16302.1231292517</v>
      </c>
      <c r="O726" s="11"/>
      <c r="P726" s="9"/>
      <c r="Q726" s="9"/>
      <c r="R726" s="9"/>
      <c r="S726" s="11"/>
      <c r="T726" s="9"/>
      <c r="U726" s="11"/>
      <c r="V726" s="11"/>
      <c r="W726" s="11"/>
      <c r="X726" s="12"/>
      <c r="Y726" s="17"/>
      <c r="Z726" s="11"/>
    </row>
    <row r="727" customFormat="false" ht="12.75" hidden="false" customHeight="false" outlineLevel="0" collapsed="false">
      <c r="A727" s="0" t="n">
        <v>2002</v>
      </c>
      <c r="B727" s="0" t="n">
        <v>2</v>
      </c>
      <c r="C727" s="0" t="n">
        <v>24</v>
      </c>
      <c r="D727" s="0" t="n">
        <v>0</v>
      </c>
      <c r="E727" s="0" t="n">
        <v>20</v>
      </c>
      <c r="G727" s="0" t="n">
        <v>58</v>
      </c>
      <c r="H727" s="0" t="n">
        <f aca="false">(107-G727)</f>
        <v>49</v>
      </c>
      <c r="K727" s="8"/>
      <c r="L727" s="18" t="n">
        <v>14062.6166666667</v>
      </c>
      <c r="M727" s="9" t="n">
        <f aca="false">(L727*(107/H727))</f>
        <v>30708.1629251701</v>
      </c>
      <c r="N727" s="9" t="n">
        <f aca="false">(M727-L727)</f>
        <v>16645.5462585034</v>
      </c>
      <c r="O727" s="11"/>
      <c r="P727" s="9"/>
      <c r="Q727" s="9"/>
      <c r="R727" s="9"/>
      <c r="S727" s="11"/>
      <c r="T727" s="9"/>
      <c r="U727" s="11"/>
      <c r="V727" s="11"/>
      <c r="W727" s="11"/>
      <c r="X727" s="12"/>
      <c r="Y727" s="17"/>
      <c r="Z727" s="11"/>
    </row>
    <row r="728" customFormat="false" ht="12.75" hidden="false" customHeight="false" outlineLevel="0" collapsed="false">
      <c r="A728" s="0" t="n">
        <v>2002</v>
      </c>
      <c r="B728" s="0" t="n">
        <v>2</v>
      </c>
      <c r="C728" s="0" t="n">
        <v>24</v>
      </c>
      <c r="D728" s="0" t="n">
        <v>0</v>
      </c>
      <c r="E728" s="0" t="n">
        <v>30</v>
      </c>
      <c r="G728" s="0" t="n">
        <v>58</v>
      </c>
      <c r="H728" s="0" t="n">
        <f aca="false">(107-G728)</f>
        <v>49</v>
      </c>
      <c r="K728" s="8"/>
      <c r="L728" s="18" t="n">
        <v>14997.5166666667</v>
      </c>
      <c r="M728" s="9" t="n">
        <f aca="false">(L728*(107/H728))</f>
        <v>32749.6792517007</v>
      </c>
      <c r="N728" s="9" t="n">
        <f aca="false">(M728-L728)</f>
        <v>17752.162585034</v>
      </c>
      <c r="O728" s="11"/>
      <c r="P728" s="9"/>
      <c r="Q728" s="9"/>
      <c r="R728" s="9"/>
      <c r="S728" s="11"/>
      <c r="T728" s="9"/>
      <c r="U728" s="11"/>
      <c r="V728" s="11"/>
      <c r="W728" s="11"/>
      <c r="X728" s="12"/>
      <c r="Y728" s="17"/>
      <c r="Z728" s="11"/>
    </row>
    <row r="729" customFormat="false" ht="12.75" hidden="false" customHeight="false" outlineLevel="0" collapsed="false">
      <c r="A729" s="0" t="n">
        <v>2002</v>
      </c>
      <c r="B729" s="0" t="n">
        <v>2</v>
      </c>
      <c r="C729" s="0" t="n">
        <v>24</v>
      </c>
      <c r="D729" s="0" t="n">
        <v>0</v>
      </c>
      <c r="E729" s="0" t="n">
        <v>40</v>
      </c>
      <c r="G729" s="0" t="n">
        <v>58</v>
      </c>
      <c r="H729" s="0" t="n">
        <f aca="false">(107-G729)</f>
        <v>49</v>
      </c>
      <c r="K729" s="8"/>
      <c r="L729" s="18" t="n">
        <v>15063.2666666667</v>
      </c>
      <c r="M729" s="9" t="n">
        <f aca="false">(L729*(107/H729))</f>
        <v>32893.2557823129</v>
      </c>
      <c r="N729" s="9" t="n">
        <f aca="false">(M729-L729)</f>
        <v>17829.9891156463</v>
      </c>
      <c r="O729" s="11"/>
      <c r="P729" s="9"/>
      <c r="Q729" s="9"/>
      <c r="R729" s="9"/>
      <c r="S729" s="11"/>
      <c r="T729" s="9"/>
      <c r="U729" s="11"/>
      <c r="V729" s="11"/>
      <c r="W729" s="11"/>
      <c r="X729" s="12"/>
      <c r="Y729" s="17"/>
      <c r="Z729" s="11"/>
    </row>
    <row r="730" customFormat="false" ht="12.75" hidden="false" customHeight="false" outlineLevel="0" collapsed="false">
      <c r="A730" s="0" t="n">
        <v>2002</v>
      </c>
      <c r="B730" s="0" t="n">
        <v>2</v>
      </c>
      <c r="C730" s="0" t="n">
        <v>24</v>
      </c>
      <c r="D730" s="0" t="n">
        <v>0</v>
      </c>
      <c r="E730" s="0" t="n">
        <v>50</v>
      </c>
      <c r="G730" s="0" t="n">
        <v>58</v>
      </c>
      <c r="H730" s="0" t="n">
        <f aca="false">(107-G730)</f>
        <v>49</v>
      </c>
      <c r="K730" s="8"/>
      <c r="L730" s="18" t="n">
        <v>16154.8333333333</v>
      </c>
      <c r="M730" s="9" t="n">
        <f aca="false">(L730*(107/H730))</f>
        <v>35276.880952381</v>
      </c>
      <c r="N730" s="9" t="n">
        <f aca="false">(M730-L730)</f>
        <v>19122.0476190476</v>
      </c>
      <c r="O730" s="11"/>
      <c r="P730" s="9"/>
      <c r="Q730" s="9"/>
      <c r="R730" s="9"/>
      <c r="S730" s="11"/>
      <c r="T730" s="9"/>
      <c r="U730" s="11"/>
      <c r="V730" s="11"/>
      <c r="W730" s="11"/>
      <c r="X730" s="12"/>
      <c r="Y730" s="17"/>
      <c r="Z730" s="11"/>
    </row>
    <row r="731" customFormat="false" ht="12.75" hidden="false" customHeight="false" outlineLevel="0" collapsed="false">
      <c r="A731" s="0" t="n">
        <v>2002</v>
      </c>
      <c r="B731" s="0" t="n">
        <v>2</v>
      </c>
      <c r="C731" s="0" t="n">
        <v>24</v>
      </c>
      <c r="D731" s="0" t="n">
        <v>1</v>
      </c>
      <c r="E731" s="0" t="n">
        <v>0</v>
      </c>
      <c r="G731" s="0" t="n">
        <v>58</v>
      </c>
      <c r="H731" s="0" t="n">
        <f aca="false">(107-G731)</f>
        <v>49</v>
      </c>
      <c r="K731" s="8"/>
      <c r="L731" s="18" t="n">
        <v>17682.3833333333</v>
      </c>
      <c r="M731" s="9" t="n">
        <f aca="false">(L731*(107/H731))</f>
        <v>38612.5513605442</v>
      </c>
      <c r="N731" s="9" t="n">
        <f aca="false">(M731-L731)</f>
        <v>20930.1680272109</v>
      </c>
      <c r="O731" s="11"/>
      <c r="P731" s="9"/>
      <c r="Q731" s="9"/>
      <c r="R731" s="9"/>
      <c r="S731" s="11"/>
      <c r="T731" s="9"/>
      <c r="U731" s="11"/>
      <c r="V731" s="11"/>
      <c r="W731" s="11"/>
      <c r="X731" s="12"/>
      <c r="Y731" s="17"/>
      <c r="Z731" s="11"/>
    </row>
    <row r="732" customFormat="false" ht="12.75" hidden="false" customHeight="false" outlineLevel="0" collapsed="false">
      <c r="A732" s="0" t="n">
        <v>2002</v>
      </c>
      <c r="B732" s="0" t="n">
        <v>2</v>
      </c>
      <c r="C732" s="0" t="n">
        <v>24</v>
      </c>
      <c r="D732" s="0" t="n">
        <v>1</v>
      </c>
      <c r="E732" s="0" t="n">
        <v>10</v>
      </c>
      <c r="G732" s="0" t="n">
        <v>58</v>
      </c>
      <c r="H732" s="0" t="n">
        <f aca="false">(107-G732)</f>
        <v>49</v>
      </c>
      <c r="K732" s="8"/>
      <c r="L732" s="18" t="n">
        <v>18922.4166666667</v>
      </c>
      <c r="M732" s="9" t="n">
        <f aca="false">(L732*(107/H732))</f>
        <v>41320.3792517007</v>
      </c>
      <c r="N732" s="9" t="n">
        <f aca="false">(M732-L732)</f>
        <v>22397.962585034</v>
      </c>
      <c r="O732" s="11"/>
      <c r="P732" s="9"/>
      <c r="Q732" s="9"/>
      <c r="R732" s="9"/>
      <c r="S732" s="11"/>
      <c r="T732" s="9"/>
      <c r="U732" s="11"/>
      <c r="V732" s="11"/>
      <c r="W732" s="11"/>
      <c r="X732" s="12"/>
      <c r="Y732" s="17"/>
      <c r="Z732" s="11"/>
    </row>
    <row r="733" customFormat="false" ht="12.75" hidden="false" customHeight="false" outlineLevel="0" collapsed="false">
      <c r="A733" s="0" t="n">
        <v>2002</v>
      </c>
      <c r="B733" s="0" t="n">
        <v>2</v>
      </c>
      <c r="C733" s="0" t="n">
        <v>24</v>
      </c>
      <c r="D733" s="0" t="n">
        <v>1</v>
      </c>
      <c r="E733" s="0" t="n">
        <v>20</v>
      </c>
      <c r="G733" s="0" t="n">
        <v>58</v>
      </c>
      <c r="H733" s="0" t="n">
        <f aca="false">(107-G733)</f>
        <v>49</v>
      </c>
      <c r="K733" s="8"/>
      <c r="L733" s="18" t="n">
        <v>18961.6</v>
      </c>
      <c r="M733" s="9" t="n">
        <f aca="false">(L733*(107/H733))</f>
        <v>41405.9428571429</v>
      </c>
      <c r="N733" s="9" t="n">
        <f aca="false">(M733-L733)</f>
        <v>22444.3428571429</v>
      </c>
      <c r="O733" s="11"/>
      <c r="P733" s="9"/>
      <c r="Q733" s="9"/>
      <c r="R733" s="9"/>
      <c r="S733" s="11"/>
      <c r="T733" s="9"/>
      <c r="U733" s="11"/>
      <c r="V733" s="11"/>
      <c r="W733" s="11"/>
      <c r="X733" s="12"/>
      <c r="Y733" s="17"/>
      <c r="Z733" s="11"/>
    </row>
    <row r="734" customFormat="false" ht="12.75" hidden="false" customHeight="false" outlineLevel="0" collapsed="false">
      <c r="A734" s="0" t="n">
        <v>2002</v>
      </c>
      <c r="B734" s="0" t="n">
        <v>2</v>
      </c>
      <c r="C734" s="0" t="n">
        <v>24</v>
      </c>
      <c r="D734" s="0" t="n">
        <v>1</v>
      </c>
      <c r="E734" s="0" t="n">
        <v>30</v>
      </c>
      <c r="G734" s="0" t="n">
        <v>58</v>
      </c>
      <c r="H734" s="0" t="n">
        <f aca="false">(107-G734)</f>
        <v>49</v>
      </c>
      <c r="K734" s="8"/>
      <c r="L734" s="18" t="n">
        <v>19519.1166666667</v>
      </c>
      <c r="M734" s="9" t="n">
        <f aca="false">(L734*(107/H734))</f>
        <v>42623.3772108844</v>
      </c>
      <c r="N734" s="9" t="n">
        <f aca="false">(M734-L734)</f>
        <v>23104.2605442177</v>
      </c>
      <c r="O734" s="11"/>
      <c r="P734" s="9"/>
      <c r="Q734" s="9"/>
      <c r="R734" s="9"/>
      <c r="S734" s="11"/>
      <c r="T734" s="9"/>
      <c r="U734" s="11"/>
      <c r="V734" s="11"/>
      <c r="W734" s="11"/>
      <c r="X734" s="12"/>
      <c r="Y734" s="17"/>
      <c r="Z734" s="11"/>
    </row>
    <row r="735" customFormat="false" ht="12.75" hidden="false" customHeight="false" outlineLevel="0" collapsed="false">
      <c r="A735" s="0" t="n">
        <v>2002</v>
      </c>
      <c r="B735" s="0" t="n">
        <v>2</v>
      </c>
      <c r="C735" s="0" t="n">
        <v>24</v>
      </c>
      <c r="D735" s="0" t="n">
        <v>1</v>
      </c>
      <c r="E735" s="0" t="n">
        <v>40</v>
      </c>
      <c r="G735" s="0" t="n">
        <v>58</v>
      </c>
      <c r="H735" s="0" t="n">
        <f aca="false">(107-G735)</f>
        <v>49</v>
      </c>
      <c r="K735" s="8"/>
      <c r="L735" s="18" t="n">
        <v>20167.35</v>
      </c>
      <c r="M735" s="9" t="n">
        <f aca="false">(L735*(107/H735))</f>
        <v>44038.9071428571</v>
      </c>
      <c r="N735" s="9" t="n">
        <f aca="false">(M735-L735)</f>
        <v>23871.5571428571</v>
      </c>
      <c r="O735" s="11"/>
      <c r="P735" s="9"/>
      <c r="Q735" s="9"/>
      <c r="R735" s="9"/>
      <c r="S735" s="11"/>
      <c r="T735" s="9"/>
      <c r="U735" s="11"/>
      <c r="V735" s="11"/>
      <c r="W735" s="11"/>
      <c r="X735" s="12"/>
      <c r="Y735" s="17"/>
      <c r="Z735" s="11"/>
    </row>
    <row r="736" customFormat="false" ht="12.75" hidden="false" customHeight="false" outlineLevel="0" collapsed="false">
      <c r="A736" s="0" t="n">
        <v>2002</v>
      </c>
      <c r="B736" s="0" t="n">
        <v>2</v>
      </c>
      <c r="C736" s="0" t="n">
        <v>24</v>
      </c>
      <c r="D736" s="0" t="n">
        <v>1</v>
      </c>
      <c r="E736" s="0" t="n">
        <v>50</v>
      </c>
      <c r="G736" s="0" t="n">
        <v>58</v>
      </c>
      <c r="H736" s="0" t="n">
        <f aca="false">(107-G736)</f>
        <v>49</v>
      </c>
      <c r="K736" s="8"/>
      <c r="L736" s="18" t="n">
        <v>20140.1833333333</v>
      </c>
      <c r="M736" s="9" t="n">
        <f aca="false">(L736*(107/H736))</f>
        <v>43979.5840136055</v>
      </c>
      <c r="N736" s="9" t="n">
        <f aca="false">(M736-L736)</f>
        <v>23839.4006802721</v>
      </c>
      <c r="O736" s="11"/>
      <c r="P736" s="9"/>
      <c r="Q736" s="9"/>
      <c r="R736" s="9"/>
      <c r="S736" s="11"/>
      <c r="T736" s="9"/>
      <c r="U736" s="11"/>
      <c r="V736" s="11"/>
      <c r="W736" s="11"/>
      <c r="X736" s="12"/>
      <c r="Y736" s="17"/>
      <c r="Z736" s="11"/>
    </row>
    <row r="737" customFormat="false" ht="12.75" hidden="false" customHeight="false" outlineLevel="0" collapsed="false">
      <c r="A737" s="0" t="n">
        <v>2002</v>
      </c>
      <c r="B737" s="0" t="n">
        <v>2</v>
      </c>
      <c r="C737" s="0" t="n">
        <v>24</v>
      </c>
      <c r="D737" s="0" t="n">
        <v>2</v>
      </c>
      <c r="E737" s="0" t="n">
        <v>0</v>
      </c>
      <c r="G737" s="0" t="n">
        <v>58</v>
      </c>
      <c r="H737" s="0" t="n">
        <f aca="false">(107-G737)</f>
        <v>49</v>
      </c>
      <c r="K737" s="8"/>
      <c r="L737" s="18" t="n">
        <v>20102.7833333333</v>
      </c>
      <c r="M737" s="9" t="n">
        <f aca="false">(L737*(107/H737))</f>
        <v>43897.9146258503</v>
      </c>
      <c r="N737" s="9" t="n">
        <f aca="false">(M737-L737)</f>
        <v>23795.131292517</v>
      </c>
      <c r="O737" s="11"/>
      <c r="P737" s="9"/>
      <c r="Q737" s="9"/>
      <c r="R737" s="9"/>
      <c r="S737" s="11"/>
      <c r="T737" s="9"/>
      <c r="U737" s="11"/>
      <c r="V737" s="11"/>
      <c r="W737" s="11"/>
      <c r="X737" s="12"/>
      <c r="Y737" s="17"/>
      <c r="Z737" s="11"/>
    </row>
    <row r="738" customFormat="false" ht="12.75" hidden="false" customHeight="false" outlineLevel="0" collapsed="false">
      <c r="A738" s="0" t="n">
        <v>2002</v>
      </c>
      <c r="B738" s="0" t="n">
        <v>2</v>
      </c>
      <c r="C738" s="0" t="n">
        <v>24</v>
      </c>
      <c r="D738" s="0" t="n">
        <v>2</v>
      </c>
      <c r="E738" s="0" t="n">
        <v>10</v>
      </c>
      <c r="G738" s="0" t="n">
        <v>58</v>
      </c>
      <c r="H738" s="0" t="n">
        <f aca="false">(107-G738)</f>
        <v>49</v>
      </c>
      <c r="K738" s="8"/>
      <c r="L738" s="18" t="n">
        <v>20619.6333333333</v>
      </c>
      <c r="M738" s="9" t="n">
        <f aca="false">(L738*(107/H738))</f>
        <v>45026.5462585034</v>
      </c>
      <c r="N738" s="9" t="n">
        <f aca="false">(M738-L738)</f>
        <v>24406.9129251701</v>
      </c>
      <c r="O738" s="11"/>
      <c r="P738" s="9"/>
      <c r="Q738" s="9"/>
      <c r="R738" s="9"/>
      <c r="S738" s="11"/>
      <c r="T738" s="9"/>
      <c r="U738" s="11"/>
      <c r="V738" s="11"/>
      <c r="W738" s="11"/>
      <c r="X738" s="12"/>
      <c r="Y738" s="17"/>
      <c r="Z738" s="11"/>
    </row>
    <row r="739" customFormat="false" ht="12.75" hidden="false" customHeight="false" outlineLevel="0" collapsed="false">
      <c r="A739" s="0" t="n">
        <v>2002</v>
      </c>
      <c r="B739" s="0" t="n">
        <v>2</v>
      </c>
      <c r="C739" s="0" t="n">
        <v>24</v>
      </c>
      <c r="D739" s="0" t="n">
        <v>2</v>
      </c>
      <c r="E739" s="0" t="n">
        <v>20</v>
      </c>
      <c r="G739" s="0" t="n">
        <v>58</v>
      </c>
      <c r="H739" s="0" t="n">
        <f aca="false">(107-G739)</f>
        <v>49</v>
      </c>
      <c r="K739" s="8"/>
      <c r="L739" s="18" t="n">
        <v>20988.7833333333</v>
      </c>
      <c r="M739" s="9" t="n">
        <f aca="false">(L739*(107/H739))</f>
        <v>45832.6493197279</v>
      </c>
      <c r="N739" s="9" t="n">
        <f aca="false">(M739-L739)</f>
        <v>24843.8659863946</v>
      </c>
      <c r="O739" s="11"/>
      <c r="P739" s="9"/>
      <c r="Q739" s="9"/>
      <c r="R739" s="9"/>
      <c r="S739" s="11"/>
      <c r="T739" s="9"/>
      <c r="U739" s="11"/>
      <c r="V739" s="11"/>
      <c r="W739" s="11"/>
      <c r="X739" s="12"/>
      <c r="Y739" s="17"/>
      <c r="Z739" s="11"/>
    </row>
    <row r="740" customFormat="false" ht="12.75" hidden="false" customHeight="false" outlineLevel="0" collapsed="false">
      <c r="A740" s="0" t="n">
        <v>2002</v>
      </c>
      <c r="B740" s="0" t="n">
        <v>2</v>
      </c>
      <c r="C740" s="0" t="n">
        <v>24</v>
      </c>
      <c r="D740" s="0" t="n">
        <v>2</v>
      </c>
      <c r="E740" s="0" t="n">
        <v>30</v>
      </c>
      <c r="G740" s="0" t="n">
        <v>58</v>
      </c>
      <c r="H740" s="0" t="n">
        <f aca="false">(107-G740)</f>
        <v>49</v>
      </c>
      <c r="K740" s="8"/>
      <c r="L740" s="18" t="n">
        <v>18233.6166666667</v>
      </c>
      <c r="M740" s="9" t="n">
        <f aca="false">(L740*(107/H740))</f>
        <v>39816.2649659864</v>
      </c>
      <c r="N740" s="9" t="n">
        <f aca="false">(M740-L740)</f>
        <v>21582.6482993197</v>
      </c>
      <c r="O740" s="11"/>
      <c r="P740" s="9"/>
      <c r="Q740" s="9"/>
      <c r="R740" s="9"/>
      <c r="S740" s="11"/>
      <c r="T740" s="9"/>
      <c r="U740" s="11"/>
      <c r="V740" s="11"/>
      <c r="W740" s="11"/>
      <c r="X740" s="12"/>
      <c r="Y740" s="17"/>
      <c r="Z740" s="11"/>
    </row>
    <row r="741" customFormat="false" ht="12.75" hidden="false" customHeight="false" outlineLevel="0" collapsed="false">
      <c r="A741" s="0" t="n">
        <v>2002</v>
      </c>
      <c r="B741" s="0" t="n">
        <v>2</v>
      </c>
      <c r="C741" s="0" t="n">
        <v>24</v>
      </c>
      <c r="D741" s="0" t="n">
        <v>2</v>
      </c>
      <c r="E741" s="0" t="n">
        <v>40</v>
      </c>
      <c r="G741" s="0" t="n">
        <v>58</v>
      </c>
      <c r="H741" s="0" t="n">
        <f aca="false">(107-G741)</f>
        <v>49</v>
      </c>
      <c r="K741" s="8"/>
      <c r="L741" s="18" t="n">
        <v>14300.2333333333</v>
      </c>
      <c r="M741" s="9" t="n">
        <f aca="false">(L741*(107/H741))</f>
        <v>31227.0401360544</v>
      </c>
      <c r="N741" s="9" t="n">
        <f aca="false">(M741-L741)</f>
        <v>16926.8068027211</v>
      </c>
      <c r="O741" s="11"/>
      <c r="P741" s="9"/>
      <c r="Q741" s="9"/>
      <c r="R741" s="9"/>
      <c r="S741" s="11"/>
      <c r="T741" s="9"/>
      <c r="U741" s="11"/>
      <c r="V741" s="11"/>
      <c r="W741" s="11"/>
      <c r="X741" s="12"/>
      <c r="Y741" s="17"/>
      <c r="Z741" s="11"/>
    </row>
    <row r="742" customFormat="false" ht="12.75" hidden="false" customHeight="false" outlineLevel="0" collapsed="false">
      <c r="A742" s="0" t="n">
        <v>2002</v>
      </c>
      <c r="B742" s="0" t="n">
        <v>2</v>
      </c>
      <c r="C742" s="0" t="n">
        <v>24</v>
      </c>
      <c r="D742" s="0" t="n">
        <v>2</v>
      </c>
      <c r="E742" s="0" t="n">
        <v>50</v>
      </c>
      <c r="G742" s="0" t="n">
        <v>58</v>
      </c>
      <c r="H742" s="0" t="n">
        <f aca="false">(107-G742)</f>
        <v>49</v>
      </c>
      <c r="K742" s="8"/>
      <c r="L742" s="18" t="n">
        <v>13770.3833333333</v>
      </c>
      <c r="M742" s="9" t="n">
        <f aca="false">(L742*(107/H742))</f>
        <v>30070.0207482993</v>
      </c>
      <c r="N742" s="9" t="n">
        <f aca="false">(M742-L742)</f>
        <v>16299.637414966</v>
      </c>
      <c r="O742" s="11"/>
      <c r="P742" s="9"/>
      <c r="Q742" s="9"/>
      <c r="R742" s="9"/>
      <c r="S742" s="11"/>
      <c r="T742" s="9"/>
      <c r="U742" s="11"/>
      <c r="V742" s="11"/>
      <c r="W742" s="11"/>
      <c r="X742" s="12"/>
      <c r="Y742" s="17"/>
      <c r="Z742" s="11"/>
    </row>
    <row r="743" customFormat="false" ht="12.75" hidden="false" customHeight="false" outlineLevel="0" collapsed="false">
      <c r="A743" s="0" t="n">
        <v>2002</v>
      </c>
      <c r="B743" s="0" t="n">
        <v>2</v>
      </c>
      <c r="C743" s="0" t="n">
        <v>24</v>
      </c>
      <c r="D743" s="0" t="n">
        <v>3</v>
      </c>
      <c r="E743" s="0" t="n">
        <v>0</v>
      </c>
      <c r="G743" s="0" t="n">
        <v>58</v>
      </c>
      <c r="H743" s="0" t="n">
        <f aca="false">(107-G743)</f>
        <v>49</v>
      </c>
      <c r="K743" s="8"/>
      <c r="L743" s="18" t="n">
        <v>14175.6666666667</v>
      </c>
      <c r="M743" s="9" t="n">
        <f aca="false">(L743*(107/H743))</f>
        <v>30955.0272108844</v>
      </c>
      <c r="N743" s="9" t="n">
        <f aca="false">(M743-L743)</f>
        <v>16779.3605442177</v>
      </c>
      <c r="O743" s="11"/>
      <c r="P743" s="9"/>
      <c r="Q743" s="9"/>
      <c r="R743" s="9"/>
      <c r="S743" s="11"/>
      <c r="T743" s="9"/>
      <c r="U743" s="11"/>
      <c r="V743" s="11"/>
      <c r="W743" s="11"/>
      <c r="X743" s="12"/>
      <c r="Y743" s="17"/>
      <c r="Z743" s="11"/>
    </row>
    <row r="744" customFormat="false" ht="12.75" hidden="false" customHeight="false" outlineLevel="0" collapsed="false">
      <c r="A744" s="0" t="n">
        <v>2002</v>
      </c>
      <c r="B744" s="0" t="n">
        <v>2</v>
      </c>
      <c r="C744" s="0" t="n">
        <v>24</v>
      </c>
      <c r="D744" s="0" t="n">
        <v>3</v>
      </c>
      <c r="E744" s="0" t="n">
        <v>10</v>
      </c>
      <c r="G744" s="0" t="n">
        <v>58</v>
      </c>
      <c r="H744" s="0" t="n">
        <f aca="false">(107-G744)</f>
        <v>49</v>
      </c>
      <c r="K744" s="8"/>
      <c r="L744" s="18" t="n">
        <v>14278.7833333333</v>
      </c>
      <c r="M744" s="9" t="n">
        <f aca="false">(L744*(107/H744))</f>
        <v>31180.2003401361</v>
      </c>
      <c r="N744" s="9" t="n">
        <f aca="false">(M744-L744)</f>
        <v>16901.4170068027</v>
      </c>
      <c r="O744" s="11"/>
      <c r="P744" s="9"/>
      <c r="Q744" s="9"/>
      <c r="R744" s="9"/>
      <c r="S744" s="11"/>
      <c r="T744" s="9"/>
      <c r="U744" s="11"/>
      <c r="V744" s="11"/>
      <c r="W744" s="11"/>
      <c r="X744" s="12"/>
      <c r="Y744" s="17"/>
      <c r="Z744" s="11"/>
    </row>
    <row r="745" customFormat="false" ht="12.75" hidden="false" customHeight="false" outlineLevel="0" collapsed="false">
      <c r="A745" s="0" t="n">
        <v>2002</v>
      </c>
      <c r="B745" s="0" t="n">
        <v>2</v>
      </c>
      <c r="C745" s="0" t="n">
        <v>24</v>
      </c>
      <c r="D745" s="0" t="n">
        <v>3</v>
      </c>
      <c r="E745" s="0" t="n">
        <v>20</v>
      </c>
      <c r="G745" s="0" t="n">
        <v>58</v>
      </c>
      <c r="H745" s="0" t="n">
        <f aca="false">(107-G745)</f>
        <v>49</v>
      </c>
      <c r="K745" s="8"/>
      <c r="L745" s="18" t="n">
        <v>14350.6</v>
      </c>
      <c r="M745" s="9" t="n">
        <f aca="false">(L745*(107/H745))</f>
        <v>31337.0244897959</v>
      </c>
      <c r="N745" s="9" t="n">
        <f aca="false">(M745-L745)</f>
        <v>16986.4244897959</v>
      </c>
      <c r="O745" s="11"/>
      <c r="P745" s="9"/>
      <c r="Q745" s="9"/>
      <c r="R745" s="9"/>
      <c r="S745" s="11"/>
      <c r="T745" s="9"/>
      <c r="U745" s="11"/>
      <c r="V745" s="11"/>
      <c r="W745" s="11"/>
      <c r="X745" s="12"/>
      <c r="Y745" s="17"/>
      <c r="Z745" s="11"/>
    </row>
    <row r="746" customFormat="false" ht="12.75" hidden="false" customHeight="false" outlineLevel="0" collapsed="false">
      <c r="A746" s="0" t="n">
        <v>2002</v>
      </c>
      <c r="B746" s="0" t="n">
        <v>2</v>
      </c>
      <c r="C746" s="0" t="n">
        <v>24</v>
      </c>
      <c r="D746" s="0" t="n">
        <v>3</v>
      </c>
      <c r="E746" s="0" t="n">
        <v>30</v>
      </c>
      <c r="G746" s="0" t="n">
        <v>58</v>
      </c>
      <c r="H746" s="0" t="n">
        <f aca="false">(107-G746)</f>
        <v>49</v>
      </c>
      <c r="K746" s="8"/>
      <c r="L746" s="18" t="n">
        <v>14062.0166666667</v>
      </c>
      <c r="M746" s="9" t="n">
        <f aca="false">(L746*(107/H746))</f>
        <v>30706.8527210884</v>
      </c>
      <c r="N746" s="9" t="n">
        <f aca="false">(M746-L746)</f>
        <v>16644.8360544218</v>
      </c>
      <c r="O746" s="11"/>
      <c r="P746" s="9"/>
      <c r="Q746" s="9"/>
      <c r="R746" s="9"/>
      <c r="S746" s="11"/>
      <c r="T746" s="9"/>
      <c r="U746" s="11"/>
      <c r="V746" s="11"/>
      <c r="W746" s="11"/>
      <c r="X746" s="12"/>
      <c r="Y746" s="17"/>
      <c r="Z746" s="11"/>
    </row>
    <row r="747" customFormat="false" ht="12.75" hidden="false" customHeight="false" outlineLevel="0" collapsed="false">
      <c r="A747" s="0" t="n">
        <v>2002</v>
      </c>
      <c r="B747" s="0" t="n">
        <v>2</v>
      </c>
      <c r="C747" s="0" t="n">
        <v>24</v>
      </c>
      <c r="D747" s="0" t="n">
        <v>3</v>
      </c>
      <c r="E747" s="0" t="n">
        <v>40</v>
      </c>
      <c r="G747" s="0" t="n">
        <v>58</v>
      </c>
      <c r="H747" s="0" t="n">
        <f aca="false">(107-G747)</f>
        <v>49</v>
      </c>
      <c r="K747" s="8"/>
      <c r="L747" s="18" t="n">
        <v>14139.4333333333</v>
      </c>
      <c r="M747" s="9" t="n">
        <f aca="false">(L747*(107/H747))</f>
        <v>30875.9054421769</v>
      </c>
      <c r="N747" s="9" t="n">
        <f aca="false">(M747-L747)</f>
        <v>16736.4721088435</v>
      </c>
      <c r="O747" s="11"/>
      <c r="P747" s="9"/>
      <c r="Q747" s="9"/>
      <c r="R747" s="9"/>
      <c r="S747" s="11"/>
      <c r="T747" s="9"/>
      <c r="U747" s="11"/>
      <c r="V747" s="11"/>
      <c r="W747" s="11"/>
      <c r="X747" s="12"/>
      <c r="Y747" s="17"/>
      <c r="Z747" s="11"/>
    </row>
    <row r="748" customFormat="false" ht="12.75" hidden="false" customHeight="false" outlineLevel="0" collapsed="false">
      <c r="A748" s="0" t="n">
        <v>2002</v>
      </c>
      <c r="B748" s="0" t="n">
        <v>2</v>
      </c>
      <c r="C748" s="0" t="n">
        <v>24</v>
      </c>
      <c r="D748" s="0" t="n">
        <v>3</v>
      </c>
      <c r="E748" s="0" t="n">
        <v>50</v>
      </c>
      <c r="G748" s="0" t="n">
        <v>58</v>
      </c>
      <c r="H748" s="0" t="n">
        <f aca="false">(107-G748)</f>
        <v>49</v>
      </c>
      <c r="K748" s="8"/>
      <c r="L748" s="18" t="n">
        <v>14489.3333333333</v>
      </c>
      <c r="M748" s="9" t="n">
        <f aca="false">(L748*(107/H748))</f>
        <v>31639.9727891156</v>
      </c>
      <c r="N748" s="9" t="n">
        <f aca="false">(M748-L748)</f>
        <v>17150.6394557823</v>
      </c>
      <c r="O748" s="11"/>
      <c r="P748" s="9"/>
      <c r="Q748" s="9"/>
      <c r="R748" s="9"/>
      <c r="S748" s="11"/>
      <c r="T748" s="9"/>
      <c r="U748" s="11"/>
      <c r="V748" s="11"/>
      <c r="W748" s="11"/>
      <c r="X748" s="12"/>
      <c r="Y748" s="17"/>
      <c r="Z748" s="11"/>
    </row>
    <row r="749" customFormat="false" ht="12.75" hidden="false" customHeight="false" outlineLevel="0" collapsed="false">
      <c r="A749" s="0" t="n">
        <v>2002</v>
      </c>
      <c r="B749" s="0" t="n">
        <v>2</v>
      </c>
      <c r="C749" s="0" t="n">
        <v>24</v>
      </c>
      <c r="D749" s="0" t="n">
        <v>4</v>
      </c>
      <c r="E749" s="0" t="n">
        <v>0</v>
      </c>
      <c r="G749" s="0" t="n">
        <v>58</v>
      </c>
      <c r="H749" s="0" t="n">
        <f aca="false">(107-G749)</f>
        <v>49</v>
      </c>
      <c r="K749" s="8"/>
      <c r="L749" s="18" t="n">
        <v>14378.3</v>
      </c>
      <c r="M749" s="9" t="n">
        <f aca="false">(L749*(107/H749))</f>
        <v>31397.512244898</v>
      </c>
      <c r="N749" s="9" t="n">
        <f aca="false">(M749-L749)</f>
        <v>17019.212244898</v>
      </c>
      <c r="O749" s="11"/>
      <c r="P749" s="9"/>
      <c r="Q749" s="9"/>
      <c r="R749" s="9"/>
      <c r="S749" s="11"/>
      <c r="T749" s="9"/>
      <c r="U749" s="11"/>
      <c r="V749" s="11"/>
      <c r="W749" s="11"/>
      <c r="X749" s="12"/>
      <c r="Y749" s="17"/>
      <c r="Z749" s="11"/>
    </row>
    <row r="750" customFormat="false" ht="12.75" hidden="false" customHeight="false" outlineLevel="0" collapsed="false">
      <c r="A750" s="0" t="n">
        <v>2002</v>
      </c>
      <c r="B750" s="0" t="n">
        <v>2</v>
      </c>
      <c r="C750" s="0" t="n">
        <v>24</v>
      </c>
      <c r="D750" s="0" t="n">
        <v>4</v>
      </c>
      <c r="E750" s="0" t="n">
        <v>10</v>
      </c>
      <c r="G750" s="0" t="n">
        <v>58</v>
      </c>
      <c r="H750" s="0" t="n">
        <f aca="false">(107-G750)</f>
        <v>49</v>
      </c>
      <c r="K750" s="8"/>
      <c r="L750" s="18" t="n">
        <v>14178.5333333333</v>
      </c>
      <c r="M750" s="9" t="n">
        <f aca="false">(L750*(107/H750))</f>
        <v>30961.2870748299</v>
      </c>
      <c r="N750" s="9" t="n">
        <f aca="false">(M750-L750)</f>
        <v>16782.7537414966</v>
      </c>
      <c r="O750" s="11"/>
      <c r="P750" s="9"/>
      <c r="Q750" s="9"/>
      <c r="R750" s="9"/>
      <c r="S750" s="11"/>
      <c r="T750" s="9"/>
      <c r="U750" s="11"/>
      <c r="V750" s="11"/>
      <c r="W750" s="11"/>
      <c r="X750" s="12"/>
      <c r="Y750" s="17"/>
      <c r="Z750" s="11"/>
    </row>
    <row r="751" customFormat="false" ht="12.75" hidden="false" customHeight="false" outlineLevel="0" collapsed="false">
      <c r="A751" s="0" t="n">
        <v>2002</v>
      </c>
      <c r="B751" s="0" t="n">
        <v>2</v>
      </c>
      <c r="C751" s="0" t="n">
        <v>24</v>
      </c>
      <c r="D751" s="0" t="n">
        <v>4</v>
      </c>
      <c r="E751" s="0" t="n">
        <v>20</v>
      </c>
      <c r="G751" s="0" t="n">
        <v>58</v>
      </c>
      <c r="H751" s="0" t="n">
        <f aca="false">(107-G751)</f>
        <v>49</v>
      </c>
      <c r="K751" s="8"/>
      <c r="L751" s="18" t="n">
        <v>14071</v>
      </c>
      <c r="M751" s="9" t="n">
        <f aca="false">(L751*(107/H751))</f>
        <v>30726.4693877551</v>
      </c>
      <c r="N751" s="9" t="n">
        <f aca="false">(M751-L751)</f>
        <v>16655.4693877551</v>
      </c>
      <c r="O751" s="11"/>
      <c r="P751" s="9"/>
      <c r="Q751" s="9"/>
      <c r="R751" s="9"/>
      <c r="S751" s="11"/>
      <c r="T751" s="9"/>
      <c r="U751" s="11"/>
      <c r="V751" s="11"/>
      <c r="W751" s="11"/>
      <c r="X751" s="12"/>
      <c r="Y751" s="17"/>
      <c r="Z751" s="11"/>
    </row>
    <row r="752" customFormat="false" ht="12.75" hidden="false" customHeight="false" outlineLevel="0" collapsed="false">
      <c r="A752" s="0" t="n">
        <v>2002</v>
      </c>
      <c r="B752" s="0" t="n">
        <v>2</v>
      </c>
      <c r="C752" s="0" t="n">
        <v>24</v>
      </c>
      <c r="D752" s="0" t="n">
        <v>4</v>
      </c>
      <c r="E752" s="0" t="n">
        <v>30</v>
      </c>
      <c r="G752" s="0" t="n">
        <v>58</v>
      </c>
      <c r="H752" s="0" t="n">
        <f aca="false">(107-G752)</f>
        <v>49</v>
      </c>
      <c r="K752" s="8"/>
      <c r="L752" s="18" t="n">
        <v>14267.3833333333</v>
      </c>
      <c r="M752" s="9" t="n">
        <f aca="false">(L752*(107/H752))</f>
        <v>31155.306462585</v>
      </c>
      <c r="N752" s="9" t="n">
        <f aca="false">(M752-L752)</f>
        <v>16887.9231292517</v>
      </c>
      <c r="O752" s="11"/>
      <c r="P752" s="9"/>
      <c r="Q752" s="9"/>
      <c r="R752" s="9"/>
      <c r="S752" s="11"/>
      <c r="T752" s="9"/>
      <c r="U752" s="11"/>
      <c r="V752" s="11"/>
      <c r="W752" s="11"/>
      <c r="X752" s="12"/>
      <c r="Y752" s="17"/>
      <c r="Z752" s="11"/>
    </row>
    <row r="753" customFormat="false" ht="12.75" hidden="false" customHeight="false" outlineLevel="0" collapsed="false">
      <c r="A753" s="0" t="n">
        <v>2002</v>
      </c>
      <c r="B753" s="0" t="n">
        <v>2</v>
      </c>
      <c r="C753" s="0" t="n">
        <v>24</v>
      </c>
      <c r="D753" s="0" t="n">
        <v>4</v>
      </c>
      <c r="E753" s="0" t="n">
        <v>40</v>
      </c>
      <c r="G753" s="0" t="n">
        <v>58</v>
      </c>
      <c r="H753" s="0" t="n">
        <f aca="false">(107-G753)</f>
        <v>49</v>
      </c>
      <c r="K753" s="8"/>
      <c r="L753" s="18" t="n">
        <v>14472.05</v>
      </c>
      <c r="M753" s="9" t="n">
        <f aca="false">(L753*(107/H753))</f>
        <v>31602.2316326531</v>
      </c>
      <c r="N753" s="9" t="n">
        <f aca="false">(M753-L753)</f>
        <v>17130.1816326531</v>
      </c>
      <c r="O753" s="11"/>
      <c r="P753" s="9"/>
      <c r="Q753" s="9"/>
      <c r="R753" s="9"/>
      <c r="S753" s="11"/>
      <c r="T753" s="9"/>
      <c r="U753" s="11"/>
      <c r="V753" s="11"/>
      <c r="W753" s="11"/>
      <c r="X753" s="12"/>
      <c r="Y753" s="17"/>
      <c r="Z753" s="11"/>
    </row>
    <row r="754" customFormat="false" ht="12.75" hidden="false" customHeight="false" outlineLevel="0" collapsed="false">
      <c r="A754" s="0" t="n">
        <v>2002</v>
      </c>
      <c r="B754" s="0" t="n">
        <v>2</v>
      </c>
      <c r="C754" s="0" t="n">
        <v>24</v>
      </c>
      <c r="D754" s="0" t="n">
        <v>4</v>
      </c>
      <c r="E754" s="0" t="n">
        <v>50</v>
      </c>
      <c r="G754" s="0" t="n">
        <v>58</v>
      </c>
      <c r="H754" s="0" t="n">
        <f aca="false">(107-G754)</f>
        <v>49</v>
      </c>
      <c r="K754" s="8"/>
      <c r="L754" s="18" t="n">
        <v>14494.9833333333</v>
      </c>
      <c r="M754" s="9" t="n">
        <f aca="false">(L754*(107/H754))</f>
        <v>31652.3105442177</v>
      </c>
      <c r="N754" s="9" t="n">
        <f aca="false">(M754-L754)</f>
        <v>17157.3272108844</v>
      </c>
      <c r="O754" s="11"/>
      <c r="P754" s="9"/>
      <c r="Q754" s="9"/>
      <c r="R754" s="9"/>
      <c r="S754" s="11"/>
      <c r="T754" s="9"/>
      <c r="U754" s="11"/>
      <c r="V754" s="11"/>
      <c r="W754" s="11"/>
      <c r="X754" s="12"/>
      <c r="Y754" s="17"/>
      <c r="Z754" s="11"/>
    </row>
    <row r="755" customFormat="false" ht="12.75" hidden="false" customHeight="false" outlineLevel="0" collapsed="false">
      <c r="A755" s="0" t="n">
        <v>2002</v>
      </c>
      <c r="B755" s="0" t="n">
        <v>2</v>
      </c>
      <c r="C755" s="0" t="n">
        <v>24</v>
      </c>
      <c r="D755" s="0" t="n">
        <v>5</v>
      </c>
      <c r="E755" s="0" t="n">
        <v>0</v>
      </c>
      <c r="G755" s="0" t="n">
        <v>58</v>
      </c>
      <c r="H755" s="0" t="n">
        <f aca="false">(107-G755)</f>
        <v>49</v>
      </c>
      <c r="K755" s="8"/>
      <c r="L755" s="18" t="n">
        <v>14833.55</v>
      </c>
      <c r="M755" s="9" t="n">
        <f aca="false">(L755*(107/H755))</f>
        <v>32391.6295918367</v>
      </c>
      <c r="N755" s="9" t="n">
        <f aca="false">(M755-L755)</f>
        <v>17558.0795918367</v>
      </c>
      <c r="O755" s="11"/>
      <c r="P755" s="9"/>
      <c r="Q755" s="9"/>
      <c r="R755" s="9"/>
      <c r="S755" s="11"/>
      <c r="T755" s="9"/>
      <c r="U755" s="11"/>
      <c r="V755" s="11"/>
      <c r="W755" s="11"/>
      <c r="X755" s="12"/>
      <c r="Y755" s="17"/>
      <c r="Z755" s="11"/>
    </row>
    <row r="756" customFormat="false" ht="12.75" hidden="false" customHeight="false" outlineLevel="0" collapsed="false">
      <c r="A756" s="0" t="n">
        <v>2002</v>
      </c>
      <c r="B756" s="0" t="n">
        <v>2</v>
      </c>
      <c r="C756" s="0" t="n">
        <v>24</v>
      </c>
      <c r="D756" s="0" t="n">
        <v>5</v>
      </c>
      <c r="E756" s="0" t="n">
        <v>10</v>
      </c>
      <c r="G756" s="0" t="n">
        <v>58</v>
      </c>
      <c r="H756" s="0" t="n">
        <f aca="false">(107-G756)</f>
        <v>49</v>
      </c>
      <c r="K756" s="8"/>
      <c r="L756" s="18" t="n">
        <v>14942.15</v>
      </c>
      <c r="M756" s="9" t="n">
        <f aca="false">(L756*(107/H756))</f>
        <v>32628.7765306122</v>
      </c>
      <c r="N756" s="9" t="n">
        <f aca="false">(M756-L756)</f>
        <v>17686.6265306122</v>
      </c>
      <c r="O756" s="11"/>
      <c r="P756" s="9"/>
      <c r="Q756" s="9"/>
      <c r="R756" s="9"/>
      <c r="S756" s="11"/>
      <c r="T756" s="9"/>
      <c r="U756" s="11"/>
      <c r="V756" s="11"/>
      <c r="W756" s="11"/>
      <c r="X756" s="12"/>
      <c r="Y756" s="17"/>
      <c r="Z756" s="11"/>
    </row>
    <row r="757" customFormat="false" ht="12.75" hidden="false" customHeight="false" outlineLevel="0" collapsed="false">
      <c r="A757" s="0" t="n">
        <v>2002</v>
      </c>
      <c r="B757" s="0" t="n">
        <v>2</v>
      </c>
      <c r="C757" s="0" t="n">
        <v>24</v>
      </c>
      <c r="D757" s="0" t="n">
        <v>5</v>
      </c>
      <c r="E757" s="0" t="n">
        <v>20</v>
      </c>
      <c r="G757" s="0" t="n">
        <v>58</v>
      </c>
      <c r="H757" s="0" t="n">
        <f aca="false">(107-G757)</f>
        <v>49</v>
      </c>
      <c r="K757" s="8"/>
      <c r="L757" s="18" t="n">
        <v>14758.7</v>
      </c>
      <c r="M757" s="9" t="n">
        <f aca="false">(L757*(107/H757))</f>
        <v>32228.1816326531</v>
      </c>
      <c r="N757" s="9" t="n">
        <f aca="false">(M757-L757)</f>
        <v>17469.4816326531</v>
      </c>
      <c r="O757" s="11"/>
      <c r="P757" s="9"/>
      <c r="Q757" s="9"/>
      <c r="R757" s="9"/>
      <c r="S757" s="11"/>
      <c r="T757" s="9"/>
      <c r="U757" s="11"/>
      <c r="V757" s="11"/>
      <c r="W757" s="11"/>
      <c r="X757" s="12"/>
      <c r="Y757" s="17"/>
      <c r="Z757" s="11"/>
    </row>
    <row r="758" customFormat="false" ht="12.75" hidden="false" customHeight="false" outlineLevel="0" collapsed="false">
      <c r="A758" s="0" t="n">
        <v>2002</v>
      </c>
      <c r="B758" s="0" t="n">
        <v>2</v>
      </c>
      <c r="C758" s="0" t="n">
        <v>24</v>
      </c>
      <c r="D758" s="0" t="n">
        <v>5</v>
      </c>
      <c r="E758" s="0" t="n">
        <v>30</v>
      </c>
      <c r="G758" s="0" t="n">
        <v>58</v>
      </c>
      <c r="H758" s="0" t="n">
        <f aca="false">(107-G758)</f>
        <v>49</v>
      </c>
      <c r="K758" s="8"/>
      <c r="L758" s="18" t="n">
        <v>14656.55</v>
      </c>
      <c r="M758" s="9" t="n">
        <f aca="false">(L758*(107/H758))</f>
        <v>32005.1193877551</v>
      </c>
      <c r="N758" s="9" t="n">
        <f aca="false">(M758-L758)</f>
        <v>17348.5693877551</v>
      </c>
      <c r="O758" s="11"/>
      <c r="P758" s="9"/>
      <c r="Q758" s="9"/>
      <c r="R758" s="9"/>
      <c r="S758" s="11"/>
      <c r="T758" s="9"/>
      <c r="U758" s="11"/>
      <c r="V758" s="11"/>
      <c r="W758" s="11"/>
      <c r="X758" s="12"/>
      <c r="Y758" s="17"/>
      <c r="Z758" s="11"/>
    </row>
    <row r="759" customFormat="false" ht="12.75" hidden="false" customHeight="false" outlineLevel="0" collapsed="false">
      <c r="A759" s="0" t="n">
        <v>2002</v>
      </c>
      <c r="B759" s="0" t="n">
        <v>2</v>
      </c>
      <c r="C759" s="0" t="n">
        <v>24</v>
      </c>
      <c r="D759" s="0" t="n">
        <v>5</v>
      </c>
      <c r="E759" s="0" t="n">
        <v>40</v>
      </c>
      <c r="G759" s="0" t="n">
        <v>58</v>
      </c>
      <c r="H759" s="0" t="n">
        <f aca="false">(107-G759)</f>
        <v>49</v>
      </c>
      <c r="K759" s="8"/>
      <c r="L759" s="18" t="n">
        <v>14715.4666666667</v>
      </c>
      <c r="M759" s="9" t="n">
        <f aca="false">(L759*(107/H759))</f>
        <v>32133.7741496599</v>
      </c>
      <c r="N759" s="9" t="n">
        <f aca="false">(M759-L759)</f>
        <v>17418.3074829932</v>
      </c>
      <c r="O759" s="11"/>
      <c r="P759" s="9"/>
      <c r="Q759" s="9"/>
      <c r="R759" s="9"/>
      <c r="S759" s="11"/>
      <c r="T759" s="9"/>
      <c r="U759" s="11"/>
      <c r="V759" s="11"/>
      <c r="W759" s="11"/>
      <c r="X759" s="12"/>
      <c r="Y759" s="17"/>
      <c r="Z759" s="11"/>
    </row>
    <row r="760" customFormat="false" ht="12.75" hidden="false" customHeight="false" outlineLevel="0" collapsed="false">
      <c r="A760" s="0" t="n">
        <v>2002</v>
      </c>
      <c r="B760" s="0" t="n">
        <v>2</v>
      </c>
      <c r="C760" s="0" t="n">
        <v>24</v>
      </c>
      <c r="D760" s="0" t="n">
        <v>5</v>
      </c>
      <c r="E760" s="0" t="n">
        <v>50</v>
      </c>
      <c r="G760" s="0" t="n">
        <v>58</v>
      </c>
      <c r="H760" s="0" t="n">
        <f aca="false">(107-G760)</f>
        <v>49</v>
      </c>
      <c r="K760" s="8"/>
      <c r="L760" s="18" t="n">
        <v>14440.7333333333</v>
      </c>
      <c r="M760" s="9" t="n">
        <f aca="false">(L760*(107/H760))</f>
        <v>31533.8462585034</v>
      </c>
      <c r="N760" s="9" t="n">
        <f aca="false">(M760-L760)</f>
        <v>17093.1129251701</v>
      </c>
      <c r="O760" s="11"/>
      <c r="P760" s="9"/>
      <c r="Q760" s="9"/>
      <c r="R760" s="9"/>
      <c r="S760" s="11"/>
      <c r="T760" s="9"/>
      <c r="U760" s="11"/>
      <c r="V760" s="11"/>
      <c r="W760" s="11"/>
      <c r="X760" s="12"/>
      <c r="Y760" s="17"/>
      <c r="Z760" s="11"/>
    </row>
    <row r="761" customFormat="false" ht="12.75" hidden="false" customHeight="false" outlineLevel="0" collapsed="false">
      <c r="A761" s="0" t="n">
        <v>2002</v>
      </c>
      <c r="B761" s="0" t="n">
        <v>2</v>
      </c>
      <c r="C761" s="0" t="n">
        <v>24</v>
      </c>
      <c r="D761" s="0" t="n">
        <v>6</v>
      </c>
      <c r="E761" s="0" t="n">
        <v>0</v>
      </c>
      <c r="G761" s="0" t="n">
        <v>58</v>
      </c>
      <c r="H761" s="0" t="n">
        <f aca="false">(107-G761)</f>
        <v>49</v>
      </c>
      <c r="K761" s="8"/>
      <c r="L761" s="18" t="n">
        <v>14595.95</v>
      </c>
      <c r="M761" s="9" t="n">
        <f aca="false">(L761*(107/H761))</f>
        <v>31872.7887755102</v>
      </c>
      <c r="N761" s="9" t="n">
        <f aca="false">(M761-L761)</f>
        <v>17276.8387755102</v>
      </c>
      <c r="O761" s="11"/>
      <c r="P761" s="9"/>
      <c r="Q761" s="9"/>
      <c r="R761" s="9"/>
      <c r="S761" s="11"/>
      <c r="T761" s="9"/>
      <c r="U761" s="11"/>
      <c r="V761" s="11"/>
      <c r="W761" s="11"/>
      <c r="X761" s="12"/>
      <c r="Y761" s="17"/>
      <c r="Z761" s="11"/>
    </row>
    <row r="762" customFormat="false" ht="12.75" hidden="false" customHeight="false" outlineLevel="0" collapsed="false">
      <c r="A762" s="0" t="n">
        <v>2002</v>
      </c>
      <c r="B762" s="0" t="n">
        <v>2</v>
      </c>
      <c r="C762" s="0" t="n">
        <v>24</v>
      </c>
      <c r="D762" s="0" t="n">
        <v>6</v>
      </c>
      <c r="E762" s="0" t="n">
        <v>10</v>
      </c>
      <c r="G762" s="0" t="n">
        <v>58</v>
      </c>
      <c r="H762" s="0" t="n">
        <f aca="false">(107-G762)</f>
        <v>49</v>
      </c>
      <c r="K762" s="8"/>
      <c r="L762" s="18" t="n">
        <v>14666.0833333333</v>
      </c>
      <c r="M762" s="9" t="n">
        <f aca="false">(L762*(107/H762))</f>
        <v>32025.9370748299</v>
      </c>
      <c r="N762" s="9" t="n">
        <f aca="false">(M762-L762)</f>
        <v>17359.8537414966</v>
      </c>
      <c r="O762" s="11"/>
      <c r="P762" s="9"/>
      <c r="Q762" s="9"/>
      <c r="R762" s="9"/>
      <c r="S762" s="11"/>
      <c r="T762" s="9"/>
      <c r="U762" s="11"/>
      <c r="V762" s="11"/>
      <c r="W762" s="11"/>
      <c r="X762" s="12"/>
      <c r="Y762" s="17"/>
      <c r="Z762" s="11"/>
    </row>
    <row r="763" customFormat="false" ht="12.75" hidden="false" customHeight="false" outlineLevel="0" collapsed="false">
      <c r="A763" s="0" t="n">
        <v>2002</v>
      </c>
      <c r="B763" s="0" t="n">
        <v>2</v>
      </c>
      <c r="C763" s="0" t="n">
        <v>24</v>
      </c>
      <c r="D763" s="0" t="n">
        <v>6</v>
      </c>
      <c r="E763" s="0" t="n">
        <v>20</v>
      </c>
      <c r="G763" s="0" t="n">
        <v>58</v>
      </c>
      <c r="H763" s="0" t="n">
        <f aca="false">(107-G763)</f>
        <v>49</v>
      </c>
      <c r="K763" s="8"/>
      <c r="L763" s="18" t="n">
        <v>14654.35</v>
      </c>
      <c r="M763" s="9" t="n">
        <f aca="false">(L763*(107/H763))</f>
        <v>32000.3153061225</v>
      </c>
      <c r="N763" s="9" t="n">
        <f aca="false">(M763-L763)</f>
        <v>17345.9653061225</v>
      </c>
      <c r="O763" s="11"/>
      <c r="P763" s="9"/>
      <c r="Q763" s="9"/>
      <c r="R763" s="9"/>
      <c r="S763" s="11"/>
      <c r="T763" s="9"/>
      <c r="U763" s="11"/>
      <c r="V763" s="11"/>
      <c r="W763" s="11"/>
      <c r="X763" s="12"/>
      <c r="Y763" s="17"/>
      <c r="Z763" s="11"/>
    </row>
    <row r="764" customFormat="false" ht="12.75" hidden="false" customHeight="false" outlineLevel="0" collapsed="false">
      <c r="A764" s="0" t="n">
        <v>2002</v>
      </c>
      <c r="B764" s="0" t="n">
        <v>2</v>
      </c>
      <c r="C764" s="0" t="n">
        <v>24</v>
      </c>
      <c r="D764" s="0" t="n">
        <v>6</v>
      </c>
      <c r="E764" s="0" t="n">
        <v>30</v>
      </c>
      <c r="G764" s="0" t="n">
        <v>58</v>
      </c>
      <c r="H764" s="0" t="n">
        <f aca="false">(107-G764)</f>
        <v>49</v>
      </c>
      <c r="K764" s="8"/>
      <c r="L764" s="18" t="n">
        <v>14743.7</v>
      </c>
      <c r="M764" s="9" t="n">
        <f aca="false">(L764*(107/H764))</f>
        <v>32195.4265306122</v>
      </c>
      <c r="N764" s="9" t="n">
        <f aca="false">(M764-L764)</f>
        <v>17451.7265306122</v>
      </c>
      <c r="O764" s="11"/>
      <c r="P764" s="9"/>
      <c r="Q764" s="9"/>
      <c r="R764" s="9"/>
      <c r="S764" s="11"/>
      <c r="T764" s="9"/>
      <c r="U764" s="11"/>
      <c r="V764" s="11"/>
      <c r="W764" s="11"/>
      <c r="X764" s="12"/>
      <c r="Y764" s="17"/>
      <c r="Z764" s="11"/>
    </row>
    <row r="765" customFormat="false" ht="12.75" hidden="false" customHeight="false" outlineLevel="0" collapsed="false">
      <c r="A765" s="0" t="n">
        <v>2002</v>
      </c>
      <c r="B765" s="0" t="n">
        <v>2</v>
      </c>
      <c r="C765" s="0" t="n">
        <v>24</v>
      </c>
      <c r="D765" s="0" t="n">
        <v>6</v>
      </c>
      <c r="E765" s="0" t="n">
        <v>40</v>
      </c>
      <c r="G765" s="0" t="n">
        <v>58</v>
      </c>
      <c r="H765" s="0" t="n">
        <f aca="false">(107-G765)</f>
        <v>49</v>
      </c>
      <c r="K765" s="8"/>
      <c r="L765" s="18" t="n">
        <v>15014.7</v>
      </c>
      <c r="M765" s="9" t="n">
        <f aca="false">(L765*(107/H765))</f>
        <v>32787.2020408163</v>
      </c>
      <c r="N765" s="9" t="n">
        <f aca="false">(M765-L765)</f>
        <v>17772.5020408163</v>
      </c>
      <c r="O765" s="11"/>
      <c r="P765" s="9"/>
      <c r="Q765" s="9"/>
      <c r="R765" s="9"/>
      <c r="S765" s="11"/>
      <c r="T765" s="9"/>
      <c r="U765" s="11"/>
      <c r="V765" s="11"/>
      <c r="W765" s="11"/>
      <c r="X765" s="12"/>
      <c r="Y765" s="17"/>
      <c r="Z765" s="11"/>
    </row>
    <row r="766" customFormat="false" ht="12.75" hidden="false" customHeight="false" outlineLevel="0" collapsed="false">
      <c r="A766" s="0" t="n">
        <v>2002</v>
      </c>
      <c r="B766" s="0" t="n">
        <v>2</v>
      </c>
      <c r="C766" s="0" t="n">
        <v>24</v>
      </c>
      <c r="D766" s="0" t="n">
        <v>6</v>
      </c>
      <c r="E766" s="0" t="n">
        <v>50</v>
      </c>
      <c r="G766" s="0" t="n">
        <v>58</v>
      </c>
      <c r="H766" s="0" t="n">
        <f aca="false">(107-G766)</f>
        <v>49</v>
      </c>
      <c r="K766" s="8"/>
      <c r="L766" s="18" t="n">
        <v>15055.1833333333</v>
      </c>
      <c r="M766" s="9" t="n">
        <f aca="false">(L766*(107/H766))</f>
        <v>32875.6044217687</v>
      </c>
      <c r="N766" s="9" t="n">
        <f aca="false">(M766-L766)</f>
        <v>17820.4210884354</v>
      </c>
      <c r="O766" s="11"/>
      <c r="P766" s="9"/>
      <c r="Q766" s="9"/>
      <c r="R766" s="9"/>
      <c r="S766" s="11"/>
      <c r="T766" s="9"/>
      <c r="U766" s="11"/>
      <c r="V766" s="11"/>
      <c r="W766" s="11"/>
      <c r="X766" s="12"/>
      <c r="Y766" s="17"/>
      <c r="Z766" s="11"/>
    </row>
    <row r="767" customFormat="false" ht="12.75" hidden="false" customHeight="false" outlineLevel="0" collapsed="false">
      <c r="A767" s="0" t="n">
        <v>2002</v>
      </c>
      <c r="B767" s="0" t="n">
        <v>2</v>
      </c>
      <c r="C767" s="0" t="n">
        <v>24</v>
      </c>
      <c r="D767" s="0" t="n">
        <v>7</v>
      </c>
      <c r="E767" s="0" t="n">
        <v>0</v>
      </c>
      <c r="G767" s="0" t="n">
        <v>58</v>
      </c>
      <c r="H767" s="0" t="n">
        <f aca="false">(107-G767)</f>
        <v>49</v>
      </c>
      <c r="K767" s="8"/>
      <c r="L767" s="18" t="n">
        <v>15158.0666666667</v>
      </c>
      <c r="M767" s="9" t="n">
        <f aca="false">(L767*(107/H767))</f>
        <v>33100.2680272109</v>
      </c>
      <c r="N767" s="9" t="n">
        <f aca="false">(M767-L767)</f>
        <v>17942.2013605442</v>
      </c>
      <c r="O767" s="11"/>
      <c r="P767" s="9"/>
      <c r="Q767" s="9"/>
      <c r="R767" s="9"/>
      <c r="S767" s="11"/>
      <c r="T767" s="9"/>
      <c r="U767" s="11"/>
      <c r="V767" s="11"/>
      <c r="W767" s="11"/>
      <c r="X767" s="12"/>
      <c r="Y767" s="17"/>
      <c r="Z767" s="11"/>
    </row>
    <row r="768" customFormat="false" ht="12.75" hidden="false" customHeight="false" outlineLevel="0" collapsed="false">
      <c r="A768" s="0" t="n">
        <v>2002</v>
      </c>
      <c r="B768" s="0" t="n">
        <v>2</v>
      </c>
      <c r="C768" s="0" t="n">
        <v>24</v>
      </c>
      <c r="D768" s="0" t="n">
        <v>7</v>
      </c>
      <c r="E768" s="0" t="n">
        <v>10</v>
      </c>
      <c r="G768" s="0" t="n">
        <v>58</v>
      </c>
      <c r="H768" s="0" t="n">
        <f aca="false">(107-G768)</f>
        <v>49</v>
      </c>
      <c r="K768" s="8"/>
      <c r="L768" s="18" t="n">
        <v>15128.9166666667</v>
      </c>
      <c r="M768" s="9" t="n">
        <f aca="false">(L768*(107/H768))</f>
        <v>33036.6139455782</v>
      </c>
      <c r="N768" s="9" t="n">
        <f aca="false">(M768-L768)</f>
        <v>17907.6972789116</v>
      </c>
      <c r="O768" s="11"/>
      <c r="P768" s="9"/>
      <c r="Q768" s="9"/>
      <c r="R768" s="9"/>
      <c r="S768" s="11"/>
      <c r="T768" s="9"/>
      <c r="U768" s="11"/>
      <c r="V768" s="11"/>
      <c r="W768" s="11"/>
      <c r="X768" s="12"/>
      <c r="Y768" s="17"/>
      <c r="Z768" s="11"/>
    </row>
    <row r="769" customFormat="false" ht="12.75" hidden="false" customHeight="false" outlineLevel="0" collapsed="false">
      <c r="A769" s="0" t="n">
        <v>2002</v>
      </c>
      <c r="B769" s="0" t="n">
        <v>2</v>
      </c>
      <c r="C769" s="0" t="n">
        <v>24</v>
      </c>
      <c r="D769" s="0" t="n">
        <v>7</v>
      </c>
      <c r="E769" s="0" t="n">
        <v>20</v>
      </c>
      <c r="G769" s="0" t="n">
        <v>58</v>
      </c>
      <c r="H769" s="0" t="n">
        <f aca="false">(107-G769)</f>
        <v>49</v>
      </c>
      <c r="K769" s="8"/>
      <c r="L769" s="18" t="n">
        <v>14878.4166666667</v>
      </c>
      <c r="M769" s="9" t="n">
        <f aca="false">(L769*(107/H769))</f>
        <v>32489.6037414966</v>
      </c>
      <c r="N769" s="9" t="n">
        <f aca="false">(M769-L769)</f>
        <v>17611.1870748299</v>
      </c>
      <c r="O769" s="11"/>
      <c r="P769" s="9"/>
      <c r="Q769" s="9"/>
      <c r="R769" s="9"/>
      <c r="S769" s="11"/>
      <c r="T769" s="9"/>
      <c r="U769" s="11"/>
      <c r="V769" s="11"/>
      <c r="W769" s="11"/>
      <c r="X769" s="12"/>
      <c r="Y769" s="17"/>
      <c r="Z769" s="11"/>
    </row>
    <row r="770" customFormat="false" ht="12.75" hidden="false" customHeight="false" outlineLevel="0" collapsed="false">
      <c r="A770" s="0" t="n">
        <v>2002</v>
      </c>
      <c r="B770" s="0" t="n">
        <v>2</v>
      </c>
      <c r="C770" s="0" t="n">
        <v>24</v>
      </c>
      <c r="D770" s="0" t="n">
        <v>7</v>
      </c>
      <c r="E770" s="0" t="n">
        <v>30</v>
      </c>
      <c r="G770" s="0" t="n">
        <v>58</v>
      </c>
      <c r="H770" s="0" t="n">
        <f aca="false">(107-G770)</f>
        <v>49</v>
      </c>
      <c r="K770" s="8"/>
      <c r="L770" s="18" t="n">
        <v>15164.2333333333</v>
      </c>
      <c r="M770" s="9" t="n">
        <f aca="false">(L770*(107/H770))</f>
        <v>33113.7340136054</v>
      </c>
      <c r="N770" s="9" t="n">
        <f aca="false">(M770-L770)</f>
        <v>17949.5006802721</v>
      </c>
      <c r="O770" s="11"/>
      <c r="P770" s="9"/>
      <c r="Q770" s="9"/>
      <c r="R770" s="9"/>
      <c r="S770" s="11"/>
      <c r="T770" s="9"/>
      <c r="U770" s="11"/>
      <c r="V770" s="11"/>
      <c r="W770" s="11"/>
      <c r="X770" s="12"/>
      <c r="Y770" s="17"/>
      <c r="Z770" s="11"/>
    </row>
    <row r="771" customFormat="false" ht="12.75" hidden="false" customHeight="false" outlineLevel="0" collapsed="false">
      <c r="A771" s="0" t="n">
        <v>2002</v>
      </c>
      <c r="B771" s="0" t="n">
        <v>2</v>
      </c>
      <c r="C771" s="0" t="n">
        <v>24</v>
      </c>
      <c r="D771" s="0" t="n">
        <v>7</v>
      </c>
      <c r="E771" s="0" t="n">
        <v>40</v>
      </c>
      <c r="G771" s="0" t="n">
        <v>58</v>
      </c>
      <c r="H771" s="0" t="n">
        <f aca="false">(107-G771)</f>
        <v>49</v>
      </c>
      <c r="K771" s="8"/>
      <c r="L771" s="18" t="n">
        <v>15209.3333333333</v>
      </c>
      <c r="M771" s="9" t="n">
        <f aca="false">(L771*(107/H771))</f>
        <v>33212.2176870748</v>
      </c>
      <c r="N771" s="9" t="n">
        <f aca="false">(M771-L771)</f>
        <v>18002.8843537415</v>
      </c>
      <c r="O771" s="11"/>
      <c r="P771" s="9"/>
      <c r="Q771" s="9"/>
      <c r="R771" s="9"/>
      <c r="S771" s="11"/>
      <c r="T771" s="9"/>
      <c r="U771" s="11"/>
      <c r="V771" s="11"/>
      <c r="W771" s="11"/>
      <c r="X771" s="12"/>
      <c r="Y771" s="17"/>
      <c r="Z771" s="11"/>
    </row>
    <row r="772" customFormat="false" ht="12.75" hidden="false" customHeight="false" outlineLevel="0" collapsed="false">
      <c r="A772" s="0" t="n">
        <v>2002</v>
      </c>
      <c r="B772" s="0" t="n">
        <v>2</v>
      </c>
      <c r="C772" s="0" t="n">
        <v>24</v>
      </c>
      <c r="D772" s="0" t="n">
        <v>7</v>
      </c>
      <c r="E772" s="0" t="n">
        <v>50</v>
      </c>
      <c r="G772" s="0" t="n">
        <v>58</v>
      </c>
      <c r="H772" s="0" t="n">
        <f aca="false">(107-G772)</f>
        <v>49</v>
      </c>
      <c r="K772" s="8"/>
      <c r="L772" s="18" t="n">
        <v>15339.0333333333</v>
      </c>
      <c r="M772" s="9" t="n">
        <f aca="false">(L772*(107/H772))</f>
        <v>33495.4401360544</v>
      </c>
      <c r="N772" s="9" t="n">
        <f aca="false">(M772-L772)</f>
        <v>18156.4068027211</v>
      </c>
      <c r="O772" s="11"/>
      <c r="P772" s="9"/>
      <c r="Q772" s="9"/>
      <c r="R772" s="9"/>
      <c r="S772" s="11"/>
      <c r="T772" s="9"/>
      <c r="U772" s="11"/>
      <c r="V772" s="11"/>
      <c r="W772" s="11"/>
      <c r="X772" s="12"/>
      <c r="Y772" s="17"/>
      <c r="Z772" s="11"/>
    </row>
    <row r="773" customFormat="false" ht="12.75" hidden="false" customHeight="false" outlineLevel="0" collapsed="false">
      <c r="A773" s="0" t="n">
        <v>2002</v>
      </c>
      <c r="B773" s="0" t="n">
        <v>2</v>
      </c>
      <c r="C773" s="0" t="n">
        <v>24</v>
      </c>
      <c r="D773" s="0" t="n">
        <v>8</v>
      </c>
      <c r="E773" s="0" t="n">
        <v>0</v>
      </c>
      <c r="G773" s="0" t="n">
        <v>58</v>
      </c>
      <c r="H773" s="0" t="n">
        <f aca="false">(107-G773)</f>
        <v>49</v>
      </c>
      <c r="K773" s="8"/>
      <c r="L773" s="18" t="n">
        <v>15051.3333333333</v>
      </c>
      <c r="M773" s="9" t="n">
        <f aca="false">(L773*(107/H773))</f>
        <v>32867.1972789116</v>
      </c>
      <c r="N773" s="9" t="n">
        <f aca="false">(M773-L773)</f>
        <v>17815.8639455782</v>
      </c>
      <c r="O773" s="11"/>
      <c r="P773" s="9"/>
      <c r="Q773" s="9"/>
      <c r="R773" s="9"/>
      <c r="S773" s="11"/>
      <c r="T773" s="9"/>
      <c r="U773" s="11"/>
      <c r="V773" s="11"/>
      <c r="W773" s="11"/>
      <c r="X773" s="12"/>
      <c r="Y773" s="17"/>
      <c r="Z773" s="11"/>
    </row>
    <row r="774" customFormat="false" ht="12.75" hidden="false" customHeight="false" outlineLevel="0" collapsed="false">
      <c r="A774" s="0" t="n">
        <v>2002</v>
      </c>
      <c r="B774" s="0" t="n">
        <v>2</v>
      </c>
      <c r="C774" s="0" t="n">
        <v>24</v>
      </c>
      <c r="D774" s="0" t="n">
        <v>8</v>
      </c>
      <c r="E774" s="0" t="n">
        <v>10</v>
      </c>
      <c r="G774" s="0" t="n">
        <v>58</v>
      </c>
      <c r="H774" s="0" t="n">
        <f aca="false">(107-G774)</f>
        <v>49</v>
      </c>
      <c r="K774" s="8"/>
      <c r="L774" s="18" t="n">
        <v>14906.9333333333</v>
      </c>
      <c r="M774" s="9" t="n">
        <f aca="false">(L774*(107/H774))</f>
        <v>32551.874829932</v>
      </c>
      <c r="N774" s="9" t="n">
        <f aca="false">(M774-L774)</f>
        <v>17644.9414965986</v>
      </c>
      <c r="O774" s="11"/>
      <c r="P774" s="9"/>
      <c r="Q774" s="9"/>
      <c r="R774" s="9"/>
      <c r="S774" s="11"/>
      <c r="T774" s="9"/>
      <c r="U774" s="11"/>
      <c r="V774" s="11"/>
      <c r="W774" s="11"/>
      <c r="X774" s="12"/>
      <c r="Y774" s="17"/>
      <c r="Z774" s="11"/>
    </row>
    <row r="775" customFormat="false" ht="12.75" hidden="false" customHeight="false" outlineLevel="0" collapsed="false">
      <c r="A775" s="0" t="n">
        <v>2002</v>
      </c>
      <c r="B775" s="0" t="n">
        <v>2</v>
      </c>
      <c r="C775" s="0" t="n">
        <v>24</v>
      </c>
      <c r="D775" s="0" t="n">
        <v>8</v>
      </c>
      <c r="E775" s="0" t="n">
        <v>20</v>
      </c>
      <c r="G775" s="0" t="n">
        <v>58</v>
      </c>
      <c r="H775" s="0" t="n">
        <f aca="false">(107-G775)</f>
        <v>49</v>
      </c>
      <c r="K775" s="8"/>
      <c r="L775" s="18" t="n">
        <v>14938.2166666667</v>
      </c>
      <c r="M775" s="9" t="n">
        <f aca="false">(L775*(107/H775))</f>
        <v>32620.187414966</v>
      </c>
      <c r="N775" s="9" t="n">
        <f aca="false">(M775-L775)</f>
        <v>17681.9707482993</v>
      </c>
      <c r="O775" s="11"/>
      <c r="P775" s="9"/>
      <c r="Q775" s="9"/>
      <c r="R775" s="9"/>
      <c r="S775" s="11"/>
      <c r="T775" s="9"/>
      <c r="U775" s="11"/>
      <c r="V775" s="11"/>
      <c r="W775" s="11"/>
      <c r="X775" s="12"/>
      <c r="Y775" s="17"/>
      <c r="Z775" s="11"/>
    </row>
    <row r="776" customFormat="false" ht="12.75" hidden="false" customHeight="false" outlineLevel="0" collapsed="false">
      <c r="A776" s="0" t="n">
        <v>2002</v>
      </c>
      <c r="B776" s="0" t="n">
        <v>2</v>
      </c>
      <c r="C776" s="0" t="n">
        <v>24</v>
      </c>
      <c r="D776" s="0" t="n">
        <v>8</v>
      </c>
      <c r="E776" s="0" t="n">
        <v>30</v>
      </c>
      <c r="G776" s="0" t="n">
        <v>58</v>
      </c>
      <c r="H776" s="0" t="n">
        <f aca="false">(107-G776)</f>
        <v>49</v>
      </c>
      <c r="K776" s="8"/>
      <c r="L776" s="18" t="n">
        <v>15243.7666666667</v>
      </c>
      <c r="M776" s="9" t="n">
        <f aca="false">(L776*(107/H776))</f>
        <v>33287.4088435374</v>
      </c>
      <c r="N776" s="9" t="n">
        <f aca="false">(M776-L776)</f>
        <v>18043.6421768708</v>
      </c>
      <c r="O776" s="11"/>
      <c r="P776" s="9"/>
      <c r="Q776" s="9"/>
      <c r="R776" s="9"/>
      <c r="S776" s="11"/>
      <c r="T776" s="9"/>
      <c r="U776" s="11"/>
      <c r="V776" s="11"/>
      <c r="W776" s="11"/>
      <c r="X776" s="12"/>
      <c r="Y776" s="17"/>
      <c r="Z776" s="11"/>
    </row>
    <row r="777" customFormat="false" ht="12.75" hidden="false" customHeight="false" outlineLevel="0" collapsed="false">
      <c r="A777" s="0" t="n">
        <v>2002</v>
      </c>
      <c r="B777" s="0" t="n">
        <v>2</v>
      </c>
      <c r="C777" s="0" t="n">
        <v>24</v>
      </c>
      <c r="D777" s="0" t="n">
        <v>8</v>
      </c>
      <c r="E777" s="0" t="n">
        <v>40</v>
      </c>
      <c r="G777" s="0" t="n">
        <v>58</v>
      </c>
      <c r="H777" s="0" t="n">
        <f aca="false">(107-G777)</f>
        <v>49</v>
      </c>
      <c r="K777" s="8"/>
      <c r="L777" s="18" t="n">
        <v>15370.4833333333</v>
      </c>
      <c r="M777" s="9" t="n">
        <f aca="false">(L777*(107/H777))</f>
        <v>33564.1166666667</v>
      </c>
      <c r="N777" s="9" t="n">
        <f aca="false">(M777-L777)</f>
        <v>18193.6333333333</v>
      </c>
      <c r="O777" s="11"/>
      <c r="P777" s="9"/>
      <c r="Q777" s="9"/>
      <c r="R777" s="9"/>
      <c r="S777" s="11"/>
      <c r="T777" s="9"/>
      <c r="U777" s="11"/>
      <c r="V777" s="11"/>
      <c r="W777" s="11"/>
      <c r="X777" s="12"/>
      <c r="Y777" s="17"/>
      <c r="Z777" s="11"/>
    </row>
    <row r="778" customFormat="false" ht="12.75" hidden="false" customHeight="false" outlineLevel="0" collapsed="false">
      <c r="A778" s="0" t="n">
        <v>2002</v>
      </c>
      <c r="B778" s="0" t="n">
        <v>2</v>
      </c>
      <c r="C778" s="0" t="n">
        <v>24</v>
      </c>
      <c r="D778" s="0" t="n">
        <v>8</v>
      </c>
      <c r="E778" s="0" t="n">
        <v>50</v>
      </c>
      <c r="G778" s="0" t="n">
        <v>58</v>
      </c>
      <c r="H778" s="0" t="n">
        <f aca="false">(107-G778)</f>
        <v>49</v>
      </c>
      <c r="K778" s="8"/>
      <c r="L778" s="18" t="n">
        <v>15376.2</v>
      </c>
      <c r="M778" s="9" t="n">
        <f aca="false">(L778*(107/H778))</f>
        <v>33576.6</v>
      </c>
      <c r="N778" s="9" t="n">
        <f aca="false">(M778-L778)</f>
        <v>18200.4</v>
      </c>
      <c r="O778" s="11"/>
      <c r="P778" s="9"/>
      <c r="Q778" s="9"/>
      <c r="R778" s="9"/>
      <c r="S778" s="11"/>
      <c r="T778" s="9"/>
      <c r="U778" s="11"/>
      <c r="V778" s="11"/>
      <c r="W778" s="11"/>
      <c r="X778" s="12"/>
      <c r="Y778" s="17"/>
      <c r="Z778" s="11"/>
    </row>
    <row r="779" customFormat="false" ht="12.75" hidden="false" customHeight="false" outlineLevel="0" collapsed="false">
      <c r="A779" s="0" t="n">
        <v>2002</v>
      </c>
      <c r="B779" s="0" t="n">
        <v>2</v>
      </c>
      <c r="C779" s="0" t="n">
        <v>24</v>
      </c>
      <c r="D779" s="0" t="n">
        <v>9</v>
      </c>
      <c r="E779" s="0" t="n">
        <v>0</v>
      </c>
      <c r="G779" s="0" t="n">
        <v>58</v>
      </c>
      <c r="H779" s="0" t="n">
        <f aca="false">(107-G779)</f>
        <v>49</v>
      </c>
      <c r="K779" s="8"/>
      <c r="L779" s="18" t="n">
        <v>15359.8166666667</v>
      </c>
      <c r="M779" s="9" t="n">
        <f aca="false">(L779*(107/H779))</f>
        <v>33540.8241496599</v>
      </c>
      <c r="N779" s="9" t="n">
        <f aca="false">(M779-L779)</f>
        <v>18181.0074829932</v>
      </c>
      <c r="O779" s="11"/>
      <c r="P779" s="9"/>
      <c r="Q779" s="9"/>
      <c r="R779" s="9"/>
      <c r="S779" s="11"/>
      <c r="T779" s="9"/>
      <c r="U779" s="11"/>
      <c r="V779" s="11"/>
      <c r="W779" s="11"/>
      <c r="X779" s="12"/>
      <c r="Y779" s="17"/>
      <c r="Z779" s="11"/>
    </row>
    <row r="780" customFormat="false" ht="12.75" hidden="false" customHeight="false" outlineLevel="0" collapsed="false">
      <c r="A780" s="0" t="n">
        <v>2002</v>
      </c>
      <c r="B780" s="0" t="n">
        <v>2</v>
      </c>
      <c r="C780" s="0" t="n">
        <v>24</v>
      </c>
      <c r="D780" s="0" t="n">
        <v>9</v>
      </c>
      <c r="E780" s="0" t="n">
        <v>10</v>
      </c>
      <c r="G780" s="0" t="n">
        <v>58</v>
      </c>
      <c r="H780" s="0" t="n">
        <f aca="false">(107-G780)</f>
        <v>49</v>
      </c>
      <c r="K780" s="8"/>
      <c r="L780" s="18" t="n">
        <v>15263.7</v>
      </c>
      <c r="M780" s="9" t="n">
        <f aca="false">(L780*(107/H780))</f>
        <v>33330.9367346939</v>
      </c>
      <c r="N780" s="9" t="n">
        <f aca="false">(M780-L780)</f>
        <v>18067.2367346939</v>
      </c>
      <c r="O780" s="11"/>
      <c r="P780" s="9"/>
      <c r="Q780" s="9"/>
      <c r="R780" s="9"/>
      <c r="S780" s="11"/>
      <c r="T780" s="9"/>
      <c r="U780" s="11"/>
      <c r="V780" s="11"/>
      <c r="W780" s="11"/>
      <c r="X780" s="12"/>
      <c r="Y780" s="17"/>
      <c r="Z780" s="11"/>
    </row>
    <row r="781" customFormat="false" ht="12.75" hidden="false" customHeight="false" outlineLevel="0" collapsed="false">
      <c r="A781" s="0" t="n">
        <v>2002</v>
      </c>
      <c r="B781" s="0" t="n">
        <v>2</v>
      </c>
      <c r="C781" s="0" t="n">
        <v>24</v>
      </c>
      <c r="D781" s="0" t="n">
        <v>9</v>
      </c>
      <c r="E781" s="0" t="n">
        <v>20</v>
      </c>
      <c r="G781" s="0" t="n">
        <v>58</v>
      </c>
      <c r="H781" s="0" t="n">
        <f aca="false">(107-G781)</f>
        <v>49</v>
      </c>
      <c r="K781" s="8"/>
      <c r="L781" s="18" t="n">
        <v>15064.6333333333</v>
      </c>
      <c r="M781" s="9" t="n">
        <f aca="false">(L781*(107/H781))</f>
        <v>32896.2401360544</v>
      </c>
      <c r="N781" s="9" t="n">
        <f aca="false">(M781-L781)</f>
        <v>17831.6068027211</v>
      </c>
      <c r="O781" s="11"/>
      <c r="P781" s="9"/>
      <c r="Q781" s="9"/>
      <c r="R781" s="9"/>
      <c r="S781" s="11"/>
      <c r="T781" s="9"/>
      <c r="U781" s="11"/>
      <c r="V781" s="11"/>
      <c r="W781" s="11"/>
      <c r="X781" s="12"/>
      <c r="Y781" s="17"/>
      <c r="Z781" s="11"/>
    </row>
    <row r="782" customFormat="false" ht="12.75" hidden="false" customHeight="false" outlineLevel="0" collapsed="false">
      <c r="A782" s="0" t="n">
        <v>2002</v>
      </c>
      <c r="B782" s="0" t="n">
        <v>2</v>
      </c>
      <c r="C782" s="0" t="n">
        <v>24</v>
      </c>
      <c r="D782" s="0" t="n">
        <v>9</v>
      </c>
      <c r="E782" s="0" t="n">
        <v>30</v>
      </c>
      <c r="G782" s="0" t="n">
        <v>58</v>
      </c>
      <c r="H782" s="0" t="n">
        <f aca="false">(107-G782)</f>
        <v>49</v>
      </c>
      <c r="K782" s="8"/>
      <c r="L782" s="18" t="n">
        <v>15099.5333333333</v>
      </c>
      <c r="M782" s="9" t="n">
        <f aca="false">(L782*(107/H782))</f>
        <v>32972.4503401361</v>
      </c>
      <c r="N782" s="9" t="n">
        <f aca="false">(M782-L782)</f>
        <v>17872.9170068027</v>
      </c>
      <c r="O782" s="11"/>
      <c r="P782" s="9"/>
      <c r="Q782" s="9"/>
      <c r="R782" s="9"/>
      <c r="S782" s="11"/>
      <c r="T782" s="9"/>
      <c r="U782" s="11"/>
      <c r="V782" s="11"/>
      <c r="W782" s="11"/>
      <c r="X782" s="12"/>
      <c r="Y782" s="17"/>
      <c r="Z782" s="11"/>
    </row>
    <row r="783" customFormat="false" ht="12.75" hidden="false" customHeight="false" outlineLevel="0" collapsed="false">
      <c r="A783" s="0" t="n">
        <v>2002</v>
      </c>
      <c r="B783" s="0" t="n">
        <v>2</v>
      </c>
      <c r="C783" s="0" t="n">
        <v>24</v>
      </c>
      <c r="D783" s="0" t="n">
        <v>9</v>
      </c>
      <c r="E783" s="0" t="n">
        <v>40</v>
      </c>
      <c r="G783" s="0" t="n">
        <v>58</v>
      </c>
      <c r="H783" s="0" t="n">
        <f aca="false">(107-G783)</f>
        <v>49</v>
      </c>
      <c r="K783" s="8"/>
      <c r="L783" s="18" t="n">
        <v>15313.2833333333</v>
      </c>
      <c r="M783" s="9" t="n">
        <f aca="false">(L783*(107/H783))</f>
        <v>33439.2105442177</v>
      </c>
      <c r="N783" s="9" t="n">
        <f aca="false">(M783-L783)</f>
        <v>18125.9272108844</v>
      </c>
      <c r="O783" s="11"/>
      <c r="P783" s="9"/>
      <c r="Q783" s="9"/>
      <c r="R783" s="9"/>
      <c r="S783" s="11"/>
      <c r="T783" s="9"/>
      <c r="U783" s="11"/>
      <c r="V783" s="11"/>
      <c r="W783" s="11"/>
      <c r="X783" s="12"/>
      <c r="Y783" s="17"/>
      <c r="Z783" s="11"/>
    </row>
    <row r="784" customFormat="false" ht="12.75" hidden="false" customHeight="false" outlineLevel="0" collapsed="false">
      <c r="A784" s="0" t="n">
        <v>2002</v>
      </c>
      <c r="B784" s="0" t="n">
        <v>2</v>
      </c>
      <c r="C784" s="0" t="n">
        <v>24</v>
      </c>
      <c r="D784" s="0" t="n">
        <v>9</v>
      </c>
      <c r="E784" s="0" t="n">
        <v>50</v>
      </c>
      <c r="G784" s="0" t="n">
        <v>58</v>
      </c>
      <c r="H784" s="0" t="n">
        <f aca="false">(107-G784)</f>
        <v>49</v>
      </c>
      <c r="K784" s="8"/>
      <c r="L784" s="18" t="n">
        <v>15294.9666666667</v>
      </c>
      <c r="M784" s="9" t="n">
        <f aca="false">(L784*(107/H784))</f>
        <v>33399.2129251701</v>
      </c>
      <c r="N784" s="9" t="n">
        <f aca="false">(M784-L784)</f>
        <v>18104.2462585034</v>
      </c>
      <c r="O784" s="11"/>
      <c r="P784" s="9"/>
      <c r="Q784" s="9"/>
      <c r="R784" s="9"/>
      <c r="S784" s="11"/>
      <c r="T784" s="9"/>
      <c r="U784" s="11"/>
      <c r="V784" s="11"/>
      <c r="W784" s="11"/>
      <c r="X784" s="12"/>
      <c r="Y784" s="17"/>
      <c r="Z784" s="11"/>
    </row>
    <row r="785" customFormat="false" ht="12.75" hidden="false" customHeight="false" outlineLevel="0" collapsed="false">
      <c r="A785" s="0" t="n">
        <v>2002</v>
      </c>
      <c r="B785" s="0" t="n">
        <v>2</v>
      </c>
      <c r="C785" s="0" t="n">
        <v>24</v>
      </c>
      <c r="D785" s="0" t="n">
        <v>10</v>
      </c>
      <c r="E785" s="0" t="n">
        <v>0</v>
      </c>
      <c r="G785" s="0" t="n">
        <v>58</v>
      </c>
      <c r="H785" s="0" t="n">
        <f aca="false">(107-G785)</f>
        <v>49</v>
      </c>
      <c r="K785" s="8"/>
      <c r="L785" s="18" t="n">
        <v>15002.4666666667</v>
      </c>
      <c r="M785" s="9" t="n">
        <f aca="false">(L785*(107/H785))</f>
        <v>32760.4884353742</v>
      </c>
      <c r="N785" s="9" t="n">
        <f aca="false">(M785-L785)</f>
        <v>17758.0217687075</v>
      </c>
      <c r="O785" s="11"/>
      <c r="P785" s="9"/>
      <c r="Q785" s="9"/>
      <c r="R785" s="9"/>
      <c r="S785" s="11"/>
      <c r="T785" s="9"/>
      <c r="U785" s="11"/>
      <c r="V785" s="11"/>
      <c r="W785" s="11"/>
      <c r="X785" s="12"/>
      <c r="Y785" s="17"/>
      <c r="Z785" s="11"/>
    </row>
    <row r="786" customFormat="false" ht="12.75" hidden="false" customHeight="false" outlineLevel="0" collapsed="false">
      <c r="A786" s="0" t="n">
        <v>2002</v>
      </c>
      <c r="B786" s="0" t="n">
        <v>2</v>
      </c>
      <c r="C786" s="0" t="n">
        <v>24</v>
      </c>
      <c r="D786" s="0" t="n">
        <v>10</v>
      </c>
      <c r="E786" s="0" t="n">
        <v>10</v>
      </c>
      <c r="G786" s="0" t="n">
        <v>58</v>
      </c>
      <c r="H786" s="0" t="n">
        <f aca="false">(107-G786)</f>
        <v>49</v>
      </c>
      <c r="K786" s="8"/>
      <c r="L786" s="18" t="n">
        <v>14983.9166666667</v>
      </c>
      <c r="M786" s="9" t="n">
        <f aca="false">(L786*(107/H786))</f>
        <v>32719.981292517</v>
      </c>
      <c r="N786" s="9" t="n">
        <f aca="false">(M786-L786)</f>
        <v>17736.0646258503</v>
      </c>
      <c r="O786" s="11"/>
      <c r="P786" s="9"/>
      <c r="Q786" s="9"/>
      <c r="R786" s="9"/>
      <c r="S786" s="11"/>
      <c r="T786" s="9"/>
      <c r="U786" s="11"/>
      <c r="V786" s="11"/>
      <c r="W786" s="11"/>
      <c r="X786" s="12"/>
      <c r="Y786" s="17"/>
      <c r="Z786" s="11"/>
    </row>
    <row r="787" customFormat="false" ht="12.75" hidden="false" customHeight="false" outlineLevel="0" collapsed="false">
      <c r="A787" s="0" t="n">
        <v>2002</v>
      </c>
      <c r="B787" s="0" t="n">
        <v>2</v>
      </c>
      <c r="C787" s="0" t="n">
        <v>24</v>
      </c>
      <c r="D787" s="0" t="n">
        <v>10</v>
      </c>
      <c r="E787" s="0" t="n">
        <v>20</v>
      </c>
      <c r="G787" s="0" t="n">
        <v>58</v>
      </c>
      <c r="H787" s="0" t="n">
        <f aca="false">(107-G787)</f>
        <v>49</v>
      </c>
      <c r="K787" s="8"/>
      <c r="L787" s="18" t="n">
        <v>15114.55</v>
      </c>
      <c r="M787" s="9" t="n">
        <f aca="false">(L787*(107/H787))</f>
        <v>33005.2418367347</v>
      </c>
      <c r="N787" s="9" t="n">
        <f aca="false">(M787-L787)</f>
        <v>17890.6918367347</v>
      </c>
      <c r="O787" s="11"/>
      <c r="P787" s="9"/>
      <c r="Q787" s="9"/>
      <c r="R787" s="9"/>
      <c r="S787" s="11"/>
      <c r="T787" s="9"/>
      <c r="U787" s="11"/>
      <c r="V787" s="11"/>
      <c r="W787" s="11"/>
      <c r="X787" s="12"/>
      <c r="Y787" s="17"/>
      <c r="Z787" s="11"/>
    </row>
    <row r="788" customFormat="false" ht="12.75" hidden="false" customHeight="false" outlineLevel="0" collapsed="false">
      <c r="A788" s="0" t="n">
        <v>2002</v>
      </c>
      <c r="B788" s="0" t="n">
        <v>2</v>
      </c>
      <c r="C788" s="0" t="n">
        <v>24</v>
      </c>
      <c r="D788" s="0" t="n">
        <v>10</v>
      </c>
      <c r="E788" s="0" t="n">
        <v>30</v>
      </c>
      <c r="G788" s="0" t="n">
        <v>58</v>
      </c>
      <c r="H788" s="0" t="n">
        <f aca="false">(107-G788)</f>
        <v>49</v>
      </c>
      <c r="K788" s="8"/>
      <c r="L788" s="18" t="n">
        <v>14926.95</v>
      </c>
      <c r="M788" s="9" t="n">
        <f aca="false">(L788*(107/H788))</f>
        <v>32595.5846938776</v>
      </c>
      <c r="N788" s="9" t="n">
        <f aca="false">(M788-L788)</f>
        <v>17668.6346938776</v>
      </c>
      <c r="O788" s="11"/>
      <c r="P788" s="9"/>
      <c r="Q788" s="9"/>
      <c r="R788" s="9"/>
      <c r="S788" s="11"/>
      <c r="T788" s="9"/>
      <c r="U788" s="11"/>
      <c r="V788" s="11"/>
      <c r="W788" s="11"/>
      <c r="X788" s="12"/>
      <c r="Y788" s="17"/>
      <c r="Z788" s="11"/>
    </row>
    <row r="789" customFormat="false" ht="12.75" hidden="false" customHeight="false" outlineLevel="0" collapsed="false">
      <c r="A789" s="0" t="n">
        <v>2002</v>
      </c>
      <c r="B789" s="0" t="n">
        <v>2</v>
      </c>
      <c r="C789" s="0" t="n">
        <v>24</v>
      </c>
      <c r="D789" s="0" t="n">
        <v>10</v>
      </c>
      <c r="E789" s="0" t="n">
        <v>40</v>
      </c>
      <c r="G789" s="0" t="n">
        <v>58</v>
      </c>
      <c r="H789" s="0" t="n">
        <f aca="false">(107-G789)</f>
        <v>49</v>
      </c>
      <c r="K789" s="8"/>
      <c r="L789" s="18" t="n">
        <v>14978.8166666667</v>
      </c>
      <c r="M789" s="9" t="n">
        <f aca="false">(L789*(107/H789))</f>
        <v>32708.8445578231</v>
      </c>
      <c r="N789" s="9" t="n">
        <f aca="false">(M789-L789)</f>
        <v>17730.0278911565</v>
      </c>
      <c r="O789" s="11"/>
      <c r="P789" s="9"/>
      <c r="Q789" s="9"/>
      <c r="R789" s="9"/>
      <c r="S789" s="11"/>
      <c r="T789" s="9"/>
      <c r="U789" s="11"/>
      <c r="V789" s="11"/>
      <c r="W789" s="11"/>
      <c r="X789" s="12"/>
      <c r="Y789" s="17"/>
      <c r="Z789" s="11"/>
    </row>
    <row r="790" customFormat="false" ht="12.75" hidden="false" customHeight="false" outlineLevel="0" collapsed="false">
      <c r="A790" s="0" t="n">
        <v>2002</v>
      </c>
      <c r="B790" s="0" t="n">
        <v>2</v>
      </c>
      <c r="C790" s="0" t="n">
        <v>24</v>
      </c>
      <c r="D790" s="0" t="n">
        <v>10</v>
      </c>
      <c r="E790" s="0" t="n">
        <v>50</v>
      </c>
      <c r="G790" s="0" t="n">
        <v>58</v>
      </c>
      <c r="H790" s="0" t="n">
        <f aca="false">(107-G790)</f>
        <v>49</v>
      </c>
      <c r="K790" s="8"/>
      <c r="L790" s="18" t="n">
        <v>14975.3666666667</v>
      </c>
      <c r="M790" s="9" t="n">
        <f aca="false">(L790*(107/H790))</f>
        <v>32701.3108843537</v>
      </c>
      <c r="N790" s="9" t="n">
        <f aca="false">(M790-L790)</f>
        <v>17725.9442176871</v>
      </c>
      <c r="O790" s="11"/>
      <c r="P790" s="9"/>
      <c r="Q790" s="9"/>
      <c r="R790" s="9"/>
      <c r="S790" s="11"/>
      <c r="T790" s="9"/>
      <c r="U790" s="11"/>
      <c r="V790" s="11"/>
      <c r="W790" s="11"/>
      <c r="X790" s="12"/>
      <c r="Y790" s="17"/>
      <c r="Z790" s="11"/>
    </row>
    <row r="791" customFormat="false" ht="12.75" hidden="false" customHeight="false" outlineLevel="0" collapsed="false">
      <c r="A791" s="0" t="n">
        <v>2002</v>
      </c>
      <c r="B791" s="0" t="n">
        <v>2</v>
      </c>
      <c r="C791" s="0" t="n">
        <v>24</v>
      </c>
      <c r="D791" s="0" t="n">
        <v>11</v>
      </c>
      <c r="E791" s="0" t="n">
        <v>0</v>
      </c>
      <c r="G791" s="0" t="n">
        <v>58</v>
      </c>
      <c r="H791" s="0" t="n">
        <f aca="false">(107-G791)</f>
        <v>49</v>
      </c>
      <c r="K791" s="8"/>
      <c r="L791" s="18" t="n">
        <v>14672.35</v>
      </c>
      <c r="M791" s="9" t="n">
        <f aca="false">(L791*(107/H791))</f>
        <v>32039.6214285714</v>
      </c>
      <c r="N791" s="9" t="n">
        <f aca="false">(M791-L791)</f>
        <v>17367.2714285714</v>
      </c>
      <c r="O791" s="11"/>
      <c r="P791" s="9"/>
      <c r="Q791" s="9"/>
      <c r="R791" s="9"/>
      <c r="S791" s="11"/>
      <c r="T791" s="9"/>
      <c r="U791" s="11"/>
      <c r="V791" s="11"/>
      <c r="W791" s="11"/>
      <c r="X791" s="12"/>
      <c r="Y791" s="17"/>
      <c r="Z791" s="11"/>
    </row>
    <row r="792" customFormat="false" ht="12.75" hidden="false" customHeight="false" outlineLevel="0" collapsed="false">
      <c r="A792" s="0" t="n">
        <v>2002</v>
      </c>
      <c r="B792" s="0" t="n">
        <v>2</v>
      </c>
      <c r="C792" s="0" t="n">
        <v>24</v>
      </c>
      <c r="D792" s="0" t="n">
        <v>11</v>
      </c>
      <c r="E792" s="0" t="n">
        <v>10</v>
      </c>
      <c r="G792" s="0" t="n">
        <v>58</v>
      </c>
      <c r="H792" s="0" t="n">
        <f aca="false">(107-G792)</f>
        <v>49</v>
      </c>
      <c r="K792" s="8"/>
      <c r="L792" s="18" t="n">
        <v>14056.15</v>
      </c>
      <c r="M792" s="9" t="n">
        <f aca="false">(L792*(107/H792))</f>
        <v>30694.0418367347</v>
      </c>
      <c r="N792" s="9" t="n">
        <f aca="false">(M792-L792)</f>
        <v>16637.8918367347</v>
      </c>
      <c r="O792" s="11"/>
      <c r="P792" s="9"/>
      <c r="Q792" s="9"/>
      <c r="R792" s="9"/>
      <c r="S792" s="11"/>
      <c r="T792" s="9"/>
      <c r="U792" s="11"/>
      <c r="V792" s="11"/>
      <c r="W792" s="11"/>
      <c r="X792" s="12"/>
      <c r="Y792" s="17"/>
      <c r="Z792" s="11"/>
    </row>
    <row r="793" customFormat="false" ht="12.75" hidden="false" customHeight="false" outlineLevel="0" collapsed="false">
      <c r="A793" s="0" t="n">
        <v>2002</v>
      </c>
      <c r="B793" s="0" t="n">
        <v>2</v>
      </c>
      <c r="C793" s="0" t="n">
        <v>24</v>
      </c>
      <c r="D793" s="0" t="n">
        <v>11</v>
      </c>
      <c r="E793" s="0" t="n">
        <v>20</v>
      </c>
      <c r="G793" s="0" t="n">
        <v>58</v>
      </c>
      <c r="H793" s="0" t="n">
        <f aca="false">(107-G793)</f>
        <v>49</v>
      </c>
      <c r="K793" s="8"/>
      <c r="L793" s="18" t="n">
        <v>14440.4833333333</v>
      </c>
      <c r="M793" s="9" t="n">
        <f aca="false">(L793*(107/H793))</f>
        <v>31533.3003401361</v>
      </c>
      <c r="N793" s="9" t="n">
        <f aca="false">(M793-L793)</f>
        <v>17092.8170068027</v>
      </c>
      <c r="O793" s="11"/>
      <c r="P793" s="9"/>
      <c r="Q793" s="9"/>
      <c r="R793" s="9"/>
      <c r="S793" s="11"/>
      <c r="T793" s="9"/>
      <c r="U793" s="11"/>
      <c r="V793" s="11"/>
      <c r="W793" s="11"/>
      <c r="X793" s="12"/>
      <c r="Y793" s="17"/>
      <c r="Z793" s="11"/>
    </row>
    <row r="794" customFormat="false" ht="12.75" hidden="false" customHeight="false" outlineLevel="0" collapsed="false">
      <c r="A794" s="0" t="n">
        <v>2002</v>
      </c>
      <c r="B794" s="0" t="n">
        <v>2</v>
      </c>
      <c r="C794" s="0" t="n">
        <v>24</v>
      </c>
      <c r="D794" s="0" t="n">
        <v>11</v>
      </c>
      <c r="E794" s="0" t="n">
        <v>30</v>
      </c>
      <c r="G794" s="0" t="n">
        <v>58</v>
      </c>
      <c r="H794" s="0" t="n">
        <f aca="false">(107-G794)</f>
        <v>49</v>
      </c>
      <c r="K794" s="8"/>
      <c r="L794" s="18" t="n">
        <v>15007.1833333333</v>
      </c>
      <c r="M794" s="9" t="n">
        <f aca="false">(L794*(107/H794))</f>
        <v>32770.7880952381</v>
      </c>
      <c r="N794" s="9" t="n">
        <f aca="false">(M794-L794)</f>
        <v>17763.6047619048</v>
      </c>
      <c r="O794" s="11"/>
      <c r="P794" s="9"/>
      <c r="Q794" s="9"/>
      <c r="R794" s="9"/>
      <c r="S794" s="11"/>
      <c r="T794" s="9"/>
      <c r="U794" s="11"/>
      <c r="V794" s="11"/>
      <c r="W794" s="11"/>
      <c r="X794" s="12"/>
      <c r="Y794" s="17"/>
      <c r="Z794" s="11"/>
    </row>
    <row r="795" customFormat="false" ht="12.75" hidden="false" customHeight="false" outlineLevel="0" collapsed="false">
      <c r="A795" s="0" t="n">
        <v>2002</v>
      </c>
      <c r="B795" s="0" t="n">
        <v>2</v>
      </c>
      <c r="C795" s="0" t="n">
        <v>24</v>
      </c>
      <c r="D795" s="0" t="n">
        <v>11</v>
      </c>
      <c r="E795" s="0" t="n">
        <v>40</v>
      </c>
      <c r="G795" s="0" t="n">
        <v>58</v>
      </c>
      <c r="H795" s="0" t="n">
        <f aca="false">(107-G795)</f>
        <v>49</v>
      </c>
      <c r="K795" s="8"/>
      <c r="L795" s="18" t="n">
        <v>15098.6833333333</v>
      </c>
      <c r="M795" s="9" t="n">
        <f aca="false">(L795*(107/H795))</f>
        <v>32970.5942176871</v>
      </c>
      <c r="N795" s="9" t="n">
        <f aca="false">(M795-L795)</f>
        <v>17871.9108843537</v>
      </c>
      <c r="O795" s="11"/>
      <c r="P795" s="9"/>
      <c r="Q795" s="9"/>
      <c r="R795" s="9"/>
      <c r="S795" s="11"/>
      <c r="T795" s="9"/>
      <c r="U795" s="11"/>
      <c r="V795" s="11"/>
      <c r="W795" s="11"/>
      <c r="X795" s="12"/>
      <c r="Y795" s="17"/>
      <c r="Z795" s="11"/>
    </row>
    <row r="796" customFormat="false" ht="12.75" hidden="false" customHeight="false" outlineLevel="0" collapsed="false">
      <c r="A796" s="0" t="n">
        <v>2002</v>
      </c>
      <c r="B796" s="0" t="n">
        <v>2</v>
      </c>
      <c r="C796" s="0" t="n">
        <v>24</v>
      </c>
      <c r="D796" s="0" t="n">
        <v>11</v>
      </c>
      <c r="E796" s="0" t="n">
        <v>50</v>
      </c>
      <c r="G796" s="0" t="n">
        <v>58</v>
      </c>
      <c r="H796" s="0" t="n">
        <f aca="false">(107-G796)</f>
        <v>49</v>
      </c>
      <c r="K796" s="8"/>
      <c r="L796" s="18" t="n">
        <v>14871.5166666667</v>
      </c>
      <c r="M796" s="9" t="n">
        <f aca="false">(L796*(107/H796))</f>
        <v>32474.5363945578</v>
      </c>
      <c r="N796" s="9" t="n">
        <f aca="false">(M796-L796)</f>
        <v>17603.0197278912</v>
      </c>
      <c r="O796" s="11"/>
      <c r="P796" s="9"/>
      <c r="Q796" s="9"/>
      <c r="R796" s="9"/>
      <c r="S796" s="11"/>
      <c r="T796" s="9"/>
      <c r="U796" s="11"/>
      <c r="V796" s="11"/>
      <c r="W796" s="11"/>
      <c r="X796" s="12"/>
      <c r="Y796" s="17"/>
      <c r="Z796" s="11"/>
    </row>
    <row r="797" customFormat="false" ht="12.75" hidden="false" customHeight="false" outlineLevel="0" collapsed="false">
      <c r="A797" s="0" t="n">
        <v>2002</v>
      </c>
      <c r="B797" s="0" t="n">
        <v>2</v>
      </c>
      <c r="C797" s="0" t="n">
        <v>24</v>
      </c>
      <c r="D797" s="0" t="n">
        <v>12</v>
      </c>
      <c r="E797" s="0" t="n">
        <v>0</v>
      </c>
      <c r="G797" s="0" t="n">
        <v>58</v>
      </c>
      <c r="H797" s="0" t="n">
        <f aca="false">(107-G797)</f>
        <v>49</v>
      </c>
      <c r="K797" s="8"/>
      <c r="L797" s="18" t="n">
        <v>14908.5333333333</v>
      </c>
      <c r="M797" s="9" t="n">
        <f aca="false">(L797*(107/H797))</f>
        <v>32555.368707483</v>
      </c>
      <c r="N797" s="9" t="n">
        <f aca="false">(M797-L797)</f>
        <v>17646.8353741497</v>
      </c>
      <c r="O797" s="11"/>
      <c r="P797" s="9"/>
      <c r="Q797" s="9"/>
      <c r="R797" s="9"/>
      <c r="S797" s="11"/>
      <c r="T797" s="9"/>
      <c r="U797" s="11"/>
      <c r="V797" s="11"/>
      <c r="W797" s="11"/>
      <c r="X797" s="12"/>
      <c r="Y797" s="17"/>
      <c r="Z797" s="11"/>
    </row>
    <row r="798" customFormat="false" ht="12.75" hidden="false" customHeight="false" outlineLevel="0" collapsed="false">
      <c r="A798" s="0" t="n">
        <v>2002</v>
      </c>
      <c r="B798" s="0" t="n">
        <v>2</v>
      </c>
      <c r="C798" s="0" t="n">
        <v>24</v>
      </c>
      <c r="D798" s="0" t="n">
        <v>12</v>
      </c>
      <c r="E798" s="0" t="n">
        <v>10</v>
      </c>
      <c r="G798" s="0" t="n">
        <v>58</v>
      </c>
      <c r="H798" s="0" t="n">
        <f aca="false">(107-G798)</f>
        <v>49</v>
      </c>
      <c r="K798" s="8"/>
      <c r="L798" s="18" t="n">
        <v>15029.1</v>
      </c>
      <c r="M798" s="9" t="n">
        <f aca="false">(L798*(107/H798))</f>
        <v>32818.6469387755</v>
      </c>
      <c r="N798" s="9" t="n">
        <f aca="false">(M798-L798)</f>
        <v>17789.5469387755</v>
      </c>
      <c r="O798" s="11"/>
      <c r="P798" s="9"/>
      <c r="Q798" s="9"/>
      <c r="R798" s="9"/>
      <c r="S798" s="11"/>
      <c r="T798" s="9"/>
      <c r="U798" s="11"/>
      <c r="V798" s="11"/>
      <c r="W798" s="11"/>
      <c r="X798" s="12"/>
      <c r="Y798" s="17"/>
      <c r="Z798" s="11"/>
    </row>
    <row r="799" customFormat="false" ht="12.75" hidden="false" customHeight="false" outlineLevel="0" collapsed="false">
      <c r="A799" s="0" t="n">
        <v>2002</v>
      </c>
      <c r="B799" s="0" t="n">
        <v>2</v>
      </c>
      <c r="C799" s="0" t="n">
        <v>24</v>
      </c>
      <c r="D799" s="0" t="n">
        <v>12</v>
      </c>
      <c r="E799" s="0" t="n">
        <v>20</v>
      </c>
      <c r="G799" s="0" t="n">
        <v>58</v>
      </c>
      <c r="H799" s="0" t="n">
        <f aca="false">(107-G799)</f>
        <v>49</v>
      </c>
      <c r="K799" s="8"/>
      <c r="L799" s="18" t="n">
        <v>14645.7</v>
      </c>
      <c r="M799" s="9" t="n">
        <f aca="false">(L799*(107/H799))</f>
        <v>31981.4265306122</v>
      </c>
      <c r="N799" s="9" t="n">
        <f aca="false">(M799-L799)</f>
        <v>17335.7265306122</v>
      </c>
      <c r="O799" s="11"/>
      <c r="P799" s="9"/>
      <c r="Q799" s="9"/>
      <c r="R799" s="9"/>
      <c r="S799" s="11"/>
      <c r="T799" s="9"/>
      <c r="U799" s="11"/>
      <c r="V799" s="11"/>
      <c r="W799" s="11"/>
      <c r="X799" s="12"/>
      <c r="Y799" s="17"/>
      <c r="Z799" s="11"/>
    </row>
    <row r="800" customFormat="false" ht="12.75" hidden="false" customHeight="false" outlineLevel="0" collapsed="false">
      <c r="A800" s="0" t="n">
        <v>2002</v>
      </c>
      <c r="B800" s="0" t="n">
        <v>2</v>
      </c>
      <c r="C800" s="0" t="n">
        <v>24</v>
      </c>
      <c r="D800" s="0" t="n">
        <v>12</v>
      </c>
      <c r="E800" s="0" t="n">
        <v>30</v>
      </c>
      <c r="G800" s="0" t="n">
        <v>58</v>
      </c>
      <c r="H800" s="0" t="n">
        <f aca="false">(107-G800)</f>
        <v>49</v>
      </c>
      <c r="K800" s="8"/>
      <c r="L800" s="18" t="n">
        <v>14516.0833333333</v>
      </c>
      <c r="M800" s="9" t="n">
        <f aca="false">(L800*(107/H800))</f>
        <v>31698.3860544218</v>
      </c>
      <c r="N800" s="9" t="n">
        <f aca="false">(M800-L800)</f>
        <v>17182.3027210884</v>
      </c>
      <c r="O800" s="11"/>
      <c r="P800" s="9"/>
      <c r="Q800" s="9"/>
      <c r="R800" s="9"/>
      <c r="S800" s="11"/>
      <c r="T800" s="9"/>
      <c r="U800" s="11"/>
      <c r="V800" s="11"/>
      <c r="W800" s="11"/>
      <c r="X800" s="12"/>
      <c r="Y800" s="17"/>
      <c r="Z800" s="11"/>
    </row>
    <row r="801" customFormat="false" ht="12.75" hidden="false" customHeight="false" outlineLevel="0" collapsed="false">
      <c r="A801" s="0" t="n">
        <v>2002</v>
      </c>
      <c r="B801" s="0" t="n">
        <v>2</v>
      </c>
      <c r="C801" s="0" t="n">
        <v>24</v>
      </c>
      <c r="D801" s="0" t="n">
        <v>12</v>
      </c>
      <c r="E801" s="0" t="n">
        <v>40</v>
      </c>
      <c r="G801" s="0" t="n">
        <v>58</v>
      </c>
      <c r="H801" s="0" t="n">
        <f aca="false">(107-G801)</f>
        <v>49</v>
      </c>
      <c r="K801" s="8"/>
      <c r="L801" s="18" t="n">
        <v>13309.4</v>
      </c>
      <c r="M801" s="9" t="n">
        <f aca="false">(L801*(107/H801))</f>
        <v>29063.3836734694</v>
      </c>
      <c r="N801" s="9" t="n">
        <f aca="false">(M801-L801)</f>
        <v>15753.9836734694</v>
      </c>
      <c r="O801" s="11"/>
      <c r="P801" s="9"/>
      <c r="Q801" s="9"/>
      <c r="R801" s="9"/>
      <c r="S801" s="11"/>
      <c r="T801" s="9"/>
      <c r="U801" s="11"/>
      <c r="V801" s="11"/>
      <c r="W801" s="11"/>
      <c r="X801" s="12"/>
      <c r="Y801" s="17"/>
      <c r="Z801" s="11"/>
    </row>
    <row r="802" customFormat="false" ht="12.75" hidden="false" customHeight="false" outlineLevel="0" collapsed="false">
      <c r="A802" s="0" t="n">
        <v>2002</v>
      </c>
      <c r="B802" s="0" t="n">
        <v>2</v>
      </c>
      <c r="C802" s="0" t="n">
        <v>24</v>
      </c>
      <c r="D802" s="0" t="n">
        <v>12</v>
      </c>
      <c r="E802" s="0" t="n">
        <v>50</v>
      </c>
      <c r="G802" s="0" t="n">
        <v>58</v>
      </c>
      <c r="H802" s="0" t="n">
        <f aca="false">(107-G802)</f>
        <v>49</v>
      </c>
      <c r="K802" s="8"/>
      <c r="L802" s="9" t="n">
        <v>9538.5</v>
      </c>
      <c r="M802" s="9" t="n">
        <f aca="false">(L802*(107/H802))</f>
        <v>20828.9693877551</v>
      </c>
      <c r="N802" s="9" t="n">
        <f aca="false">(M802-L802)</f>
        <v>11290.4693877551</v>
      </c>
      <c r="O802" s="11"/>
      <c r="P802" s="9"/>
      <c r="Q802" s="9"/>
      <c r="R802" s="9"/>
      <c r="S802" s="11"/>
      <c r="T802" s="9"/>
      <c r="U802" s="11"/>
      <c r="V802" s="11"/>
      <c r="W802" s="11"/>
      <c r="X802" s="12"/>
      <c r="Y802" s="17"/>
      <c r="Z802" s="11"/>
    </row>
    <row r="803" customFormat="false" ht="12.75" hidden="false" customHeight="false" outlineLevel="0" collapsed="false">
      <c r="A803" s="0" t="n">
        <v>2002</v>
      </c>
      <c r="B803" s="0" t="n">
        <v>2</v>
      </c>
      <c r="C803" s="0" t="n">
        <v>24</v>
      </c>
      <c r="D803" s="0" t="n">
        <v>13</v>
      </c>
      <c r="E803" s="0" t="n">
        <v>0</v>
      </c>
      <c r="G803" s="0" t="n">
        <v>58</v>
      </c>
      <c r="H803" s="0" t="n">
        <f aca="false">(107-G803)</f>
        <v>49</v>
      </c>
      <c r="K803" s="8"/>
      <c r="L803" s="9" t="n">
        <v>8305.65</v>
      </c>
      <c r="M803" s="9" t="n">
        <f aca="false">(L803*(107/H803))</f>
        <v>18136.8275510204</v>
      </c>
      <c r="N803" s="9" t="n">
        <f aca="false">(M803-L803)</f>
        <v>9831.17755102041</v>
      </c>
      <c r="O803" s="11"/>
      <c r="P803" s="9"/>
      <c r="Q803" s="9"/>
      <c r="R803" s="9"/>
      <c r="S803" s="11"/>
      <c r="T803" s="9"/>
      <c r="U803" s="11"/>
      <c r="V803" s="11"/>
      <c r="W803" s="11"/>
      <c r="X803" s="12"/>
      <c r="Y803" s="17"/>
      <c r="Z803" s="11"/>
    </row>
    <row r="804" customFormat="false" ht="12.75" hidden="false" customHeight="false" outlineLevel="0" collapsed="false">
      <c r="A804" s="0" t="n">
        <v>2002</v>
      </c>
      <c r="B804" s="0" t="n">
        <v>2</v>
      </c>
      <c r="C804" s="0" t="n">
        <v>24</v>
      </c>
      <c r="D804" s="0" t="n">
        <v>13</v>
      </c>
      <c r="E804" s="0" t="n">
        <v>10</v>
      </c>
      <c r="G804" s="0" t="n">
        <v>58</v>
      </c>
      <c r="H804" s="0" t="n">
        <f aca="false">(107-G804)</f>
        <v>49</v>
      </c>
      <c r="K804" s="8"/>
      <c r="L804" s="9" t="n">
        <v>8460.13333333333</v>
      </c>
      <c r="M804" s="9" t="n">
        <f aca="false">(L804*(107/H804))</f>
        <v>18474.168707483</v>
      </c>
      <c r="N804" s="9" t="n">
        <f aca="false">(M804-L804)</f>
        <v>10014.0353741497</v>
      </c>
      <c r="O804" s="11"/>
      <c r="P804" s="9"/>
      <c r="Q804" s="9"/>
      <c r="R804" s="9"/>
      <c r="S804" s="11"/>
      <c r="T804" s="9"/>
      <c r="U804" s="11"/>
      <c r="V804" s="11"/>
      <c r="W804" s="11"/>
      <c r="X804" s="12"/>
      <c r="Y804" s="17"/>
      <c r="Z804" s="11"/>
    </row>
    <row r="805" customFormat="false" ht="12.75" hidden="false" customHeight="false" outlineLevel="0" collapsed="false">
      <c r="A805" s="0" t="n">
        <v>2002</v>
      </c>
      <c r="B805" s="0" t="n">
        <v>2</v>
      </c>
      <c r="C805" s="0" t="n">
        <v>24</v>
      </c>
      <c r="D805" s="0" t="n">
        <v>13</v>
      </c>
      <c r="E805" s="0" t="n">
        <v>20</v>
      </c>
      <c r="G805" s="0" t="n">
        <v>58</v>
      </c>
      <c r="H805" s="0" t="n">
        <f aca="false">(107-G805)</f>
        <v>49</v>
      </c>
      <c r="K805" s="8"/>
      <c r="L805" s="9" t="n">
        <v>7958.9</v>
      </c>
      <c r="M805" s="9" t="n">
        <f aca="false">(L805*(107/H805))</f>
        <v>17379.6387755102</v>
      </c>
      <c r="N805" s="9" t="n">
        <f aca="false">(M805-L805)</f>
        <v>9420.73877551021</v>
      </c>
      <c r="O805" s="11"/>
      <c r="P805" s="9"/>
      <c r="Q805" s="9"/>
      <c r="R805" s="9"/>
      <c r="S805" s="11"/>
      <c r="T805" s="9"/>
      <c r="U805" s="11"/>
      <c r="V805" s="11"/>
      <c r="W805" s="11"/>
      <c r="X805" s="12"/>
      <c r="Y805" s="17"/>
      <c r="Z805" s="11"/>
    </row>
    <row r="806" customFormat="false" ht="12.75" hidden="false" customHeight="false" outlineLevel="0" collapsed="false">
      <c r="A806" s="0" t="n">
        <v>2002</v>
      </c>
      <c r="B806" s="0" t="n">
        <v>2</v>
      </c>
      <c r="C806" s="0" t="n">
        <v>24</v>
      </c>
      <c r="D806" s="0" t="n">
        <v>13</v>
      </c>
      <c r="E806" s="0" t="n">
        <v>30</v>
      </c>
      <c r="G806" s="0" t="n">
        <v>58</v>
      </c>
      <c r="H806" s="0" t="n">
        <f aca="false">(107-G806)</f>
        <v>49</v>
      </c>
      <c r="K806" s="8"/>
      <c r="L806" s="9" t="n">
        <v>8152.8</v>
      </c>
      <c r="M806" s="9" t="n">
        <f aca="false">(L806*(107/H806))</f>
        <v>17803.0530612245</v>
      </c>
      <c r="N806" s="9" t="n">
        <f aca="false">(M806-L806)</f>
        <v>9650.25306122449</v>
      </c>
      <c r="O806" s="11"/>
      <c r="P806" s="9"/>
      <c r="Q806" s="9"/>
      <c r="R806" s="9"/>
      <c r="S806" s="11"/>
      <c r="T806" s="9"/>
      <c r="U806" s="11"/>
      <c r="V806" s="11"/>
      <c r="W806" s="11"/>
      <c r="X806" s="12"/>
      <c r="Y806" s="17"/>
      <c r="Z806" s="11"/>
    </row>
    <row r="807" customFormat="false" ht="12.75" hidden="false" customHeight="false" outlineLevel="0" collapsed="false">
      <c r="A807" s="0" t="n">
        <v>2002</v>
      </c>
      <c r="B807" s="0" t="n">
        <v>2</v>
      </c>
      <c r="C807" s="0" t="n">
        <v>24</v>
      </c>
      <c r="D807" s="0" t="n">
        <v>13</v>
      </c>
      <c r="E807" s="0" t="n">
        <v>40</v>
      </c>
      <c r="G807" s="0" t="n">
        <v>58</v>
      </c>
      <c r="H807" s="0" t="n">
        <f aca="false">(107-G807)</f>
        <v>49</v>
      </c>
      <c r="K807" s="8"/>
      <c r="L807" s="9" t="n">
        <v>8493.06666666667</v>
      </c>
      <c r="M807" s="9" t="n">
        <f aca="false">(L807*(107/H807))</f>
        <v>18546.0843537415</v>
      </c>
      <c r="N807" s="9" t="n">
        <f aca="false">(M807-L807)</f>
        <v>10053.0176870748</v>
      </c>
      <c r="O807" s="11"/>
      <c r="P807" s="9"/>
      <c r="Q807" s="9"/>
      <c r="R807" s="9"/>
      <c r="S807" s="11"/>
      <c r="T807" s="9"/>
      <c r="U807" s="11"/>
      <c r="V807" s="11"/>
      <c r="W807" s="11"/>
      <c r="X807" s="12"/>
      <c r="Y807" s="17"/>
      <c r="Z807" s="11"/>
    </row>
    <row r="808" customFormat="false" ht="12.75" hidden="false" customHeight="false" outlineLevel="0" collapsed="false">
      <c r="A808" s="0" t="n">
        <v>2002</v>
      </c>
      <c r="B808" s="0" t="n">
        <v>2</v>
      </c>
      <c r="C808" s="0" t="n">
        <v>24</v>
      </c>
      <c r="D808" s="0" t="n">
        <v>13</v>
      </c>
      <c r="E808" s="0" t="n">
        <v>50</v>
      </c>
      <c r="G808" s="0" t="n">
        <v>58</v>
      </c>
      <c r="H808" s="0" t="n">
        <f aca="false">(107-G808)</f>
        <v>49</v>
      </c>
      <c r="K808" s="8"/>
      <c r="L808" s="9" t="n">
        <v>8287.41666666667</v>
      </c>
      <c r="M808" s="9" t="n">
        <f aca="false">(L808*(107/H808))</f>
        <v>18097.0119047619</v>
      </c>
      <c r="N808" s="9" t="n">
        <f aca="false">(M808-L808)</f>
        <v>9809.59523809524</v>
      </c>
      <c r="O808" s="11"/>
      <c r="P808" s="9"/>
      <c r="Q808" s="9"/>
      <c r="R808" s="9"/>
      <c r="S808" s="11"/>
      <c r="T808" s="9"/>
      <c r="U808" s="11"/>
      <c r="V808" s="11"/>
      <c r="W808" s="11"/>
      <c r="X808" s="12"/>
      <c r="Y808" s="17"/>
      <c r="Z808" s="11"/>
    </row>
    <row r="809" customFormat="false" ht="12.75" hidden="false" customHeight="false" outlineLevel="0" collapsed="false">
      <c r="A809" s="0" t="n">
        <v>2002</v>
      </c>
      <c r="B809" s="0" t="n">
        <v>2</v>
      </c>
      <c r="C809" s="0" t="n">
        <v>24</v>
      </c>
      <c r="D809" s="0" t="n">
        <v>14</v>
      </c>
      <c r="E809" s="0" t="n">
        <v>0</v>
      </c>
      <c r="G809" s="0" t="n">
        <v>58</v>
      </c>
      <c r="H809" s="0" t="n">
        <f aca="false">(107-G809)</f>
        <v>49</v>
      </c>
      <c r="K809" s="8"/>
      <c r="L809" s="9" t="n">
        <v>7844.43333333333</v>
      </c>
      <c r="M809" s="9" t="n">
        <f aca="false">(L809*(107/H809))</f>
        <v>17129.680952381</v>
      </c>
      <c r="N809" s="9" t="n">
        <f aca="false">(M809-L809)</f>
        <v>9285.24761904762</v>
      </c>
      <c r="O809" s="11"/>
      <c r="P809" s="9"/>
      <c r="Q809" s="9"/>
      <c r="R809" s="9"/>
      <c r="S809" s="11"/>
      <c r="T809" s="9"/>
      <c r="U809" s="11"/>
      <c r="V809" s="11"/>
      <c r="W809" s="11"/>
      <c r="X809" s="12"/>
      <c r="Y809" s="17"/>
      <c r="Z809" s="11"/>
    </row>
    <row r="810" customFormat="false" ht="12.75" hidden="false" customHeight="false" outlineLevel="0" collapsed="false">
      <c r="A810" s="0" t="n">
        <v>2002</v>
      </c>
      <c r="B810" s="0" t="n">
        <v>2</v>
      </c>
      <c r="C810" s="0" t="n">
        <v>24</v>
      </c>
      <c r="D810" s="0" t="n">
        <v>14</v>
      </c>
      <c r="E810" s="0" t="n">
        <v>10</v>
      </c>
      <c r="G810" s="0" t="n">
        <v>58</v>
      </c>
      <c r="H810" s="0" t="n">
        <f aca="false">(107-G810)</f>
        <v>49</v>
      </c>
      <c r="K810" s="8"/>
      <c r="L810" s="9" t="n">
        <v>8108.1</v>
      </c>
      <c r="M810" s="9" t="n">
        <f aca="false">(L810*(107/H810))</f>
        <v>17705.4428571429</v>
      </c>
      <c r="N810" s="9" t="n">
        <f aca="false">(M810-L810)</f>
        <v>9597.34285714286</v>
      </c>
      <c r="O810" s="11"/>
      <c r="P810" s="9"/>
      <c r="Q810" s="9"/>
      <c r="R810" s="9"/>
      <c r="S810" s="11"/>
      <c r="T810" s="9"/>
      <c r="U810" s="11"/>
      <c r="V810" s="11"/>
      <c r="W810" s="11"/>
      <c r="X810" s="12"/>
      <c r="Y810" s="17"/>
      <c r="Z810" s="11"/>
    </row>
    <row r="811" customFormat="false" ht="12.75" hidden="false" customHeight="false" outlineLevel="0" collapsed="false">
      <c r="A811" s="0" t="n">
        <v>2002</v>
      </c>
      <c r="B811" s="0" t="n">
        <v>2</v>
      </c>
      <c r="C811" s="0" t="n">
        <v>24</v>
      </c>
      <c r="D811" s="0" t="n">
        <v>14</v>
      </c>
      <c r="E811" s="0" t="n">
        <v>20</v>
      </c>
      <c r="G811" s="0" t="n">
        <v>58</v>
      </c>
      <c r="H811" s="0" t="n">
        <f aca="false">(107-G811)</f>
        <v>49</v>
      </c>
      <c r="K811" s="8"/>
      <c r="L811" s="9" t="n">
        <v>7888.51666666667</v>
      </c>
      <c r="M811" s="9" t="n">
        <f aca="false">(L811*(107/H811))</f>
        <v>17225.9445578231</v>
      </c>
      <c r="N811" s="9" t="n">
        <f aca="false">(M811-L811)</f>
        <v>9337.42789115646</v>
      </c>
      <c r="O811" s="11"/>
      <c r="P811" s="9"/>
      <c r="Q811" s="9"/>
      <c r="R811" s="9"/>
      <c r="S811" s="11"/>
      <c r="T811" s="9"/>
      <c r="U811" s="11"/>
      <c r="V811" s="11"/>
      <c r="W811" s="11"/>
      <c r="X811" s="12"/>
      <c r="Y811" s="17"/>
      <c r="Z811" s="11"/>
    </row>
    <row r="812" customFormat="false" ht="12.75" hidden="false" customHeight="false" outlineLevel="0" collapsed="false">
      <c r="A812" s="0" t="n">
        <v>2002</v>
      </c>
      <c r="B812" s="0" t="n">
        <v>2</v>
      </c>
      <c r="C812" s="0" t="n">
        <v>24</v>
      </c>
      <c r="D812" s="0" t="n">
        <v>14</v>
      </c>
      <c r="E812" s="0" t="n">
        <v>30</v>
      </c>
      <c r="G812" s="0" t="n">
        <v>58</v>
      </c>
      <c r="H812" s="0" t="n">
        <f aca="false">(107-G812)</f>
        <v>49</v>
      </c>
      <c r="K812" s="8"/>
      <c r="L812" s="9" t="n">
        <v>7473.9</v>
      </c>
      <c r="M812" s="9" t="n">
        <f aca="false">(L812*(107/H812))</f>
        <v>16320.5571428571</v>
      </c>
      <c r="N812" s="9" t="n">
        <f aca="false">(M812-L812)</f>
        <v>8846.65714285714</v>
      </c>
      <c r="O812" s="11"/>
      <c r="P812" s="9"/>
      <c r="Q812" s="9"/>
      <c r="R812" s="9"/>
      <c r="S812" s="11"/>
      <c r="T812" s="9"/>
      <c r="U812" s="11"/>
      <c r="V812" s="11"/>
      <c r="W812" s="11"/>
      <c r="X812" s="12"/>
      <c r="Y812" s="17"/>
      <c r="Z812" s="11"/>
    </row>
    <row r="813" customFormat="false" ht="12.75" hidden="false" customHeight="false" outlineLevel="0" collapsed="false">
      <c r="A813" s="0" t="n">
        <v>2002</v>
      </c>
      <c r="B813" s="0" t="n">
        <v>2</v>
      </c>
      <c r="C813" s="0" t="n">
        <v>24</v>
      </c>
      <c r="D813" s="0" t="n">
        <v>14</v>
      </c>
      <c r="E813" s="0" t="n">
        <v>40</v>
      </c>
      <c r="G813" s="0" t="n">
        <v>58</v>
      </c>
      <c r="H813" s="0" t="n">
        <f aca="false">(107-G813)</f>
        <v>49</v>
      </c>
      <c r="K813" s="8"/>
      <c r="L813" s="9" t="n">
        <v>7693.51666666667</v>
      </c>
      <c r="M813" s="9" t="n">
        <f aca="false">(L813*(107/H813))</f>
        <v>16800.1282312925</v>
      </c>
      <c r="N813" s="9" t="n">
        <f aca="false">(M813-L813)</f>
        <v>9106.61156462585</v>
      </c>
      <c r="O813" s="11"/>
      <c r="P813" s="9"/>
      <c r="Q813" s="9"/>
      <c r="R813" s="9"/>
      <c r="S813" s="11"/>
      <c r="T813" s="9"/>
      <c r="U813" s="11"/>
      <c r="V813" s="11"/>
      <c r="W813" s="11"/>
      <c r="X813" s="12"/>
      <c r="Y813" s="17"/>
      <c r="Z813" s="11"/>
    </row>
    <row r="814" customFormat="false" ht="12.75" hidden="false" customHeight="false" outlineLevel="0" collapsed="false">
      <c r="A814" s="0" t="n">
        <v>2002</v>
      </c>
      <c r="B814" s="0" t="n">
        <v>2</v>
      </c>
      <c r="C814" s="0" t="n">
        <v>24</v>
      </c>
      <c r="D814" s="0" t="n">
        <v>14</v>
      </c>
      <c r="E814" s="0" t="n">
        <v>50</v>
      </c>
      <c r="G814" s="0" t="n">
        <v>58</v>
      </c>
      <c r="H814" s="0" t="n">
        <f aca="false">(107-G814)</f>
        <v>49</v>
      </c>
      <c r="K814" s="8"/>
      <c r="L814" s="9" t="n">
        <v>8018.1</v>
      </c>
      <c r="M814" s="9" t="n">
        <f aca="false">(L814*(107/H814))</f>
        <v>17508.912244898</v>
      </c>
      <c r="N814" s="9" t="n">
        <f aca="false">(M814-L814)</f>
        <v>9490.81224489796</v>
      </c>
      <c r="O814" s="11"/>
      <c r="P814" s="9"/>
      <c r="Q814" s="9"/>
      <c r="R814" s="9"/>
      <c r="S814" s="11"/>
      <c r="T814" s="9"/>
      <c r="U814" s="11"/>
      <c r="V814" s="11"/>
      <c r="W814" s="11"/>
      <c r="X814" s="12"/>
      <c r="Y814" s="17"/>
      <c r="Z814" s="11"/>
    </row>
    <row r="815" customFormat="false" ht="12.75" hidden="false" customHeight="false" outlineLevel="0" collapsed="false">
      <c r="A815" s="0" t="n">
        <v>2002</v>
      </c>
      <c r="B815" s="0" t="n">
        <v>2</v>
      </c>
      <c r="C815" s="0" t="n">
        <v>24</v>
      </c>
      <c r="D815" s="0" t="n">
        <v>15</v>
      </c>
      <c r="E815" s="0" t="n">
        <v>0</v>
      </c>
      <c r="G815" s="0" t="n">
        <v>58</v>
      </c>
      <c r="H815" s="0" t="n">
        <f aca="false">(107-G815)</f>
        <v>49</v>
      </c>
      <c r="K815" s="8"/>
      <c r="L815" s="9" t="n">
        <v>8027.88333333333</v>
      </c>
      <c r="M815" s="9" t="n">
        <f aca="false">(L815*(107/H815))</f>
        <v>17530.2758503401</v>
      </c>
      <c r="N815" s="9" t="n">
        <f aca="false">(M815-L815)</f>
        <v>9502.3925170068</v>
      </c>
      <c r="O815" s="11"/>
      <c r="P815" s="9"/>
      <c r="Q815" s="9"/>
      <c r="R815" s="9"/>
      <c r="S815" s="11"/>
      <c r="T815" s="9"/>
      <c r="U815" s="11"/>
      <c r="V815" s="11"/>
      <c r="W815" s="11"/>
      <c r="X815" s="12"/>
      <c r="Y815" s="17"/>
      <c r="Z815" s="11"/>
    </row>
    <row r="816" customFormat="false" ht="12.75" hidden="false" customHeight="false" outlineLevel="0" collapsed="false">
      <c r="A816" s="0" t="n">
        <v>2002</v>
      </c>
      <c r="B816" s="0" t="n">
        <v>2</v>
      </c>
      <c r="C816" s="0" t="n">
        <v>24</v>
      </c>
      <c r="D816" s="0" t="n">
        <v>15</v>
      </c>
      <c r="E816" s="0" t="n">
        <v>10</v>
      </c>
      <c r="G816" s="0" t="n">
        <v>58</v>
      </c>
      <c r="H816" s="0" t="n">
        <f aca="false">(107-G816)</f>
        <v>49</v>
      </c>
      <c r="K816" s="8"/>
      <c r="L816" s="9" t="n">
        <v>8081.53333333333</v>
      </c>
      <c r="M816" s="9" t="n">
        <f aca="false">(L816*(107/H816))</f>
        <v>17647.4299319728</v>
      </c>
      <c r="N816" s="9" t="n">
        <f aca="false">(M816-L816)</f>
        <v>9565.89659863945</v>
      </c>
      <c r="O816" s="11"/>
      <c r="P816" s="9"/>
      <c r="Q816" s="9"/>
      <c r="R816" s="9"/>
      <c r="S816" s="11"/>
      <c r="T816" s="9"/>
      <c r="U816" s="11"/>
      <c r="V816" s="11"/>
      <c r="W816" s="11"/>
      <c r="X816" s="12"/>
      <c r="Y816" s="17"/>
      <c r="Z816" s="11"/>
    </row>
    <row r="817" customFormat="false" ht="12.75" hidden="false" customHeight="false" outlineLevel="0" collapsed="false">
      <c r="A817" s="0" t="n">
        <v>2002</v>
      </c>
      <c r="B817" s="0" t="n">
        <v>2</v>
      </c>
      <c r="C817" s="0" t="n">
        <v>24</v>
      </c>
      <c r="D817" s="0" t="n">
        <v>15</v>
      </c>
      <c r="E817" s="0" t="n">
        <v>20</v>
      </c>
      <c r="G817" s="0" t="n">
        <v>58</v>
      </c>
      <c r="H817" s="0" t="n">
        <f aca="false">(107-G817)</f>
        <v>49</v>
      </c>
      <c r="K817" s="8"/>
      <c r="L817" s="9" t="n">
        <v>7921.71666666667</v>
      </c>
      <c r="M817" s="9" t="n">
        <f aca="false">(L817*(107/H817))</f>
        <v>17298.4425170068</v>
      </c>
      <c r="N817" s="9" t="n">
        <f aca="false">(M817-L817)</f>
        <v>9376.72585034014</v>
      </c>
      <c r="O817" s="11"/>
      <c r="P817" s="9"/>
      <c r="Q817" s="9"/>
      <c r="R817" s="9"/>
      <c r="S817" s="11"/>
      <c r="T817" s="9"/>
      <c r="U817" s="11"/>
      <c r="V817" s="11"/>
      <c r="W817" s="11"/>
      <c r="X817" s="12"/>
      <c r="Y817" s="17"/>
      <c r="Z817" s="11"/>
    </row>
    <row r="818" customFormat="false" ht="12.75" hidden="false" customHeight="false" outlineLevel="0" collapsed="false">
      <c r="A818" s="0" t="n">
        <v>2002</v>
      </c>
      <c r="B818" s="0" t="n">
        <v>2</v>
      </c>
      <c r="C818" s="0" t="n">
        <v>24</v>
      </c>
      <c r="D818" s="0" t="n">
        <v>15</v>
      </c>
      <c r="E818" s="0" t="n">
        <v>30</v>
      </c>
      <c r="G818" s="0" t="n">
        <v>58</v>
      </c>
      <c r="H818" s="0" t="n">
        <f aca="false">(107-G818)</f>
        <v>49</v>
      </c>
      <c r="K818" s="8"/>
      <c r="L818" s="9" t="n">
        <v>7628.88333333333</v>
      </c>
      <c r="M818" s="9" t="n">
        <f aca="false">(L818*(107/H818))</f>
        <v>16658.9901360544</v>
      </c>
      <c r="N818" s="9" t="n">
        <f aca="false">(M818-L818)</f>
        <v>9030.10680272109</v>
      </c>
      <c r="O818" s="11"/>
      <c r="P818" s="9"/>
      <c r="Q818" s="9"/>
      <c r="R818" s="9"/>
      <c r="S818" s="11"/>
      <c r="T818" s="9"/>
      <c r="U818" s="11"/>
      <c r="V818" s="11"/>
      <c r="W818" s="11"/>
      <c r="X818" s="12"/>
      <c r="Y818" s="17"/>
      <c r="Z818" s="11"/>
    </row>
    <row r="819" customFormat="false" ht="12.75" hidden="false" customHeight="false" outlineLevel="0" collapsed="false">
      <c r="A819" s="0" t="n">
        <v>2002</v>
      </c>
      <c r="B819" s="0" t="n">
        <v>2</v>
      </c>
      <c r="C819" s="0" t="n">
        <v>24</v>
      </c>
      <c r="D819" s="0" t="n">
        <v>15</v>
      </c>
      <c r="E819" s="0" t="n">
        <v>40</v>
      </c>
      <c r="G819" s="0" t="n">
        <v>58</v>
      </c>
      <c r="H819" s="0" t="n">
        <f aca="false">(107-G819)</f>
        <v>49</v>
      </c>
      <c r="K819" s="8"/>
      <c r="L819" s="9" t="n">
        <v>7449.06666666667</v>
      </c>
      <c r="M819" s="9" t="n">
        <f aca="false">(L819*(107/H819))</f>
        <v>16266.3292517007</v>
      </c>
      <c r="N819" s="9" t="n">
        <f aca="false">(M819-L819)</f>
        <v>8817.26258503401</v>
      </c>
      <c r="O819" s="11"/>
      <c r="P819" s="9"/>
      <c r="Q819" s="9"/>
      <c r="R819" s="9"/>
      <c r="S819" s="11"/>
      <c r="T819" s="9"/>
      <c r="U819" s="11"/>
      <c r="V819" s="11"/>
      <c r="W819" s="11"/>
      <c r="X819" s="12"/>
      <c r="Y819" s="17"/>
      <c r="Z819" s="11"/>
    </row>
    <row r="820" customFormat="false" ht="12.75" hidden="false" customHeight="false" outlineLevel="0" collapsed="false">
      <c r="A820" s="0" t="n">
        <v>2002</v>
      </c>
      <c r="B820" s="0" t="n">
        <v>2</v>
      </c>
      <c r="C820" s="0" t="n">
        <v>24</v>
      </c>
      <c r="D820" s="0" t="n">
        <v>15</v>
      </c>
      <c r="E820" s="0" t="n">
        <v>50</v>
      </c>
      <c r="G820" s="0" t="n">
        <v>58</v>
      </c>
      <c r="H820" s="0" t="n">
        <f aca="false">(107-G820)</f>
        <v>49</v>
      </c>
      <c r="K820" s="8"/>
      <c r="L820" s="9" t="n">
        <v>7403.68333333333</v>
      </c>
      <c r="M820" s="9" t="n">
        <f aca="false">(L820*(107/H820))</f>
        <v>16167.2268707483</v>
      </c>
      <c r="N820" s="9" t="n">
        <f aca="false">(M820-L820)</f>
        <v>8763.54353741497</v>
      </c>
      <c r="O820" s="11"/>
      <c r="P820" s="9"/>
      <c r="Q820" s="9"/>
      <c r="R820" s="9"/>
      <c r="S820" s="11"/>
      <c r="T820" s="9"/>
      <c r="U820" s="11"/>
      <c r="V820" s="11"/>
      <c r="W820" s="11"/>
      <c r="X820" s="12"/>
      <c r="Y820" s="17"/>
      <c r="Z820" s="11"/>
    </row>
    <row r="821" customFormat="false" ht="12.75" hidden="false" customHeight="false" outlineLevel="0" collapsed="false">
      <c r="A821" s="0" t="n">
        <v>2002</v>
      </c>
      <c r="B821" s="0" t="n">
        <v>2</v>
      </c>
      <c r="C821" s="0" t="n">
        <v>24</v>
      </c>
      <c r="D821" s="0" t="n">
        <v>16</v>
      </c>
      <c r="E821" s="0" t="n">
        <v>0</v>
      </c>
      <c r="G821" s="0" t="n">
        <v>58</v>
      </c>
      <c r="H821" s="0" t="n">
        <f aca="false">(107-G821)</f>
        <v>49</v>
      </c>
      <c r="K821" s="8"/>
      <c r="L821" s="9" t="n">
        <v>7684.43333333333</v>
      </c>
      <c r="M821" s="9" t="n">
        <f aca="false">(L821*(107/H821))</f>
        <v>16780.2931972789</v>
      </c>
      <c r="N821" s="9" t="n">
        <f aca="false">(M821-L821)</f>
        <v>9095.85986394558</v>
      </c>
      <c r="O821" s="11"/>
      <c r="P821" s="9"/>
      <c r="Q821" s="9"/>
      <c r="R821" s="9"/>
      <c r="S821" s="11"/>
      <c r="T821" s="9"/>
      <c r="U821" s="11"/>
      <c r="V821" s="11"/>
      <c r="W821" s="11"/>
      <c r="X821" s="12"/>
      <c r="Y821" s="17"/>
      <c r="Z821" s="11"/>
    </row>
    <row r="822" customFormat="false" ht="12.75" hidden="false" customHeight="false" outlineLevel="0" collapsed="false">
      <c r="A822" s="0" t="n">
        <v>2002</v>
      </c>
      <c r="B822" s="0" t="n">
        <v>2</v>
      </c>
      <c r="C822" s="0" t="n">
        <v>24</v>
      </c>
      <c r="D822" s="0" t="n">
        <v>16</v>
      </c>
      <c r="E822" s="0" t="n">
        <v>10</v>
      </c>
      <c r="G822" s="0" t="n">
        <v>58</v>
      </c>
      <c r="H822" s="0" t="n">
        <f aca="false">(107-G822)</f>
        <v>49</v>
      </c>
      <c r="K822" s="8"/>
      <c r="L822" s="9" t="n">
        <v>7482.98333333333</v>
      </c>
      <c r="M822" s="9" t="n">
        <f aca="false">(L822*(107/H822))</f>
        <v>16340.3921768707</v>
      </c>
      <c r="N822" s="9" t="n">
        <f aca="false">(M822-L822)</f>
        <v>8857.40884353741</v>
      </c>
      <c r="O822" s="11"/>
      <c r="P822" s="9"/>
      <c r="Q822" s="9"/>
      <c r="R822" s="9"/>
      <c r="S822" s="11"/>
      <c r="T822" s="9"/>
      <c r="U822" s="11"/>
      <c r="V822" s="11"/>
      <c r="W822" s="11"/>
      <c r="X822" s="12"/>
      <c r="Y822" s="17"/>
      <c r="Z822" s="11"/>
    </row>
    <row r="823" customFormat="false" ht="12.75" hidden="false" customHeight="false" outlineLevel="0" collapsed="false">
      <c r="A823" s="0" t="n">
        <v>2002</v>
      </c>
      <c r="B823" s="0" t="n">
        <v>2</v>
      </c>
      <c r="C823" s="0" t="n">
        <v>24</v>
      </c>
      <c r="D823" s="0" t="n">
        <v>16</v>
      </c>
      <c r="E823" s="0" t="n">
        <v>20</v>
      </c>
      <c r="G823" s="0" t="n">
        <v>58</v>
      </c>
      <c r="H823" s="0" t="n">
        <f aca="false">(107-G823)</f>
        <v>49</v>
      </c>
      <c r="K823" s="8"/>
      <c r="L823" s="9" t="n">
        <v>7664.93333333333</v>
      </c>
      <c r="M823" s="9" t="n">
        <f aca="false">(L823*(107/H823))</f>
        <v>16737.7115646259</v>
      </c>
      <c r="N823" s="9" t="n">
        <f aca="false">(M823-L823)</f>
        <v>9072.77823129252</v>
      </c>
      <c r="O823" s="11"/>
      <c r="P823" s="9"/>
      <c r="Q823" s="9"/>
      <c r="R823" s="9"/>
      <c r="S823" s="11"/>
      <c r="T823" s="9"/>
      <c r="U823" s="11"/>
      <c r="V823" s="11"/>
      <c r="W823" s="11"/>
      <c r="X823" s="12"/>
      <c r="Y823" s="17"/>
      <c r="Z823" s="11"/>
    </row>
    <row r="824" customFormat="false" ht="12.75" hidden="false" customHeight="false" outlineLevel="0" collapsed="false">
      <c r="A824" s="0" t="n">
        <v>2002</v>
      </c>
      <c r="B824" s="0" t="n">
        <v>2</v>
      </c>
      <c r="C824" s="0" t="n">
        <v>24</v>
      </c>
      <c r="D824" s="0" t="n">
        <v>16</v>
      </c>
      <c r="E824" s="0" t="n">
        <v>30</v>
      </c>
      <c r="G824" s="0" t="n">
        <v>58</v>
      </c>
      <c r="H824" s="0" t="n">
        <f aca="false">(107-G824)</f>
        <v>49</v>
      </c>
      <c r="K824" s="8"/>
      <c r="L824" s="9" t="n">
        <v>7436.56666666667</v>
      </c>
      <c r="M824" s="9" t="n">
        <f aca="false">(L824*(107/H824))</f>
        <v>16239.0333333333</v>
      </c>
      <c r="N824" s="9" t="n">
        <f aca="false">(M824-L824)</f>
        <v>8802.46666666667</v>
      </c>
      <c r="O824" s="11"/>
      <c r="P824" s="9"/>
      <c r="Q824" s="9"/>
      <c r="R824" s="9"/>
      <c r="S824" s="11"/>
      <c r="T824" s="9"/>
      <c r="U824" s="11"/>
      <c r="V824" s="11"/>
      <c r="W824" s="11"/>
      <c r="X824" s="12"/>
      <c r="Y824" s="17"/>
      <c r="Z824" s="11"/>
    </row>
    <row r="825" customFormat="false" ht="12.75" hidden="false" customHeight="false" outlineLevel="0" collapsed="false">
      <c r="A825" s="0" t="n">
        <v>2002</v>
      </c>
      <c r="B825" s="0" t="n">
        <v>2</v>
      </c>
      <c r="C825" s="0" t="n">
        <v>24</v>
      </c>
      <c r="D825" s="0" t="n">
        <v>16</v>
      </c>
      <c r="E825" s="0" t="n">
        <v>40</v>
      </c>
      <c r="G825" s="0" t="n">
        <v>58</v>
      </c>
      <c r="H825" s="0" t="n">
        <f aca="false">(107-G825)</f>
        <v>49</v>
      </c>
      <c r="K825" s="8"/>
      <c r="L825" s="9" t="n">
        <v>6945.45</v>
      </c>
      <c r="M825" s="9" t="n">
        <f aca="false">(L825*(107/H825))</f>
        <v>15166.5948979592</v>
      </c>
      <c r="N825" s="9" t="n">
        <f aca="false">(M825-L825)</f>
        <v>8221.14489795918</v>
      </c>
      <c r="O825" s="11"/>
      <c r="P825" s="9"/>
      <c r="Q825" s="9"/>
      <c r="R825" s="9"/>
      <c r="S825" s="11"/>
      <c r="T825" s="9"/>
      <c r="U825" s="11"/>
      <c r="V825" s="11"/>
      <c r="W825" s="11"/>
      <c r="X825" s="12"/>
      <c r="Y825" s="17"/>
      <c r="Z825" s="11"/>
    </row>
    <row r="826" customFormat="false" ht="12.75" hidden="false" customHeight="false" outlineLevel="0" collapsed="false">
      <c r="A826" s="0" t="n">
        <v>2002</v>
      </c>
      <c r="B826" s="0" t="n">
        <v>2</v>
      </c>
      <c r="C826" s="0" t="n">
        <v>24</v>
      </c>
      <c r="D826" s="0" t="n">
        <v>16</v>
      </c>
      <c r="E826" s="0" t="n">
        <v>50</v>
      </c>
      <c r="G826" s="0" t="n">
        <v>58</v>
      </c>
      <c r="H826" s="0" t="n">
        <f aca="false">(107-G826)</f>
        <v>49</v>
      </c>
      <c r="K826" s="8"/>
      <c r="L826" s="9" t="n">
        <v>6961.46666666667</v>
      </c>
      <c r="M826" s="9" t="n">
        <f aca="false">(L826*(107/H826))</f>
        <v>15201.5700680272</v>
      </c>
      <c r="N826" s="9" t="n">
        <f aca="false">(M826-L826)</f>
        <v>8240.10340136054</v>
      </c>
      <c r="O826" s="11"/>
      <c r="P826" s="9"/>
      <c r="Q826" s="9"/>
      <c r="R826" s="9"/>
      <c r="S826" s="11"/>
      <c r="T826" s="9"/>
      <c r="U826" s="11"/>
      <c r="V826" s="11"/>
      <c r="W826" s="11"/>
      <c r="X826" s="12"/>
      <c r="Y826" s="17"/>
      <c r="Z826" s="11"/>
    </row>
    <row r="827" customFormat="false" ht="12.75" hidden="false" customHeight="false" outlineLevel="0" collapsed="false">
      <c r="A827" s="0" t="n">
        <v>2002</v>
      </c>
      <c r="B827" s="0" t="n">
        <v>2</v>
      </c>
      <c r="C827" s="0" t="n">
        <v>24</v>
      </c>
      <c r="D827" s="0" t="n">
        <v>17</v>
      </c>
      <c r="E827" s="0" t="n">
        <v>0</v>
      </c>
      <c r="G827" s="0" t="n">
        <v>58</v>
      </c>
      <c r="H827" s="0" t="n">
        <f aca="false">(107-G827)</f>
        <v>49</v>
      </c>
      <c r="K827" s="8"/>
      <c r="L827" s="9" t="n">
        <v>6691.35</v>
      </c>
      <c r="M827" s="9" t="n">
        <f aca="false">(L827*(107/H827))</f>
        <v>14611.7234693878</v>
      </c>
      <c r="N827" s="9" t="n">
        <f aca="false">(M827-L827)</f>
        <v>7920.37346938776</v>
      </c>
      <c r="O827" s="11"/>
      <c r="P827" s="9"/>
      <c r="Q827" s="9"/>
      <c r="R827" s="9"/>
      <c r="S827" s="11"/>
      <c r="T827" s="9"/>
      <c r="U827" s="11"/>
      <c r="V827" s="11"/>
      <c r="W827" s="11"/>
      <c r="X827" s="12"/>
      <c r="Y827" s="17"/>
      <c r="Z827" s="11"/>
    </row>
    <row r="828" customFormat="false" ht="12.75" hidden="false" customHeight="false" outlineLevel="0" collapsed="false">
      <c r="A828" s="0" t="n">
        <v>2002</v>
      </c>
      <c r="B828" s="0" t="n">
        <v>2</v>
      </c>
      <c r="C828" s="0" t="n">
        <v>24</v>
      </c>
      <c r="D828" s="0" t="n">
        <v>17</v>
      </c>
      <c r="E828" s="0" t="n">
        <v>10</v>
      </c>
      <c r="G828" s="0" t="n">
        <v>58</v>
      </c>
      <c r="H828" s="0" t="n">
        <f aca="false">(107-G828)</f>
        <v>49</v>
      </c>
      <c r="K828" s="8"/>
      <c r="L828" s="9" t="n">
        <v>6289.4</v>
      </c>
      <c r="M828" s="9" t="n">
        <f aca="false">(L828*(107/H828))</f>
        <v>13733.9959183673</v>
      </c>
      <c r="N828" s="9" t="n">
        <f aca="false">(M828-L828)</f>
        <v>7444.59591836735</v>
      </c>
      <c r="O828" s="11"/>
      <c r="P828" s="9"/>
      <c r="Q828" s="9"/>
      <c r="R828" s="9"/>
      <c r="S828" s="11"/>
      <c r="T828" s="9"/>
      <c r="U828" s="11"/>
      <c r="V828" s="11"/>
      <c r="W828" s="11"/>
      <c r="X828" s="12"/>
      <c r="Y828" s="17"/>
      <c r="Z828" s="11"/>
    </row>
    <row r="829" customFormat="false" ht="12.75" hidden="false" customHeight="false" outlineLevel="0" collapsed="false">
      <c r="A829" s="0" t="n">
        <v>2002</v>
      </c>
      <c r="B829" s="0" t="n">
        <v>2</v>
      </c>
      <c r="C829" s="0" t="n">
        <v>24</v>
      </c>
      <c r="D829" s="0" t="n">
        <v>17</v>
      </c>
      <c r="E829" s="0" t="n">
        <v>20</v>
      </c>
      <c r="G829" s="0" t="n">
        <v>58</v>
      </c>
      <c r="H829" s="0" t="n">
        <f aca="false">(107-G829)</f>
        <v>49</v>
      </c>
      <c r="K829" s="8"/>
      <c r="L829" s="9" t="n">
        <v>5902.8</v>
      </c>
      <c r="M829" s="9" t="n">
        <f aca="false">(L829*(107/H829))</f>
        <v>12889.787755102</v>
      </c>
      <c r="N829" s="9" t="n">
        <f aca="false">(M829-L829)</f>
        <v>6986.98775510204</v>
      </c>
      <c r="O829" s="11"/>
      <c r="P829" s="9"/>
      <c r="Q829" s="9"/>
      <c r="R829" s="9"/>
      <c r="S829" s="11"/>
      <c r="T829" s="9"/>
      <c r="U829" s="11"/>
      <c r="V829" s="11"/>
      <c r="W829" s="11"/>
      <c r="X829" s="12"/>
      <c r="Y829" s="17"/>
      <c r="Z829" s="11"/>
    </row>
    <row r="830" customFormat="false" ht="12.75" hidden="false" customHeight="false" outlineLevel="0" collapsed="false">
      <c r="A830" s="0" t="n">
        <v>2002</v>
      </c>
      <c r="B830" s="0" t="n">
        <v>2</v>
      </c>
      <c r="C830" s="0" t="n">
        <v>24</v>
      </c>
      <c r="D830" s="0" t="n">
        <v>17</v>
      </c>
      <c r="E830" s="0" t="n">
        <v>30</v>
      </c>
      <c r="G830" s="0" t="n">
        <v>58</v>
      </c>
      <c r="H830" s="0" t="n">
        <f aca="false">(107-G830)</f>
        <v>49</v>
      </c>
      <c r="K830" s="8"/>
      <c r="L830" s="9" t="n">
        <v>5937.18333333333</v>
      </c>
      <c r="M830" s="9" t="n">
        <f aca="false">(L830*(107/H830))</f>
        <v>12964.8697278912</v>
      </c>
      <c r="N830" s="9" t="n">
        <f aca="false">(M830-L830)</f>
        <v>7027.68639455782</v>
      </c>
      <c r="O830" s="11"/>
      <c r="P830" s="9"/>
      <c r="Q830" s="9"/>
      <c r="R830" s="9"/>
      <c r="S830" s="11"/>
      <c r="T830" s="9"/>
      <c r="U830" s="11"/>
      <c r="V830" s="11"/>
      <c r="W830" s="11"/>
      <c r="X830" s="12"/>
      <c r="Y830" s="17"/>
      <c r="Z830" s="11"/>
    </row>
    <row r="831" customFormat="false" ht="12.75" hidden="false" customHeight="false" outlineLevel="0" collapsed="false">
      <c r="A831" s="0" t="n">
        <v>2002</v>
      </c>
      <c r="B831" s="0" t="n">
        <v>2</v>
      </c>
      <c r="C831" s="0" t="n">
        <v>24</v>
      </c>
      <c r="D831" s="0" t="n">
        <v>17</v>
      </c>
      <c r="E831" s="0" t="n">
        <v>40</v>
      </c>
      <c r="G831" s="0" t="n">
        <v>58</v>
      </c>
      <c r="H831" s="0" t="n">
        <f aca="false">(107-G831)</f>
        <v>49</v>
      </c>
      <c r="K831" s="8"/>
      <c r="L831" s="9" t="n">
        <v>5590.21666666667</v>
      </c>
      <c r="M831" s="9" t="n">
        <f aca="false">(L831*(107/H831))</f>
        <v>12207.2078231293</v>
      </c>
      <c r="N831" s="9" t="n">
        <f aca="false">(M831-L831)</f>
        <v>6616.99115646259</v>
      </c>
      <c r="O831" s="11"/>
      <c r="P831" s="9"/>
      <c r="Q831" s="9"/>
      <c r="R831" s="9"/>
      <c r="S831" s="11"/>
      <c r="T831" s="9"/>
      <c r="U831" s="11"/>
      <c r="V831" s="11"/>
      <c r="W831" s="11"/>
      <c r="X831" s="12"/>
      <c r="Y831" s="17"/>
      <c r="Z831" s="11"/>
    </row>
    <row r="832" customFormat="false" ht="12.75" hidden="false" customHeight="false" outlineLevel="0" collapsed="false">
      <c r="A832" s="0" t="n">
        <v>2002</v>
      </c>
      <c r="B832" s="0" t="n">
        <v>2</v>
      </c>
      <c r="C832" s="0" t="n">
        <v>24</v>
      </c>
      <c r="D832" s="0" t="n">
        <v>17</v>
      </c>
      <c r="E832" s="0" t="n">
        <v>50</v>
      </c>
      <c r="G832" s="0" t="n">
        <v>58</v>
      </c>
      <c r="H832" s="0" t="n">
        <f aca="false">(107-G832)</f>
        <v>49</v>
      </c>
      <c r="K832" s="8"/>
      <c r="L832" s="9" t="n">
        <v>4148.81666666667</v>
      </c>
      <c r="M832" s="9" t="n">
        <f aca="false">(L832*(107/H832))</f>
        <v>9059.66088435374</v>
      </c>
      <c r="N832" s="9" t="n">
        <f aca="false">(M832-L832)</f>
        <v>4910.84421768708</v>
      </c>
      <c r="O832" s="11"/>
      <c r="P832" s="9"/>
      <c r="Q832" s="9"/>
      <c r="R832" s="9"/>
      <c r="S832" s="11"/>
      <c r="T832" s="9"/>
      <c r="U832" s="11"/>
      <c r="V832" s="11"/>
      <c r="W832" s="11"/>
      <c r="X832" s="12"/>
      <c r="Y832" s="17"/>
      <c r="Z832" s="11"/>
    </row>
    <row r="833" customFormat="false" ht="12.75" hidden="false" customHeight="false" outlineLevel="0" collapsed="false">
      <c r="A833" s="0" t="n">
        <v>2002</v>
      </c>
      <c r="B833" s="0" t="n">
        <v>2</v>
      </c>
      <c r="C833" s="0" t="n">
        <v>24</v>
      </c>
      <c r="D833" s="0" t="n">
        <v>18</v>
      </c>
      <c r="E833" s="0" t="n">
        <v>0</v>
      </c>
      <c r="G833" s="0" t="n">
        <v>58</v>
      </c>
      <c r="H833" s="0" t="n">
        <f aca="false">(107-G833)</f>
        <v>49</v>
      </c>
      <c r="K833" s="8"/>
      <c r="L833" s="9" t="n">
        <v>3735.41666666667</v>
      </c>
      <c r="M833" s="9" t="n">
        <f aca="false">(L833*(107/H833))</f>
        <v>8156.93027210884</v>
      </c>
      <c r="N833" s="9" t="n">
        <f aca="false">(M833-L833)</f>
        <v>4421.51360544218</v>
      </c>
      <c r="O833" s="11"/>
      <c r="P833" s="9"/>
      <c r="Q833" s="9"/>
      <c r="R833" s="9"/>
      <c r="S833" s="11"/>
      <c r="T833" s="9"/>
      <c r="U833" s="11"/>
      <c r="V833" s="11"/>
      <c r="W833" s="11"/>
      <c r="X833" s="12"/>
      <c r="Y833" s="17"/>
      <c r="Z833" s="11"/>
    </row>
    <row r="834" customFormat="false" ht="12.75" hidden="false" customHeight="false" outlineLevel="0" collapsed="false">
      <c r="A834" s="0" t="n">
        <v>2002</v>
      </c>
      <c r="B834" s="0" t="n">
        <v>2</v>
      </c>
      <c r="C834" s="0" t="n">
        <v>24</v>
      </c>
      <c r="D834" s="0" t="n">
        <v>18</v>
      </c>
      <c r="E834" s="0" t="n">
        <v>10</v>
      </c>
      <c r="G834" s="0" t="n">
        <v>58</v>
      </c>
      <c r="H834" s="0" t="n">
        <f aca="false">(107-G834)</f>
        <v>49</v>
      </c>
      <c r="K834" s="8"/>
      <c r="L834" s="9" t="n">
        <v>3929.2</v>
      </c>
      <c r="M834" s="9" t="n">
        <f aca="false">(L834*(107/H834))</f>
        <v>8580.08979591837</v>
      </c>
      <c r="N834" s="9" t="n">
        <f aca="false">(M834-L834)</f>
        <v>4650.88979591837</v>
      </c>
      <c r="O834" s="11"/>
      <c r="P834" s="9"/>
      <c r="Q834" s="9"/>
      <c r="R834" s="9"/>
      <c r="S834" s="11"/>
      <c r="T834" s="9"/>
      <c r="U834" s="11"/>
      <c r="V834" s="11"/>
      <c r="W834" s="11"/>
      <c r="X834" s="12"/>
      <c r="Y834" s="17"/>
      <c r="Z834" s="11"/>
    </row>
    <row r="835" customFormat="false" ht="12.75" hidden="false" customHeight="false" outlineLevel="0" collapsed="false">
      <c r="A835" s="0" t="n">
        <v>2002</v>
      </c>
      <c r="B835" s="0" t="n">
        <v>2</v>
      </c>
      <c r="C835" s="0" t="n">
        <v>24</v>
      </c>
      <c r="D835" s="0" t="n">
        <v>18</v>
      </c>
      <c r="E835" s="0" t="n">
        <v>20</v>
      </c>
      <c r="G835" s="0" t="n">
        <v>58</v>
      </c>
      <c r="H835" s="0" t="n">
        <f aca="false">(107-G835)</f>
        <v>49</v>
      </c>
      <c r="K835" s="8"/>
      <c r="L835" s="9" t="n">
        <v>4225.25</v>
      </c>
      <c r="M835" s="9" t="n">
        <f aca="false">(L835*(107/H835))</f>
        <v>9226.56632653061</v>
      </c>
      <c r="N835" s="9" t="n">
        <f aca="false">(M835-L835)</f>
        <v>5001.31632653061</v>
      </c>
      <c r="O835" s="11"/>
      <c r="P835" s="9"/>
      <c r="Q835" s="9"/>
      <c r="R835" s="9"/>
      <c r="S835" s="11"/>
      <c r="T835" s="9"/>
      <c r="U835" s="11"/>
      <c r="V835" s="11"/>
      <c r="W835" s="11"/>
      <c r="X835" s="12"/>
      <c r="Y835" s="17"/>
      <c r="Z835" s="11"/>
    </row>
    <row r="836" customFormat="false" ht="12.75" hidden="false" customHeight="false" outlineLevel="0" collapsed="false">
      <c r="K836" s="8"/>
      <c r="L836" s="9"/>
      <c r="M836" s="9"/>
      <c r="N836" s="9"/>
      <c r="O836" s="11"/>
      <c r="P836" s="9"/>
      <c r="Q836" s="9"/>
      <c r="R836" s="9"/>
      <c r="S836" s="11"/>
      <c r="T836" s="9"/>
      <c r="U836" s="11"/>
      <c r="V836" s="11"/>
      <c r="W836" s="11"/>
      <c r="X836" s="12"/>
      <c r="Y836" s="17"/>
      <c r="Z836" s="11"/>
    </row>
    <row r="837" customFormat="false" ht="12.75" hidden="false" customHeight="false" outlineLevel="0" collapsed="false">
      <c r="A837" s="0" t="n">
        <v>2002</v>
      </c>
      <c r="B837" s="0" t="n">
        <v>2</v>
      </c>
      <c r="C837" s="0" t="n">
        <v>25</v>
      </c>
      <c r="D837" s="0" t="n">
        <v>4</v>
      </c>
      <c r="E837" s="0" t="n">
        <v>30</v>
      </c>
      <c r="F837" s="0" t="n">
        <v>4</v>
      </c>
      <c r="G837" s="0" t="n">
        <v>30</v>
      </c>
      <c r="H837" s="0" t="n">
        <f aca="false">(107-G837)</f>
        <v>77</v>
      </c>
      <c r="K837" s="8"/>
      <c r="L837" s="9" t="n">
        <v>10073.4166666667</v>
      </c>
      <c r="M837" s="9" t="n">
        <f aca="false">(L837*(107/H837))</f>
        <v>13998.1244588745</v>
      </c>
      <c r="N837" s="9" t="n">
        <f aca="false">(M837-L837)</f>
        <v>3924.70779220779</v>
      </c>
      <c r="O837" s="11"/>
      <c r="P837" s="9"/>
      <c r="Q837" s="9"/>
      <c r="R837" s="9"/>
      <c r="S837" s="11"/>
      <c r="T837" s="9"/>
      <c r="U837" s="11"/>
      <c r="V837" s="11"/>
      <c r="W837" s="11"/>
      <c r="X837" s="12"/>
      <c r="Y837" s="17"/>
      <c r="Z837" s="11"/>
    </row>
    <row r="838" customFormat="false" ht="12.75" hidden="false" customHeight="false" outlineLevel="0" collapsed="false">
      <c r="A838" s="0" t="n">
        <v>2002</v>
      </c>
      <c r="B838" s="0" t="n">
        <v>2</v>
      </c>
      <c r="C838" s="0" t="n">
        <v>25</v>
      </c>
      <c r="D838" s="0" t="n">
        <v>4</v>
      </c>
      <c r="E838" s="0" t="n">
        <v>40</v>
      </c>
      <c r="G838" s="0" t="n">
        <v>30</v>
      </c>
      <c r="H838" s="0" t="n">
        <f aca="false">(107-G838)</f>
        <v>77</v>
      </c>
      <c r="K838" s="8"/>
      <c r="L838" s="9" t="n">
        <v>10627.9333333333</v>
      </c>
      <c r="M838" s="9" t="n">
        <f aca="false">(L838*(107/H838))</f>
        <v>14768.6865800866</v>
      </c>
      <c r="N838" s="9" t="n">
        <f aca="false">(M838-L838)</f>
        <v>4140.75324675325</v>
      </c>
      <c r="O838" s="11"/>
      <c r="P838" s="9"/>
      <c r="Q838" s="9"/>
      <c r="R838" s="9"/>
      <c r="S838" s="11"/>
      <c r="T838" s="9"/>
      <c r="U838" s="11"/>
      <c r="V838" s="11"/>
      <c r="W838" s="11"/>
      <c r="X838" s="12"/>
      <c r="Y838" s="17"/>
      <c r="Z838" s="11"/>
    </row>
    <row r="839" customFormat="false" ht="12.75" hidden="false" customHeight="false" outlineLevel="0" collapsed="false">
      <c r="A839" s="0" t="n">
        <v>2002</v>
      </c>
      <c r="B839" s="0" t="n">
        <v>2</v>
      </c>
      <c r="C839" s="0" t="n">
        <v>25</v>
      </c>
      <c r="D839" s="0" t="n">
        <v>4</v>
      </c>
      <c r="E839" s="0" t="n">
        <v>50</v>
      </c>
      <c r="G839" s="0" t="n">
        <v>30</v>
      </c>
      <c r="H839" s="0" t="n">
        <f aca="false">(107-G839)</f>
        <v>77</v>
      </c>
      <c r="K839" s="8"/>
      <c r="L839" s="9" t="n">
        <v>11113.8</v>
      </c>
      <c r="M839" s="9" t="n">
        <f aca="false">(L839*(107/H839))</f>
        <v>15443.8519480519</v>
      </c>
      <c r="N839" s="9" t="n">
        <f aca="false">(M839-L839)</f>
        <v>4330.05194805195</v>
      </c>
      <c r="O839" s="11"/>
      <c r="P839" s="9"/>
      <c r="Q839" s="9"/>
      <c r="R839" s="9"/>
      <c r="S839" s="11"/>
      <c r="T839" s="9"/>
      <c r="U839" s="11"/>
      <c r="V839" s="11"/>
      <c r="W839" s="11"/>
      <c r="X839" s="12"/>
      <c r="Y839" s="17"/>
      <c r="Z839" s="11"/>
    </row>
    <row r="840" customFormat="false" ht="12.75" hidden="false" customHeight="false" outlineLevel="0" collapsed="false">
      <c r="A840" s="0" t="n">
        <v>2002</v>
      </c>
      <c r="B840" s="0" t="n">
        <v>2</v>
      </c>
      <c r="C840" s="0" t="n">
        <v>25</v>
      </c>
      <c r="D840" s="0" t="n">
        <v>5</v>
      </c>
      <c r="E840" s="0" t="n">
        <v>0</v>
      </c>
      <c r="G840" s="0" t="n">
        <v>30</v>
      </c>
      <c r="H840" s="0" t="n">
        <f aca="false">(107-G840)</f>
        <v>77</v>
      </c>
      <c r="K840" s="8"/>
      <c r="L840" s="9" t="n">
        <v>11396.45</v>
      </c>
      <c r="M840" s="9" t="n">
        <f aca="false">(L840*(107/H840))</f>
        <v>15836.6253246753</v>
      </c>
      <c r="N840" s="9" t="n">
        <f aca="false">(M840-L840)</f>
        <v>4440.17532467532</v>
      </c>
      <c r="O840" s="11"/>
      <c r="P840" s="9"/>
      <c r="Q840" s="9"/>
      <c r="R840" s="9"/>
      <c r="S840" s="11"/>
      <c r="T840" s="9"/>
      <c r="U840" s="11"/>
      <c r="V840" s="11"/>
      <c r="W840" s="11"/>
      <c r="X840" s="12"/>
      <c r="Y840" s="17"/>
      <c r="Z840" s="11"/>
    </row>
    <row r="841" customFormat="false" ht="12.75" hidden="false" customHeight="false" outlineLevel="0" collapsed="false">
      <c r="A841" s="0" t="n">
        <v>2002</v>
      </c>
      <c r="B841" s="0" t="n">
        <v>2</v>
      </c>
      <c r="C841" s="0" t="n">
        <v>25</v>
      </c>
      <c r="D841" s="0" t="n">
        <v>5</v>
      </c>
      <c r="E841" s="0" t="n">
        <v>10</v>
      </c>
      <c r="G841" s="0" t="n">
        <v>30</v>
      </c>
      <c r="H841" s="0" t="n">
        <f aca="false">(107-G841)</f>
        <v>77</v>
      </c>
      <c r="K841" s="8"/>
      <c r="L841" s="9" t="n">
        <v>10928.9666666667</v>
      </c>
      <c r="M841" s="9" t="n">
        <f aca="false">(L841*(107/H841))</f>
        <v>15187.0056277056</v>
      </c>
      <c r="N841" s="9" t="n">
        <f aca="false">(M841-L841)</f>
        <v>4258.03896103896</v>
      </c>
      <c r="O841" s="11"/>
      <c r="P841" s="9"/>
      <c r="Q841" s="9"/>
      <c r="R841" s="9"/>
      <c r="S841" s="11"/>
      <c r="T841" s="9"/>
      <c r="U841" s="11"/>
      <c r="V841" s="11"/>
      <c r="W841" s="11"/>
      <c r="X841" s="12"/>
      <c r="Y841" s="17"/>
      <c r="Z841" s="11"/>
    </row>
    <row r="842" customFormat="false" ht="12.75" hidden="false" customHeight="false" outlineLevel="0" collapsed="false">
      <c r="A842" s="0" t="n">
        <v>2002</v>
      </c>
      <c r="B842" s="0" t="n">
        <v>2</v>
      </c>
      <c r="C842" s="0" t="n">
        <v>25</v>
      </c>
      <c r="D842" s="0" t="n">
        <v>5</v>
      </c>
      <c r="E842" s="0" t="n">
        <v>20</v>
      </c>
      <c r="G842" s="0" t="n">
        <v>30</v>
      </c>
      <c r="H842" s="0" t="n">
        <f aca="false">(107-G842)</f>
        <v>77</v>
      </c>
      <c r="K842" s="8"/>
      <c r="L842" s="9" t="n">
        <v>10897.8</v>
      </c>
      <c r="M842" s="9" t="n">
        <f aca="false">(L842*(107/H842))</f>
        <v>15143.6961038961</v>
      </c>
      <c r="N842" s="9" t="n">
        <f aca="false">(M842-L842)</f>
        <v>4245.8961038961</v>
      </c>
      <c r="O842" s="11"/>
      <c r="P842" s="9"/>
      <c r="Q842" s="9"/>
      <c r="R842" s="9"/>
      <c r="S842" s="11"/>
      <c r="T842" s="9"/>
      <c r="U842" s="11"/>
      <c r="V842" s="11"/>
      <c r="W842" s="11"/>
      <c r="X842" s="12"/>
      <c r="Y842" s="17"/>
      <c r="Z842" s="11"/>
    </row>
    <row r="843" customFormat="false" ht="12.75" hidden="false" customHeight="false" outlineLevel="0" collapsed="false">
      <c r="A843" s="0" t="n">
        <v>2002</v>
      </c>
      <c r="B843" s="0" t="n">
        <v>2</v>
      </c>
      <c r="C843" s="0" t="n">
        <v>25</v>
      </c>
      <c r="D843" s="0" t="n">
        <v>5</v>
      </c>
      <c r="E843" s="0" t="n">
        <v>30</v>
      </c>
      <c r="G843" s="0" t="n">
        <v>30</v>
      </c>
      <c r="H843" s="0" t="n">
        <f aca="false">(107-G843)</f>
        <v>77</v>
      </c>
      <c r="K843" s="8"/>
      <c r="L843" s="9" t="n">
        <v>10331.0666666667</v>
      </c>
      <c r="M843" s="9" t="n">
        <f aca="false">(L843*(107/H843))</f>
        <v>14356.1575757576</v>
      </c>
      <c r="N843" s="9" t="n">
        <f aca="false">(M843-L843)</f>
        <v>4025.09090909091</v>
      </c>
      <c r="O843" s="11"/>
      <c r="P843" s="9"/>
      <c r="Q843" s="9"/>
      <c r="R843" s="9"/>
      <c r="S843" s="11"/>
      <c r="T843" s="9"/>
      <c r="U843" s="11"/>
      <c r="V843" s="11"/>
      <c r="W843" s="11"/>
      <c r="X843" s="12"/>
      <c r="Y843" s="17"/>
      <c r="Z843" s="11"/>
    </row>
    <row r="844" customFormat="false" ht="12.75" hidden="false" customHeight="false" outlineLevel="0" collapsed="false">
      <c r="A844" s="0" t="n">
        <v>2002</v>
      </c>
      <c r="B844" s="0" t="n">
        <v>2</v>
      </c>
      <c r="C844" s="0" t="n">
        <v>25</v>
      </c>
      <c r="D844" s="0" t="n">
        <v>5</v>
      </c>
      <c r="E844" s="0" t="n">
        <v>40</v>
      </c>
      <c r="G844" s="0" t="n">
        <v>30</v>
      </c>
      <c r="H844" s="0" t="n">
        <f aca="false">(107-G844)</f>
        <v>77</v>
      </c>
      <c r="K844" s="8"/>
      <c r="L844" s="9" t="n">
        <v>9724.75</v>
      </c>
      <c r="M844" s="9" t="n">
        <f aca="false">(L844*(107/H844))</f>
        <v>13513.6136363636</v>
      </c>
      <c r="N844" s="9" t="n">
        <f aca="false">(M844-L844)</f>
        <v>3788.86363636364</v>
      </c>
      <c r="O844" s="11"/>
      <c r="P844" s="9"/>
      <c r="Q844" s="9"/>
      <c r="R844" s="9"/>
      <c r="S844" s="11"/>
      <c r="T844" s="9"/>
      <c r="U844" s="11"/>
      <c r="V844" s="11"/>
      <c r="W844" s="11"/>
      <c r="X844" s="12"/>
      <c r="Y844" s="17"/>
      <c r="Z844" s="11"/>
    </row>
    <row r="845" customFormat="false" ht="12.75" hidden="false" customHeight="false" outlineLevel="0" collapsed="false">
      <c r="A845" s="0" t="n">
        <v>2002</v>
      </c>
      <c r="B845" s="0" t="n">
        <v>2</v>
      </c>
      <c r="C845" s="0" t="n">
        <v>25</v>
      </c>
      <c r="D845" s="0" t="n">
        <v>5</v>
      </c>
      <c r="E845" s="0" t="n">
        <v>50</v>
      </c>
      <c r="G845" s="0" t="n">
        <v>30</v>
      </c>
      <c r="H845" s="0" t="n">
        <f aca="false">(107-G845)</f>
        <v>77</v>
      </c>
      <c r="K845" s="8"/>
      <c r="L845" s="9" t="n">
        <v>8837.51666666667</v>
      </c>
      <c r="M845" s="9" t="n">
        <f aca="false">(L845*(107/H845))</f>
        <v>12280.704978355</v>
      </c>
      <c r="N845" s="9" t="n">
        <f aca="false">(M845-L845)</f>
        <v>3443.18831168831</v>
      </c>
      <c r="O845" s="11"/>
      <c r="P845" s="9"/>
      <c r="Q845" s="9"/>
      <c r="R845" s="9"/>
      <c r="S845" s="11"/>
      <c r="T845" s="9"/>
      <c r="U845" s="11"/>
      <c r="V845" s="11"/>
      <c r="W845" s="11"/>
      <c r="X845" s="12"/>
      <c r="Y845" s="17"/>
      <c r="Z845" s="11"/>
    </row>
    <row r="846" customFormat="false" ht="12.75" hidden="false" customHeight="false" outlineLevel="0" collapsed="false">
      <c r="A846" s="0" t="n">
        <v>2002</v>
      </c>
      <c r="B846" s="0" t="n">
        <v>2</v>
      </c>
      <c r="C846" s="0" t="n">
        <v>25</v>
      </c>
      <c r="D846" s="0" t="n">
        <v>6</v>
      </c>
      <c r="E846" s="0" t="n">
        <v>0</v>
      </c>
      <c r="G846" s="0" t="n">
        <v>30</v>
      </c>
      <c r="H846" s="0" t="n">
        <f aca="false">(107-G846)</f>
        <v>77</v>
      </c>
      <c r="K846" s="8"/>
      <c r="L846" s="9" t="n">
        <v>8454.63333333333</v>
      </c>
      <c r="M846" s="9" t="n">
        <f aca="false">(L846*(107/H846))</f>
        <v>11748.6463203463</v>
      </c>
      <c r="N846" s="9" t="n">
        <f aca="false">(M846-L846)</f>
        <v>3294.01298701299</v>
      </c>
      <c r="O846" s="11"/>
      <c r="P846" s="9"/>
      <c r="Q846" s="9"/>
      <c r="R846" s="9"/>
      <c r="S846" s="11"/>
      <c r="T846" s="9"/>
      <c r="U846" s="11"/>
      <c r="V846" s="11"/>
      <c r="W846" s="11"/>
      <c r="X846" s="12"/>
      <c r="Y846" s="17"/>
      <c r="Z846" s="11"/>
    </row>
    <row r="847" customFormat="false" ht="12.75" hidden="false" customHeight="false" outlineLevel="0" collapsed="false">
      <c r="A847" s="0" t="n">
        <v>2002</v>
      </c>
      <c r="B847" s="0" t="n">
        <v>2</v>
      </c>
      <c r="C847" s="0" t="n">
        <v>25</v>
      </c>
      <c r="D847" s="0" t="n">
        <v>6</v>
      </c>
      <c r="E847" s="0" t="n">
        <v>10</v>
      </c>
      <c r="G847" s="0" t="n">
        <v>30</v>
      </c>
      <c r="H847" s="0" t="n">
        <f aca="false">(107-G847)</f>
        <v>77</v>
      </c>
      <c r="K847" s="8"/>
      <c r="L847" s="9" t="n">
        <v>7768.75</v>
      </c>
      <c r="M847" s="9" t="n">
        <f aca="false">(L847*(107/H847))</f>
        <v>10795.5357142857</v>
      </c>
      <c r="N847" s="9" t="n">
        <f aca="false">(M847-L847)</f>
        <v>3026.78571428571</v>
      </c>
      <c r="O847" s="11"/>
      <c r="P847" s="9"/>
      <c r="Q847" s="9"/>
      <c r="R847" s="9"/>
      <c r="S847" s="11"/>
      <c r="T847" s="9"/>
      <c r="U847" s="11"/>
      <c r="V847" s="11"/>
      <c r="W847" s="11"/>
      <c r="X847" s="12"/>
      <c r="Y847" s="17"/>
      <c r="Z847" s="11"/>
    </row>
    <row r="848" customFormat="false" ht="12.75" hidden="false" customHeight="false" outlineLevel="0" collapsed="false">
      <c r="A848" s="0" t="n">
        <v>2002</v>
      </c>
      <c r="B848" s="0" t="n">
        <v>2</v>
      </c>
      <c r="C848" s="0" t="n">
        <v>25</v>
      </c>
      <c r="D848" s="0" t="n">
        <v>6</v>
      </c>
      <c r="E848" s="0" t="n">
        <v>20</v>
      </c>
      <c r="G848" s="0" t="n">
        <v>30</v>
      </c>
      <c r="H848" s="0" t="n">
        <f aca="false">(107-G848)</f>
        <v>77</v>
      </c>
      <c r="K848" s="8"/>
      <c r="L848" s="9" t="n">
        <v>8582.6</v>
      </c>
      <c r="M848" s="9" t="n">
        <f aca="false">(L848*(107/H848))</f>
        <v>11926.4701298701</v>
      </c>
      <c r="N848" s="9" t="n">
        <f aca="false">(M848-L848)</f>
        <v>3343.87012987013</v>
      </c>
      <c r="O848" s="11"/>
      <c r="P848" s="9"/>
      <c r="Q848" s="9"/>
      <c r="R848" s="9"/>
      <c r="S848" s="11"/>
      <c r="T848" s="9"/>
      <c r="U848" s="11"/>
      <c r="V848" s="11"/>
      <c r="W848" s="11"/>
      <c r="X848" s="12"/>
      <c r="Y848" s="17"/>
      <c r="Z848" s="11"/>
    </row>
    <row r="849" customFormat="false" ht="12.75" hidden="false" customHeight="false" outlineLevel="0" collapsed="false">
      <c r="A849" s="0" t="n">
        <v>2002</v>
      </c>
      <c r="B849" s="0" t="n">
        <v>2</v>
      </c>
      <c r="C849" s="0" t="n">
        <v>25</v>
      </c>
      <c r="D849" s="0" t="n">
        <v>6</v>
      </c>
      <c r="E849" s="0" t="n">
        <v>30</v>
      </c>
      <c r="G849" s="0" t="n">
        <v>30</v>
      </c>
      <c r="H849" s="0" t="n">
        <f aca="false">(107-G849)</f>
        <v>77</v>
      </c>
      <c r="K849" s="8"/>
      <c r="L849" s="9" t="n">
        <v>9347.68333333333</v>
      </c>
      <c r="M849" s="9" t="n">
        <f aca="false">(L849*(107/H849))</f>
        <v>12989.6378787879</v>
      </c>
      <c r="N849" s="9" t="n">
        <f aca="false">(M849-L849)</f>
        <v>3641.95454545454</v>
      </c>
      <c r="O849" s="11"/>
      <c r="P849" s="9"/>
      <c r="Q849" s="9"/>
      <c r="R849" s="9"/>
      <c r="S849" s="11"/>
      <c r="T849" s="9"/>
      <c r="U849" s="11"/>
      <c r="V849" s="11"/>
      <c r="W849" s="11"/>
      <c r="X849" s="12"/>
      <c r="Y849" s="17"/>
      <c r="Z849" s="11"/>
    </row>
    <row r="850" customFormat="false" ht="12.75" hidden="false" customHeight="false" outlineLevel="0" collapsed="false">
      <c r="A850" s="0" t="n">
        <v>2002</v>
      </c>
      <c r="B850" s="0" t="n">
        <v>2</v>
      </c>
      <c r="C850" s="0" t="n">
        <v>25</v>
      </c>
      <c r="D850" s="0" t="n">
        <v>6</v>
      </c>
      <c r="E850" s="0" t="n">
        <v>40</v>
      </c>
      <c r="G850" s="0" t="n">
        <v>30</v>
      </c>
      <c r="H850" s="0" t="n">
        <f aca="false">(107-G850)</f>
        <v>77</v>
      </c>
      <c r="K850" s="8"/>
      <c r="L850" s="9" t="n">
        <v>9473.1</v>
      </c>
      <c r="M850" s="9" t="n">
        <f aca="false">(L850*(107/H850))</f>
        <v>13163.9181818182</v>
      </c>
      <c r="N850" s="9" t="n">
        <f aca="false">(M850-L850)</f>
        <v>3690.81818181818</v>
      </c>
      <c r="O850" s="11"/>
      <c r="P850" s="9"/>
      <c r="Q850" s="9"/>
      <c r="R850" s="9"/>
      <c r="S850" s="11"/>
      <c r="T850" s="9"/>
      <c r="U850" s="11"/>
      <c r="V850" s="11"/>
      <c r="W850" s="11"/>
      <c r="X850" s="12"/>
      <c r="Y850" s="17"/>
      <c r="Z850" s="11"/>
    </row>
    <row r="851" customFormat="false" ht="12.75" hidden="false" customHeight="false" outlineLevel="0" collapsed="false">
      <c r="A851" s="0" t="n">
        <v>2002</v>
      </c>
      <c r="B851" s="0" t="n">
        <v>2</v>
      </c>
      <c r="C851" s="0" t="n">
        <v>25</v>
      </c>
      <c r="D851" s="0" t="n">
        <v>6</v>
      </c>
      <c r="E851" s="0" t="n">
        <v>50</v>
      </c>
      <c r="G851" s="0" t="n">
        <v>30</v>
      </c>
      <c r="H851" s="0" t="n">
        <f aca="false">(107-G851)</f>
        <v>77</v>
      </c>
      <c r="K851" s="8"/>
      <c r="L851" s="9" t="n">
        <v>9187.55</v>
      </c>
      <c r="M851" s="9" t="n">
        <f aca="false">(L851*(107/H851))</f>
        <v>12767.1149350649</v>
      </c>
      <c r="N851" s="9" t="n">
        <f aca="false">(M851-L851)</f>
        <v>3579.56493506493</v>
      </c>
      <c r="O851" s="11"/>
      <c r="P851" s="9"/>
      <c r="Q851" s="9"/>
      <c r="R851" s="9"/>
      <c r="S851" s="11"/>
      <c r="T851" s="9"/>
      <c r="U851" s="11"/>
      <c r="V851" s="11"/>
      <c r="W851" s="11"/>
      <c r="X851" s="12"/>
      <c r="Y851" s="17"/>
      <c r="Z851" s="11"/>
    </row>
    <row r="852" customFormat="false" ht="12.75" hidden="false" customHeight="false" outlineLevel="0" collapsed="false">
      <c r="A852" s="0" t="n">
        <v>2002</v>
      </c>
      <c r="B852" s="0" t="n">
        <v>2</v>
      </c>
      <c r="C852" s="0" t="n">
        <v>25</v>
      </c>
      <c r="D852" s="0" t="n">
        <v>7</v>
      </c>
      <c r="E852" s="0" t="n">
        <v>0</v>
      </c>
      <c r="G852" s="0" t="n">
        <v>30</v>
      </c>
      <c r="H852" s="0" t="n">
        <f aca="false">(107-G852)</f>
        <v>77</v>
      </c>
      <c r="K852" s="8"/>
      <c r="L852" s="9" t="n">
        <v>9782.93333333333</v>
      </c>
      <c r="M852" s="9" t="n">
        <f aca="false">(L852*(107/H852))</f>
        <v>13594.4658008658</v>
      </c>
      <c r="N852" s="9" t="n">
        <f aca="false">(M852-L852)</f>
        <v>3811.53246753247</v>
      </c>
      <c r="O852" s="11"/>
      <c r="P852" s="9"/>
      <c r="Q852" s="9"/>
      <c r="R852" s="9"/>
      <c r="S852" s="11"/>
      <c r="T852" s="9"/>
      <c r="U852" s="11"/>
      <c r="V852" s="11"/>
      <c r="W852" s="11"/>
      <c r="X852" s="12"/>
      <c r="Y852" s="17"/>
      <c r="Z852" s="11"/>
    </row>
    <row r="853" customFormat="false" ht="12.75" hidden="false" customHeight="false" outlineLevel="0" collapsed="false">
      <c r="A853" s="0" t="n">
        <v>2002</v>
      </c>
      <c r="B853" s="0" t="n">
        <v>2</v>
      </c>
      <c r="C853" s="0" t="n">
        <v>25</v>
      </c>
      <c r="D853" s="0" t="n">
        <v>7</v>
      </c>
      <c r="E853" s="0" t="n">
        <v>10</v>
      </c>
      <c r="G853" s="0" t="n">
        <v>30</v>
      </c>
      <c r="H853" s="0" t="n">
        <f aca="false">(107-G853)</f>
        <v>77</v>
      </c>
      <c r="K853" s="8"/>
      <c r="L853" s="9" t="n">
        <v>11581.1666666667</v>
      </c>
      <c r="M853" s="9" t="n">
        <f aca="false">(L853*(107/H853))</f>
        <v>16093.3095238095</v>
      </c>
      <c r="N853" s="9" t="n">
        <f aca="false">(M853-L853)</f>
        <v>4512.14285714286</v>
      </c>
      <c r="O853" s="11"/>
      <c r="P853" s="9"/>
      <c r="Q853" s="9"/>
      <c r="R853" s="9"/>
      <c r="S853" s="11"/>
      <c r="T853" s="9"/>
      <c r="U853" s="11"/>
      <c r="V853" s="11"/>
      <c r="W853" s="11"/>
      <c r="X853" s="12"/>
      <c r="Y853" s="17"/>
      <c r="Z853" s="11"/>
    </row>
    <row r="854" customFormat="false" ht="12.75" hidden="false" customHeight="false" outlineLevel="0" collapsed="false">
      <c r="A854" s="0" t="n">
        <v>2002</v>
      </c>
      <c r="B854" s="0" t="n">
        <v>2</v>
      </c>
      <c r="C854" s="0" t="n">
        <v>25</v>
      </c>
      <c r="D854" s="0" t="n">
        <v>7</v>
      </c>
      <c r="E854" s="0" t="n">
        <v>20</v>
      </c>
      <c r="G854" s="0" t="n">
        <v>30</v>
      </c>
      <c r="H854" s="0" t="n">
        <f aca="false">(107-G854)</f>
        <v>77</v>
      </c>
      <c r="K854" s="8"/>
      <c r="L854" s="9" t="n">
        <v>12944.6333333333</v>
      </c>
      <c r="M854" s="9" t="n">
        <f aca="false">(L854*(107/H854))</f>
        <v>17987.996969697</v>
      </c>
      <c r="N854" s="9" t="n">
        <f aca="false">(M854-L854)</f>
        <v>5043.36363636363</v>
      </c>
      <c r="O854" s="11"/>
      <c r="P854" s="9"/>
      <c r="Q854" s="9"/>
      <c r="R854" s="9"/>
      <c r="S854" s="11"/>
      <c r="T854" s="9"/>
      <c r="U854" s="11"/>
      <c r="V854" s="11"/>
      <c r="W854" s="11"/>
      <c r="X854" s="12"/>
      <c r="Y854" s="17"/>
      <c r="Z854" s="11"/>
    </row>
    <row r="855" customFormat="false" ht="12.75" hidden="false" customHeight="false" outlineLevel="0" collapsed="false">
      <c r="A855" s="0" t="n">
        <v>2002</v>
      </c>
      <c r="B855" s="0" t="n">
        <v>2</v>
      </c>
      <c r="C855" s="0" t="n">
        <v>25</v>
      </c>
      <c r="D855" s="0" t="n">
        <v>7</v>
      </c>
      <c r="E855" s="0" t="n">
        <v>30</v>
      </c>
      <c r="G855" s="0" t="n">
        <v>30</v>
      </c>
      <c r="H855" s="0" t="n">
        <f aca="false">(107-G855)</f>
        <v>77</v>
      </c>
      <c r="K855" s="8"/>
      <c r="L855" s="9" t="n">
        <v>13185.0166666667</v>
      </c>
      <c r="M855" s="9" t="n">
        <f aca="false">(L855*(107/H855))</f>
        <v>18322.0361471861</v>
      </c>
      <c r="N855" s="9" t="n">
        <f aca="false">(M855-L855)</f>
        <v>5137.01948051948</v>
      </c>
      <c r="O855" s="11"/>
      <c r="P855" s="9"/>
      <c r="Q855" s="9"/>
      <c r="R855" s="9"/>
      <c r="S855" s="11"/>
      <c r="T855" s="9"/>
      <c r="U855" s="11"/>
      <c r="V855" s="11"/>
      <c r="W855" s="11"/>
      <c r="X855" s="12"/>
      <c r="Y855" s="17"/>
      <c r="Z855" s="11"/>
    </row>
    <row r="856" customFormat="false" ht="12.75" hidden="false" customHeight="false" outlineLevel="0" collapsed="false">
      <c r="A856" s="0" t="n">
        <v>2002</v>
      </c>
      <c r="B856" s="0" t="n">
        <v>2</v>
      </c>
      <c r="C856" s="0" t="n">
        <v>25</v>
      </c>
      <c r="D856" s="0" t="n">
        <v>7</v>
      </c>
      <c r="E856" s="0" t="n">
        <v>40</v>
      </c>
      <c r="G856" s="0" t="n">
        <v>30</v>
      </c>
      <c r="H856" s="0" t="n">
        <f aca="false">(107-G856)</f>
        <v>77</v>
      </c>
      <c r="K856" s="8"/>
      <c r="L856" s="9" t="n">
        <v>12242.1166666667</v>
      </c>
      <c r="M856" s="9" t="n">
        <f aca="false">(L856*(107/H856))</f>
        <v>17011.7725108225</v>
      </c>
      <c r="N856" s="9" t="n">
        <f aca="false">(M856-L856)</f>
        <v>4769.65584415584</v>
      </c>
      <c r="O856" s="11"/>
      <c r="P856" s="9"/>
      <c r="Q856" s="9"/>
      <c r="R856" s="9"/>
      <c r="S856" s="11"/>
      <c r="T856" s="9"/>
      <c r="U856" s="11"/>
      <c r="V856" s="11"/>
      <c r="W856" s="11"/>
      <c r="X856" s="12"/>
      <c r="Y856" s="17"/>
      <c r="Z856" s="11"/>
    </row>
    <row r="857" customFormat="false" ht="12.75" hidden="false" customHeight="false" outlineLevel="0" collapsed="false">
      <c r="A857" s="0" t="n">
        <v>2002</v>
      </c>
      <c r="B857" s="0" t="n">
        <v>2</v>
      </c>
      <c r="C857" s="0" t="n">
        <v>25</v>
      </c>
      <c r="D857" s="0" t="n">
        <v>7</v>
      </c>
      <c r="E857" s="0" t="n">
        <v>50</v>
      </c>
      <c r="G857" s="0" t="n">
        <v>30</v>
      </c>
      <c r="H857" s="0" t="n">
        <f aca="false">(107-G857)</f>
        <v>77</v>
      </c>
      <c r="K857" s="8"/>
      <c r="L857" s="9" t="n">
        <v>9426.05</v>
      </c>
      <c r="M857" s="9" t="n">
        <f aca="false">(L857*(107/H857))</f>
        <v>13098.537012987</v>
      </c>
      <c r="N857" s="9" t="n">
        <f aca="false">(M857-L857)</f>
        <v>3672.48701298701</v>
      </c>
      <c r="O857" s="11"/>
      <c r="P857" s="9"/>
      <c r="Q857" s="9"/>
      <c r="R857" s="9"/>
      <c r="S857" s="11"/>
      <c r="T857" s="9"/>
      <c r="U857" s="11"/>
      <c r="V857" s="11"/>
      <c r="W857" s="11"/>
      <c r="X857" s="12"/>
      <c r="Y857" s="17"/>
      <c r="Z857" s="11"/>
    </row>
    <row r="858" customFormat="false" ht="12.75" hidden="false" customHeight="false" outlineLevel="0" collapsed="false">
      <c r="A858" s="0" t="n">
        <v>2002</v>
      </c>
      <c r="B858" s="0" t="n">
        <v>2</v>
      </c>
      <c r="C858" s="0" t="n">
        <v>25</v>
      </c>
      <c r="D858" s="0" t="n">
        <v>8</v>
      </c>
      <c r="E858" s="0" t="n">
        <v>0</v>
      </c>
      <c r="G858" s="0" t="n">
        <v>30</v>
      </c>
      <c r="H858" s="0" t="n">
        <f aca="false">(107-G858)</f>
        <v>77</v>
      </c>
      <c r="K858" s="8"/>
      <c r="L858" s="9" t="n">
        <v>6438.3</v>
      </c>
      <c r="M858" s="9" t="n">
        <f aca="false">(L858*(107/H858))</f>
        <v>8946.72857142857</v>
      </c>
      <c r="N858" s="9" t="n">
        <f aca="false">(M858-L858)</f>
        <v>2508.42857142857</v>
      </c>
      <c r="O858" s="11"/>
      <c r="P858" s="9"/>
      <c r="Q858" s="9"/>
      <c r="R858" s="9"/>
      <c r="S858" s="11"/>
      <c r="T858" s="9"/>
      <c r="U858" s="11"/>
      <c r="V858" s="11"/>
      <c r="W858" s="11"/>
      <c r="X858" s="12"/>
      <c r="Y858" s="17"/>
      <c r="Z858" s="11"/>
    </row>
    <row r="859" customFormat="false" ht="12.75" hidden="false" customHeight="false" outlineLevel="0" collapsed="false">
      <c r="A859" s="0" t="n">
        <v>2002</v>
      </c>
      <c r="B859" s="0" t="n">
        <v>2</v>
      </c>
      <c r="C859" s="0" t="n">
        <v>25</v>
      </c>
      <c r="D859" s="0" t="n">
        <v>8</v>
      </c>
      <c r="E859" s="0" t="n">
        <v>10</v>
      </c>
      <c r="G859" s="0" t="n">
        <v>30</v>
      </c>
      <c r="H859" s="0" t="n">
        <f aca="false">(107-G859)</f>
        <v>77</v>
      </c>
      <c r="K859" s="8"/>
      <c r="L859" s="9" t="n">
        <v>6119.18333333333</v>
      </c>
      <c r="M859" s="9" t="n">
        <f aca="false">(L859*(107/H859))</f>
        <v>8503.28073593074</v>
      </c>
      <c r="N859" s="9" t="n">
        <f aca="false">(M859-L859)</f>
        <v>2384.0974025974</v>
      </c>
      <c r="O859" s="11"/>
      <c r="P859" s="9"/>
      <c r="Q859" s="9"/>
      <c r="R859" s="9"/>
      <c r="S859" s="11"/>
      <c r="T859" s="9"/>
      <c r="U859" s="11"/>
      <c r="V859" s="11"/>
      <c r="W859" s="11"/>
      <c r="X859" s="12"/>
      <c r="Y859" s="17"/>
      <c r="Z859" s="11"/>
    </row>
    <row r="860" customFormat="false" ht="12.75" hidden="false" customHeight="false" outlineLevel="0" collapsed="false">
      <c r="A860" s="0" t="n">
        <v>2002</v>
      </c>
      <c r="B860" s="0" t="n">
        <v>2</v>
      </c>
      <c r="C860" s="0" t="n">
        <v>25</v>
      </c>
      <c r="D860" s="0" t="n">
        <v>8</v>
      </c>
      <c r="E860" s="0" t="n">
        <v>20</v>
      </c>
      <c r="G860" s="0" t="n">
        <v>30</v>
      </c>
      <c r="H860" s="0" t="n">
        <f aca="false">(107-G860)</f>
        <v>77</v>
      </c>
      <c r="K860" s="8"/>
      <c r="L860" s="9" t="n">
        <v>5834.91666666667</v>
      </c>
      <c r="M860" s="9" t="n">
        <f aca="false">(L860*(107/H860))</f>
        <v>8108.26082251082</v>
      </c>
      <c r="N860" s="9" t="n">
        <f aca="false">(M860-L860)</f>
        <v>2273.34415584416</v>
      </c>
      <c r="O860" s="11"/>
      <c r="P860" s="9"/>
      <c r="Q860" s="9"/>
      <c r="R860" s="9"/>
      <c r="S860" s="11"/>
      <c r="T860" s="9"/>
      <c r="U860" s="11"/>
      <c r="V860" s="11"/>
      <c r="W860" s="11"/>
      <c r="X860" s="12"/>
      <c r="Y860" s="17"/>
      <c r="Z860" s="11"/>
    </row>
    <row r="861" customFormat="false" ht="12.75" hidden="false" customHeight="false" outlineLevel="0" collapsed="false">
      <c r="K861" s="8"/>
      <c r="L861" s="9"/>
      <c r="M861" s="9"/>
      <c r="N861" s="9"/>
      <c r="O861" s="11"/>
      <c r="P861" s="9"/>
      <c r="Q861" s="9"/>
      <c r="R861" s="9"/>
      <c r="S861" s="11"/>
      <c r="T861" s="9"/>
      <c r="U861" s="11"/>
      <c r="V861" s="11"/>
      <c r="W861" s="11"/>
      <c r="X861" s="12"/>
      <c r="Y861" s="17"/>
      <c r="Z861" s="11"/>
    </row>
    <row r="862" customFormat="false" ht="12.75" hidden="false" customHeight="false" outlineLevel="0" collapsed="false">
      <c r="A862" s="0" t="n">
        <v>2002</v>
      </c>
      <c r="B862" s="0" t="n">
        <v>2</v>
      </c>
      <c r="C862" s="0" t="n">
        <v>25</v>
      </c>
      <c r="D862" s="0" t="n">
        <v>21</v>
      </c>
      <c r="E862" s="0" t="n">
        <v>40</v>
      </c>
      <c r="F862" s="0" t="n">
        <v>1.25</v>
      </c>
      <c r="G862" s="0" t="n">
        <v>91</v>
      </c>
      <c r="H862" s="0" t="n">
        <f aca="false">(107-G862)</f>
        <v>16</v>
      </c>
      <c r="K862" s="8"/>
      <c r="L862" s="9" t="n">
        <v>559.766666666667</v>
      </c>
      <c r="M862" s="9" t="n">
        <f aca="false">(L862*(107/H862))</f>
        <v>3743.43958333333</v>
      </c>
      <c r="N862" s="9" t="n">
        <f aca="false">(M862-L862)</f>
        <v>3183.67291666667</v>
      </c>
      <c r="O862" s="11"/>
      <c r="P862" s="9"/>
      <c r="Q862" s="9"/>
      <c r="R862" s="9"/>
      <c r="S862" s="11"/>
      <c r="T862" s="9"/>
      <c r="U862" s="11"/>
      <c r="V862" s="11"/>
      <c r="W862" s="11"/>
      <c r="X862" s="12"/>
      <c r="Y862" s="17"/>
      <c r="Z862" s="11"/>
    </row>
    <row r="863" customFormat="false" ht="12.75" hidden="false" customHeight="false" outlineLevel="0" collapsed="false">
      <c r="A863" s="0" t="n">
        <v>2002</v>
      </c>
      <c r="B863" s="0" t="n">
        <v>2</v>
      </c>
      <c r="C863" s="0" t="n">
        <v>25</v>
      </c>
      <c r="D863" s="0" t="n">
        <v>21</v>
      </c>
      <c r="E863" s="0" t="n">
        <v>50</v>
      </c>
      <c r="G863" s="0" t="n">
        <v>91</v>
      </c>
      <c r="H863" s="0" t="n">
        <f aca="false">(107-G863)</f>
        <v>16</v>
      </c>
      <c r="K863" s="8"/>
      <c r="L863" s="9" t="n">
        <v>527.633333333333</v>
      </c>
      <c r="M863" s="9" t="n">
        <f aca="false">(L863*(107/H863))</f>
        <v>3528.54791666667</v>
      </c>
      <c r="N863" s="9" t="n">
        <f aca="false">(M863-L863)</f>
        <v>3000.91458333333</v>
      </c>
      <c r="O863" s="11"/>
      <c r="P863" s="9"/>
      <c r="Q863" s="9"/>
      <c r="R863" s="9"/>
      <c r="S863" s="11"/>
      <c r="T863" s="9"/>
      <c r="U863" s="11"/>
      <c r="V863" s="11"/>
      <c r="W863" s="11"/>
      <c r="X863" s="12"/>
      <c r="Y863" s="17"/>
      <c r="Z863" s="11"/>
    </row>
    <row r="864" customFormat="false" ht="12.75" hidden="false" customHeight="false" outlineLevel="0" collapsed="false">
      <c r="A864" s="0" t="n">
        <v>2002</v>
      </c>
      <c r="B864" s="0" t="n">
        <v>2</v>
      </c>
      <c r="C864" s="0" t="n">
        <v>25</v>
      </c>
      <c r="D864" s="0" t="n">
        <v>22</v>
      </c>
      <c r="E864" s="0" t="n">
        <v>0</v>
      </c>
      <c r="G864" s="0" t="n">
        <v>91</v>
      </c>
      <c r="H864" s="0" t="n">
        <f aca="false">(107-G864)</f>
        <v>16</v>
      </c>
      <c r="K864" s="8"/>
      <c r="L864" s="9" t="n">
        <v>286.75</v>
      </c>
      <c r="M864" s="9" t="n">
        <f aca="false">(L864*(107/H864))</f>
        <v>1917.640625</v>
      </c>
      <c r="N864" s="9" t="n">
        <f aca="false">(M864-L864)</f>
        <v>1630.890625</v>
      </c>
      <c r="O864" s="11"/>
      <c r="P864" s="9"/>
      <c r="Q864" s="9"/>
      <c r="R864" s="9"/>
      <c r="S864" s="11"/>
      <c r="T864" s="9"/>
      <c r="U864" s="11"/>
      <c r="V864" s="11"/>
      <c r="W864" s="11"/>
      <c r="X864" s="12"/>
      <c r="Y864" s="17"/>
      <c r="Z864" s="11"/>
    </row>
    <row r="865" customFormat="false" ht="12.75" hidden="false" customHeight="false" outlineLevel="0" collapsed="false">
      <c r="A865" s="0" t="n">
        <v>2002</v>
      </c>
      <c r="B865" s="0" t="n">
        <v>2</v>
      </c>
      <c r="C865" s="0" t="n">
        <v>25</v>
      </c>
      <c r="D865" s="0" t="n">
        <v>22</v>
      </c>
      <c r="E865" s="0" t="n">
        <v>10</v>
      </c>
      <c r="G865" s="0" t="n">
        <v>91</v>
      </c>
      <c r="H865" s="0" t="n">
        <f aca="false">(107-G865)</f>
        <v>16</v>
      </c>
      <c r="K865" s="8"/>
      <c r="L865" s="9" t="n">
        <v>272.683333333333</v>
      </c>
      <c r="M865" s="9" t="n">
        <f aca="false">(L865*(107/H865))</f>
        <v>1823.56979166667</v>
      </c>
      <c r="N865" s="9" t="n">
        <f aca="false">(M865-L865)</f>
        <v>1550.88645833333</v>
      </c>
      <c r="O865" s="11"/>
      <c r="P865" s="9"/>
      <c r="Q865" s="9"/>
      <c r="R865" s="9"/>
      <c r="S865" s="11"/>
      <c r="T865" s="9"/>
      <c r="U865" s="11"/>
      <c r="V865" s="11"/>
      <c r="W865" s="11"/>
      <c r="X865" s="12"/>
      <c r="Y865" s="17"/>
      <c r="Z865" s="11"/>
    </row>
    <row r="866" customFormat="false" ht="12.75" hidden="false" customHeight="false" outlineLevel="0" collapsed="false">
      <c r="A866" s="0" t="n">
        <v>2002</v>
      </c>
      <c r="B866" s="0" t="n">
        <v>2</v>
      </c>
      <c r="C866" s="0" t="n">
        <v>25</v>
      </c>
      <c r="D866" s="0" t="n">
        <v>22</v>
      </c>
      <c r="E866" s="0" t="n">
        <v>20</v>
      </c>
      <c r="G866" s="0" t="n">
        <v>91</v>
      </c>
      <c r="H866" s="0" t="n">
        <f aca="false">(107-G866)</f>
        <v>16</v>
      </c>
      <c r="K866" s="8"/>
      <c r="L866" s="9" t="n">
        <v>141.6</v>
      </c>
      <c r="M866" s="9" t="n">
        <f aca="false">(L866*(107/H866))</f>
        <v>946.95</v>
      </c>
      <c r="N866" s="9" t="n">
        <f aca="false">(M866-L866)</f>
        <v>805.35</v>
      </c>
      <c r="O866" s="11"/>
      <c r="P866" s="9"/>
      <c r="Q866" s="9"/>
      <c r="R866" s="9"/>
      <c r="S866" s="11"/>
      <c r="T866" s="9"/>
      <c r="U866" s="11"/>
      <c r="V866" s="11"/>
      <c r="W866" s="11"/>
      <c r="X866" s="12"/>
      <c r="Y866" s="17"/>
      <c r="Z866" s="11"/>
    </row>
    <row r="867" customFormat="false" ht="12.75" hidden="false" customHeight="false" outlineLevel="0" collapsed="false">
      <c r="A867" s="0" t="n">
        <v>2002</v>
      </c>
      <c r="B867" s="0" t="n">
        <v>2</v>
      </c>
      <c r="C867" s="0" t="n">
        <v>25</v>
      </c>
      <c r="D867" s="0" t="n">
        <v>22</v>
      </c>
      <c r="E867" s="0" t="n">
        <v>30</v>
      </c>
      <c r="G867" s="0" t="n">
        <v>91</v>
      </c>
      <c r="H867" s="0" t="n">
        <f aca="false">(107-G867)</f>
        <v>16</v>
      </c>
      <c r="K867" s="8"/>
      <c r="L867" s="9" t="n">
        <v>325.833333333333</v>
      </c>
      <c r="M867" s="9" t="n">
        <f aca="false">(L867*(107/H867))</f>
        <v>2179.01041666667</v>
      </c>
      <c r="N867" s="9" t="n">
        <f aca="false">(M867-L867)</f>
        <v>1853.17708333333</v>
      </c>
      <c r="O867" s="11"/>
      <c r="P867" s="9"/>
      <c r="Q867" s="9"/>
      <c r="R867" s="9"/>
      <c r="S867" s="11"/>
      <c r="T867" s="9"/>
      <c r="U867" s="11"/>
      <c r="V867" s="11"/>
      <c r="W867" s="11"/>
      <c r="X867" s="12"/>
      <c r="Y867" s="17"/>
      <c r="Z867" s="11"/>
    </row>
    <row r="868" customFormat="false" ht="12.75" hidden="false" customHeight="false" outlineLevel="0" collapsed="false">
      <c r="A868" s="0" t="n">
        <v>2002</v>
      </c>
      <c r="B868" s="0" t="n">
        <v>2</v>
      </c>
      <c r="C868" s="0" t="n">
        <v>25</v>
      </c>
      <c r="D868" s="0" t="n">
        <v>22</v>
      </c>
      <c r="E868" s="0" t="n">
        <v>40</v>
      </c>
      <c r="G868" s="0" t="n">
        <v>91</v>
      </c>
      <c r="H868" s="0" t="n">
        <f aca="false">(107-G868)</f>
        <v>16</v>
      </c>
      <c r="K868" s="8"/>
      <c r="L868" s="9" t="n">
        <v>265.533333333333</v>
      </c>
      <c r="M868" s="9" t="n">
        <f aca="false">(L868*(107/H868))</f>
        <v>1775.75416666667</v>
      </c>
      <c r="N868" s="9" t="n">
        <f aca="false">(M868-L868)</f>
        <v>1510.22083333333</v>
      </c>
      <c r="O868" s="11"/>
      <c r="P868" s="9"/>
      <c r="Q868" s="9"/>
      <c r="R868" s="9"/>
      <c r="S868" s="11"/>
      <c r="T868" s="9"/>
      <c r="U868" s="11"/>
      <c r="V868" s="11"/>
      <c r="W868" s="11"/>
      <c r="X868" s="12"/>
      <c r="Y868" s="17"/>
      <c r="Z868" s="11"/>
    </row>
    <row r="869" customFormat="false" ht="12.75" hidden="false" customHeight="false" outlineLevel="0" collapsed="false">
      <c r="A869" s="0" t="n">
        <v>2002</v>
      </c>
      <c r="B869" s="0" t="n">
        <v>2</v>
      </c>
      <c r="C869" s="0" t="n">
        <v>25</v>
      </c>
      <c r="D869" s="0" t="n">
        <v>22</v>
      </c>
      <c r="E869" s="0" t="n">
        <v>50</v>
      </c>
      <c r="G869" s="0" t="n">
        <v>91</v>
      </c>
      <c r="H869" s="0" t="n">
        <f aca="false">(107-G869)</f>
        <v>16</v>
      </c>
      <c r="K869" s="8"/>
      <c r="L869" s="9" t="n">
        <v>198.066666666667</v>
      </c>
      <c r="M869" s="9" t="n">
        <f aca="false">(L869*(107/H869))</f>
        <v>1324.57083333333</v>
      </c>
      <c r="N869" s="9" t="n">
        <f aca="false">(M869-L869)</f>
        <v>1126.50416666667</v>
      </c>
      <c r="O869" s="11"/>
      <c r="P869" s="9"/>
      <c r="Q869" s="9"/>
      <c r="R869" s="9"/>
      <c r="S869" s="11"/>
      <c r="T869" s="9"/>
      <c r="U869" s="11"/>
      <c r="V869" s="11"/>
      <c r="W869" s="11"/>
      <c r="X869" s="12"/>
      <c r="Y869" s="17"/>
      <c r="Z869" s="11"/>
    </row>
    <row r="870" customFormat="false" ht="12.75" hidden="false" customHeight="false" outlineLevel="0" collapsed="false">
      <c r="K870" s="8"/>
      <c r="L870" s="9"/>
      <c r="M870" s="9"/>
      <c r="N870" s="9"/>
      <c r="O870" s="11"/>
      <c r="P870" s="9"/>
      <c r="Q870" s="9"/>
      <c r="R870" s="9"/>
      <c r="S870" s="11"/>
      <c r="T870" s="9"/>
      <c r="U870" s="11"/>
      <c r="V870" s="11"/>
      <c r="W870" s="11"/>
      <c r="X870" s="12"/>
      <c r="Y870" s="17"/>
      <c r="Z870" s="11"/>
    </row>
    <row r="871" customFormat="false" ht="12.75" hidden="false" customHeight="false" outlineLevel="0" collapsed="false">
      <c r="A871" s="0" t="n">
        <v>2002</v>
      </c>
      <c r="B871" s="0" t="n">
        <v>2</v>
      </c>
      <c r="C871" s="0" t="n">
        <v>25</v>
      </c>
      <c r="D871" s="0" t="n">
        <v>23</v>
      </c>
      <c r="E871" s="0" t="n">
        <v>0</v>
      </c>
      <c r="F871" s="0" t="n">
        <v>1</v>
      </c>
      <c r="G871" s="0" t="n">
        <v>74</v>
      </c>
      <c r="H871" s="0" t="n">
        <f aca="false">(107-G871)</f>
        <v>33</v>
      </c>
      <c r="K871" s="8"/>
      <c r="L871" s="9" t="n">
        <v>45.7</v>
      </c>
      <c r="M871" s="9" t="n">
        <f aca="false">(L871*(107/H871))</f>
        <v>148.178787878788</v>
      </c>
      <c r="N871" s="9" t="n">
        <f aca="false">(M871-L871)</f>
        <v>102.478787878788</v>
      </c>
      <c r="O871" s="11"/>
      <c r="P871" s="9"/>
      <c r="Q871" s="9"/>
      <c r="R871" s="9"/>
      <c r="S871" s="11"/>
      <c r="T871" s="9"/>
      <c r="U871" s="11"/>
      <c r="V871" s="11"/>
      <c r="W871" s="11"/>
      <c r="X871" s="12"/>
      <c r="Y871" s="17"/>
      <c r="Z871" s="11"/>
    </row>
    <row r="872" customFormat="false" ht="12.75" hidden="false" customHeight="false" outlineLevel="0" collapsed="false">
      <c r="A872" s="0" t="n">
        <v>2002</v>
      </c>
      <c r="B872" s="0" t="n">
        <v>2</v>
      </c>
      <c r="C872" s="0" t="n">
        <v>25</v>
      </c>
      <c r="D872" s="0" t="n">
        <v>23</v>
      </c>
      <c r="E872" s="0" t="n">
        <v>10</v>
      </c>
      <c r="G872" s="0" t="n">
        <v>74</v>
      </c>
      <c r="H872" s="0" t="n">
        <f aca="false">(107-G872)</f>
        <v>33</v>
      </c>
      <c r="K872" s="8"/>
      <c r="L872" s="9" t="n">
        <v>8.15</v>
      </c>
      <c r="M872" s="9" t="n">
        <f aca="false">(L872*(107/H872))</f>
        <v>26.4257575757576</v>
      </c>
      <c r="N872" s="9" t="n">
        <f aca="false">(M872-L872)</f>
        <v>18.2757575757576</v>
      </c>
      <c r="O872" s="11"/>
      <c r="P872" s="9"/>
      <c r="Q872" s="9"/>
      <c r="R872" s="9"/>
      <c r="S872" s="11"/>
      <c r="T872" s="9"/>
      <c r="U872" s="11"/>
      <c r="V872" s="11"/>
      <c r="W872" s="11"/>
      <c r="X872" s="12"/>
      <c r="Y872" s="17"/>
      <c r="Z872" s="11"/>
    </row>
    <row r="873" customFormat="false" ht="12.75" hidden="false" customHeight="false" outlineLevel="0" collapsed="false">
      <c r="A873" s="0" t="n">
        <v>2002</v>
      </c>
      <c r="B873" s="0" t="n">
        <v>2</v>
      </c>
      <c r="C873" s="0" t="n">
        <v>25</v>
      </c>
      <c r="D873" s="0" t="n">
        <v>23</v>
      </c>
      <c r="E873" s="0" t="n">
        <v>20</v>
      </c>
      <c r="G873" s="0" t="n">
        <v>74</v>
      </c>
      <c r="H873" s="0" t="n">
        <f aca="false">(107-G873)</f>
        <v>33</v>
      </c>
      <c r="K873" s="8"/>
      <c r="L873" s="9" t="n">
        <v>235.683333333333</v>
      </c>
      <c r="M873" s="9" t="n">
        <f aca="false">(L873*(107/H873))</f>
        <v>764.185353535353</v>
      </c>
      <c r="N873" s="9" t="n">
        <f aca="false">(M873-L873)</f>
        <v>528.50202020202</v>
      </c>
      <c r="O873" s="11"/>
      <c r="P873" s="9"/>
      <c r="Q873" s="9"/>
      <c r="R873" s="9"/>
      <c r="S873" s="11"/>
      <c r="T873" s="9"/>
      <c r="U873" s="11"/>
      <c r="V873" s="11"/>
      <c r="W873" s="11"/>
      <c r="X873" s="12"/>
      <c r="Y873" s="17"/>
      <c r="Z873" s="11"/>
    </row>
    <row r="874" customFormat="false" ht="12.75" hidden="false" customHeight="false" outlineLevel="0" collapsed="false">
      <c r="A874" s="0" t="n">
        <v>2002</v>
      </c>
      <c r="B874" s="0" t="n">
        <v>2</v>
      </c>
      <c r="C874" s="0" t="n">
        <v>25</v>
      </c>
      <c r="D874" s="0" t="n">
        <v>23</v>
      </c>
      <c r="E874" s="0" t="n">
        <v>30</v>
      </c>
      <c r="G874" s="0" t="n">
        <v>74</v>
      </c>
      <c r="H874" s="0" t="n">
        <f aca="false">(107-G874)</f>
        <v>33</v>
      </c>
      <c r="K874" s="8"/>
      <c r="L874" s="9" t="n">
        <v>376.266666666667</v>
      </c>
      <c r="M874" s="9" t="n">
        <f aca="false">(L874*(107/H874))</f>
        <v>1220.01616161616</v>
      </c>
      <c r="N874" s="9" t="n">
        <f aca="false">(M874-L874)</f>
        <v>843.749494949495</v>
      </c>
      <c r="O874" s="11"/>
      <c r="P874" s="9"/>
      <c r="Q874" s="9"/>
      <c r="R874" s="9"/>
      <c r="S874" s="11"/>
      <c r="T874" s="9"/>
      <c r="U874" s="11"/>
      <c r="V874" s="11"/>
      <c r="W874" s="11"/>
      <c r="X874" s="12"/>
      <c r="Y874" s="17"/>
      <c r="Z874" s="11"/>
    </row>
    <row r="875" customFormat="false" ht="12.75" hidden="false" customHeight="false" outlineLevel="0" collapsed="false">
      <c r="A875" s="0" t="n">
        <v>2002</v>
      </c>
      <c r="B875" s="0" t="n">
        <v>2</v>
      </c>
      <c r="C875" s="0" t="n">
        <v>25</v>
      </c>
      <c r="D875" s="0" t="n">
        <v>23</v>
      </c>
      <c r="E875" s="0" t="n">
        <v>40</v>
      </c>
      <c r="G875" s="0" t="n">
        <v>74</v>
      </c>
      <c r="H875" s="0" t="n">
        <f aca="false">(107-G875)</f>
        <v>33</v>
      </c>
      <c r="K875" s="8"/>
      <c r="L875" s="9" t="n">
        <v>285.733333333333</v>
      </c>
      <c r="M875" s="9" t="n">
        <f aca="false">(L875*(107/H875))</f>
        <v>926.468686868687</v>
      </c>
      <c r="N875" s="9" t="n">
        <f aca="false">(M875-L875)</f>
        <v>640.735353535354</v>
      </c>
      <c r="O875" s="11"/>
      <c r="P875" s="9"/>
      <c r="Q875" s="9"/>
      <c r="R875" s="9"/>
      <c r="S875" s="11"/>
      <c r="T875" s="9"/>
      <c r="U875" s="11"/>
      <c r="V875" s="11"/>
      <c r="W875" s="11"/>
      <c r="X875" s="12"/>
      <c r="Y875" s="17"/>
      <c r="Z875" s="11"/>
    </row>
    <row r="876" customFormat="false" ht="12.75" hidden="false" customHeight="false" outlineLevel="0" collapsed="false">
      <c r="A876" s="0" t="n">
        <v>2002</v>
      </c>
      <c r="B876" s="0" t="n">
        <v>2</v>
      </c>
      <c r="C876" s="0" t="n">
        <v>25</v>
      </c>
      <c r="D876" s="0" t="n">
        <v>23</v>
      </c>
      <c r="E876" s="0" t="n">
        <v>50</v>
      </c>
      <c r="G876" s="0" t="n">
        <v>74</v>
      </c>
      <c r="H876" s="0" t="n">
        <f aca="false">(107-G876)</f>
        <v>33</v>
      </c>
      <c r="K876" s="8"/>
      <c r="L876" s="9" t="n">
        <v>528.4</v>
      </c>
      <c r="M876" s="9" t="n">
        <f aca="false">(L876*(107/H876))</f>
        <v>1713.29696969697</v>
      </c>
      <c r="N876" s="9" t="n">
        <f aca="false">(M876-L876)</f>
        <v>1184.89696969697</v>
      </c>
      <c r="O876" s="11"/>
      <c r="P876" s="9"/>
      <c r="Q876" s="9"/>
      <c r="R876" s="9"/>
      <c r="S876" s="11"/>
      <c r="T876" s="9"/>
      <c r="U876" s="11"/>
      <c r="V876" s="11"/>
      <c r="W876" s="11"/>
      <c r="X876" s="12"/>
      <c r="Y876" s="17"/>
      <c r="Z876" s="11"/>
    </row>
    <row r="877" customFormat="false" ht="12.75" hidden="false" customHeight="false" outlineLevel="0" collapsed="false">
      <c r="K877" s="8"/>
      <c r="L877" s="9"/>
      <c r="M877" s="9"/>
      <c r="N877" s="9"/>
      <c r="O877" s="11"/>
      <c r="P877" s="9"/>
      <c r="Q877" s="9"/>
      <c r="R877" s="9"/>
      <c r="S877" s="11"/>
      <c r="T877" s="9"/>
      <c r="U877" s="11"/>
      <c r="V877" s="11"/>
      <c r="W877" s="11"/>
      <c r="X877" s="12"/>
      <c r="Y877" s="17"/>
      <c r="Z877" s="11"/>
    </row>
    <row r="878" customFormat="false" ht="12.75" hidden="false" customHeight="false" outlineLevel="0" collapsed="false">
      <c r="A878" s="0" t="n">
        <v>2002</v>
      </c>
      <c r="B878" s="0" t="n">
        <v>2</v>
      </c>
      <c r="C878" s="0" t="n">
        <v>26</v>
      </c>
      <c r="D878" s="0" t="n">
        <v>0</v>
      </c>
      <c r="E878" s="0" t="n">
        <v>0</v>
      </c>
      <c r="F878" s="0" t="n">
        <v>2.25</v>
      </c>
      <c r="G878" s="0" t="n">
        <v>62</v>
      </c>
      <c r="H878" s="0" t="n">
        <f aca="false">(107-G878)</f>
        <v>45</v>
      </c>
      <c r="K878" s="8"/>
      <c r="L878" s="9" t="n">
        <v>861.633333333333</v>
      </c>
      <c r="M878" s="9" t="n">
        <f aca="false">(L878*(107/H878))</f>
        <v>2048.77259259259</v>
      </c>
      <c r="N878" s="9" t="n">
        <f aca="false">(M878-L878)</f>
        <v>1187.13925925926</v>
      </c>
      <c r="O878" s="11"/>
      <c r="P878" s="9"/>
      <c r="Q878" s="9"/>
      <c r="R878" s="9"/>
      <c r="S878" s="11"/>
      <c r="T878" s="9"/>
      <c r="U878" s="11"/>
      <c r="V878" s="11"/>
      <c r="W878" s="11"/>
      <c r="X878" s="12"/>
      <c r="Y878" s="17"/>
      <c r="Z878" s="11"/>
    </row>
    <row r="879" customFormat="false" ht="12.75" hidden="false" customHeight="false" outlineLevel="0" collapsed="false">
      <c r="A879" s="0" t="n">
        <v>2002</v>
      </c>
      <c r="B879" s="0" t="n">
        <v>2</v>
      </c>
      <c r="C879" s="0" t="n">
        <v>26</v>
      </c>
      <c r="D879" s="0" t="n">
        <v>0</v>
      </c>
      <c r="E879" s="0" t="n">
        <v>10</v>
      </c>
      <c r="G879" s="0" t="n">
        <v>62</v>
      </c>
      <c r="H879" s="0" t="n">
        <f aca="false">(107-G879)</f>
        <v>45</v>
      </c>
      <c r="K879" s="8"/>
      <c r="L879" s="9" t="n">
        <v>1416.7</v>
      </c>
      <c r="M879" s="9" t="n">
        <f aca="false">(L879*(107/H879))</f>
        <v>3368.59777777778</v>
      </c>
      <c r="N879" s="9" t="n">
        <f aca="false">(M879-L879)</f>
        <v>1951.89777777778</v>
      </c>
      <c r="O879" s="11"/>
      <c r="P879" s="9"/>
      <c r="Q879" s="9"/>
      <c r="R879" s="9"/>
      <c r="S879" s="11"/>
      <c r="T879" s="9"/>
      <c r="U879" s="11"/>
      <c r="V879" s="11"/>
      <c r="W879" s="11"/>
      <c r="X879" s="12"/>
      <c r="Y879" s="17"/>
      <c r="Z879" s="11"/>
    </row>
    <row r="880" customFormat="false" ht="12.75" hidden="false" customHeight="false" outlineLevel="0" collapsed="false">
      <c r="A880" s="0" t="n">
        <v>2002</v>
      </c>
      <c r="B880" s="0" t="n">
        <v>2</v>
      </c>
      <c r="C880" s="0" t="n">
        <v>26</v>
      </c>
      <c r="D880" s="0" t="n">
        <v>0</v>
      </c>
      <c r="E880" s="0" t="n">
        <v>20</v>
      </c>
      <c r="G880" s="0" t="n">
        <v>62</v>
      </c>
      <c r="H880" s="0" t="n">
        <f aca="false">(107-G880)</f>
        <v>45</v>
      </c>
      <c r="K880" s="8"/>
      <c r="L880" s="9" t="n">
        <v>1112.76666666667</v>
      </c>
      <c r="M880" s="9" t="n">
        <f aca="false">(L880*(107/H880))</f>
        <v>2645.91185185185</v>
      </c>
      <c r="N880" s="9" t="n">
        <f aca="false">(M880-L880)</f>
        <v>1533.14518518519</v>
      </c>
      <c r="O880" s="11"/>
      <c r="P880" s="9"/>
      <c r="Q880" s="9"/>
      <c r="R880" s="9"/>
      <c r="S880" s="11"/>
      <c r="T880" s="9"/>
      <c r="U880" s="11"/>
      <c r="V880" s="11"/>
      <c r="W880" s="11"/>
      <c r="X880" s="12"/>
      <c r="Y880" s="17"/>
      <c r="Z880" s="11"/>
    </row>
    <row r="881" customFormat="false" ht="12.75" hidden="false" customHeight="false" outlineLevel="0" collapsed="false">
      <c r="A881" s="0" t="n">
        <v>2002</v>
      </c>
      <c r="B881" s="0" t="n">
        <v>2</v>
      </c>
      <c r="C881" s="0" t="n">
        <v>26</v>
      </c>
      <c r="D881" s="0" t="n">
        <v>0</v>
      </c>
      <c r="E881" s="0" t="n">
        <v>30</v>
      </c>
      <c r="G881" s="0" t="n">
        <v>62</v>
      </c>
      <c r="H881" s="0" t="n">
        <f aca="false">(107-G881)</f>
        <v>45</v>
      </c>
      <c r="K881" s="8"/>
      <c r="L881" s="9" t="n">
        <v>796.466666666667</v>
      </c>
      <c r="M881" s="9" t="n">
        <f aca="false">(L881*(107/H881))</f>
        <v>1893.82074074074</v>
      </c>
      <c r="N881" s="9" t="n">
        <f aca="false">(M881-L881)</f>
        <v>1097.35407407407</v>
      </c>
      <c r="O881" s="11"/>
      <c r="P881" s="9"/>
      <c r="Q881" s="9"/>
      <c r="R881" s="9"/>
      <c r="S881" s="11"/>
      <c r="T881" s="9"/>
      <c r="U881" s="11"/>
      <c r="V881" s="11"/>
      <c r="W881" s="11"/>
      <c r="X881" s="12"/>
      <c r="Y881" s="17"/>
      <c r="Z881" s="11"/>
    </row>
    <row r="882" customFormat="false" ht="12.75" hidden="false" customHeight="false" outlineLevel="0" collapsed="false">
      <c r="A882" s="0" t="n">
        <v>2002</v>
      </c>
      <c r="B882" s="0" t="n">
        <v>2</v>
      </c>
      <c r="C882" s="0" t="n">
        <v>26</v>
      </c>
      <c r="D882" s="0" t="n">
        <v>0</v>
      </c>
      <c r="E882" s="0" t="n">
        <v>40</v>
      </c>
      <c r="G882" s="0" t="n">
        <v>62</v>
      </c>
      <c r="H882" s="0" t="n">
        <f aca="false">(107-G882)</f>
        <v>45</v>
      </c>
      <c r="K882" s="8"/>
      <c r="L882" s="9" t="n">
        <v>921.15</v>
      </c>
      <c r="M882" s="9" t="n">
        <f aca="false">(L882*(107/H882))</f>
        <v>2190.29</v>
      </c>
      <c r="N882" s="9" t="n">
        <f aca="false">(M882-L882)</f>
        <v>1269.14</v>
      </c>
      <c r="O882" s="11"/>
      <c r="P882" s="9"/>
      <c r="Q882" s="9"/>
      <c r="R882" s="9"/>
      <c r="S882" s="11"/>
      <c r="T882" s="9"/>
      <c r="U882" s="11"/>
      <c r="V882" s="11"/>
      <c r="W882" s="11"/>
      <c r="X882" s="12"/>
      <c r="Y882" s="17"/>
      <c r="Z882" s="11"/>
    </row>
    <row r="883" customFormat="false" ht="12.75" hidden="false" customHeight="false" outlineLevel="0" collapsed="false">
      <c r="A883" s="0" t="n">
        <v>2002</v>
      </c>
      <c r="B883" s="0" t="n">
        <v>2</v>
      </c>
      <c r="C883" s="0" t="n">
        <v>26</v>
      </c>
      <c r="D883" s="0" t="n">
        <v>0</v>
      </c>
      <c r="E883" s="0" t="n">
        <v>50</v>
      </c>
      <c r="G883" s="0" t="n">
        <v>62</v>
      </c>
      <c r="H883" s="0" t="n">
        <f aca="false">(107-G883)</f>
        <v>45</v>
      </c>
      <c r="K883" s="8"/>
      <c r="L883" s="9" t="n">
        <v>1221.5</v>
      </c>
      <c r="M883" s="9" t="n">
        <f aca="false">(L883*(107/H883))</f>
        <v>2904.45555555556</v>
      </c>
      <c r="N883" s="9" t="n">
        <f aca="false">(M883-L883)</f>
        <v>1682.95555555556</v>
      </c>
      <c r="O883" s="11"/>
      <c r="P883" s="9"/>
      <c r="Q883" s="9"/>
      <c r="R883" s="9"/>
      <c r="S883" s="11"/>
      <c r="T883" s="9"/>
      <c r="U883" s="11"/>
      <c r="V883" s="11"/>
      <c r="W883" s="11"/>
      <c r="X883" s="12"/>
      <c r="Y883" s="17"/>
      <c r="Z883" s="11"/>
    </row>
    <row r="884" customFormat="false" ht="12.75" hidden="false" customHeight="false" outlineLevel="0" collapsed="false">
      <c r="A884" s="0" t="n">
        <v>2002</v>
      </c>
      <c r="B884" s="0" t="n">
        <v>2</v>
      </c>
      <c r="C884" s="0" t="n">
        <v>26</v>
      </c>
      <c r="D884" s="0" t="n">
        <v>1</v>
      </c>
      <c r="E884" s="0" t="n">
        <v>0</v>
      </c>
      <c r="G884" s="0" t="n">
        <v>62</v>
      </c>
      <c r="H884" s="0" t="n">
        <f aca="false">(107-G884)</f>
        <v>45</v>
      </c>
      <c r="K884" s="8"/>
      <c r="L884" s="9" t="n">
        <v>1762.06666666667</v>
      </c>
      <c r="M884" s="9" t="n">
        <f aca="false">(L884*(107/H884))</f>
        <v>4189.80296296296</v>
      </c>
      <c r="N884" s="9" t="n">
        <f aca="false">(M884-L884)</f>
        <v>2427.7362962963</v>
      </c>
      <c r="O884" s="11"/>
      <c r="P884" s="9"/>
      <c r="Q884" s="9"/>
      <c r="R884" s="9"/>
      <c r="S884" s="11"/>
      <c r="T884" s="9"/>
      <c r="U884" s="11"/>
      <c r="V884" s="11"/>
      <c r="W884" s="11"/>
      <c r="X884" s="12"/>
      <c r="Y884" s="17"/>
      <c r="Z884" s="11"/>
    </row>
    <row r="885" customFormat="false" ht="12.75" hidden="false" customHeight="false" outlineLevel="0" collapsed="false">
      <c r="A885" s="0" t="n">
        <v>2002</v>
      </c>
      <c r="B885" s="0" t="n">
        <v>2</v>
      </c>
      <c r="C885" s="0" t="n">
        <v>26</v>
      </c>
      <c r="D885" s="0" t="n">
        <v>1</v>
      </c>
      <c r="E885" s="0" t="n">
        <v>10</v>
      </c>
      <c r="G885" s="0" t="n">
        <v>62</v>
      </c>
      <c r="H885" s="0" t="n">
        <f aca="false">(107-G885)</f>
        <v>45</v>
      </c>
      <c r="K885" s="8"/>
      <c r="L885" s="9" t="n">
        <v>2885.03333333333</v>
      </c>
      <c r="M885" s="9" t="n">
        <f aca="false">(L885*(107/H885))</f>
        <v>6859.96814814815</v>
      </c>
      <c r="N885" s="9" t="n">
        <f aca="false">(M885-L885)</f>
        <v>3974.93481481482</v>
      </c>
      <c r="O885" s="11"/>
      <c r="P885" s="9"/>
      <c r="Q885" s="9"/>
      <c r="R885" s="9"/>
      <c r="S885" s="11"/>
      <c r="T885" s="9"/>
      <c r="U885" s="11"/>
      <c r="V885" s="11"/>
      <c r="W885" s="11"/>
      <c r="X885" s="12"/>
      <c r="Y885" s="17"/>
      <c r="Z885" s="11"/>
    </row>
    <row r="886" customFormat="false" ht="12.75" hidden="false" customHeight="false" outlineLevel="0" collapsed="false">
      <c r="A886" s="0" t="n">
        <v>2002</v>
      </c>
      <c r="B886" s="0" t="n">
        <v>2</v>
      </c>
      <c r="C886" s="0" t="n">
        <v>26</v>
      </c>
      <c r="D886" s="0" t="n">
        <v>1</v>
      </c>
      <c r="E886" s="0" t="n">
        <v>20</v>
      </c>
      <c r="G886" s="0" t="n">
        <v>62</v>
      </c>
      <c r="H886" s="0" t="n">
        <f aca="false">(107-G886)</f>
        <v>45</v>
      </c>
      <c r="K886" s="8"/>
      <c r="L886" s="9" t="n">
        <v>3636.35</v>
      </c>
      <c r="M886" s="9" t="n">
        <f aca="false">(L886*(107/H886))</f>
        <v>8646.43222222222</v>
      </c>
      <c r="N886" s="9" t="n">
        <f aca="false">(M886-L886)</f>
        <v>5010.08222222222</v>
      </c>
      <c r="O886" s="11"/>
      <c r="P886" s="9"/>
      <c r="Q886" s="9"/>
      <c r="R886" s="9"/>
      <c r="S886" s="11"/>
      <c r="T886" s="9"/>
      <c r="U886" s="11"/>
      <c r="V886" s="11"/>
      <c r="W886" s="11"/>
      <c r="X886" s="12"/>
      <c r="Y886" s="17"/>
      <c r="Z886" s="11"/>
    </row>
    <row r="887" customFormat="false" ht="12.75" hidden="false" customHeight="false" outlineLevel="0" collapsed="false">
      <c r="A887" s="0" t="n">
        <v>2002</v>
      </c>
      <c r="B887" s="0" t="n">
        <v>2</v>
      </c>
      <c r="C887" s="0" t="n">
        <v>26</v>
      </c>
      <c r="D887" s="0" t="n">
        <v>1</v>
      </c>
      <c r="E887" s="0" t="n">
        <v>30</v>
      </c>
      <c r="G887" s="0" t="n">
        <v>62</v>
      </c>
      <c r="H887" s="0" t="n">
        <f aca="false">(107-G887)</f>
        <v>45</v>
      </c>
      <c r="K887" s="8"/>
      <c r="L887" s="9" t="n">
        <v>3561.4</v>
      </c>
      <c r="M887" s="9" t="n">
        <f aca="false">(L887*(107/H887))</f>
        <v>8468.21777777778</v>
      </c>
      <c r="N887" s="9" t="n">
        <f aca="false">(M887-L887)</f>
        <v>4906.81777777778</v>
      </c>
      <c r="O887" s="11"/>
      <c r="P887" s="9"/>
      <c r="Q887" s="9"/>
      <c r="R887" s="9"/>
      <c r="S887" s="11"/>
      <c r="T887" s="9"/>
      <c r="U887" s="11"/>
      <c r="V887" s="11"/>
      <c r="W887" s="11"/>
      <c r="X887" s="12"/>
      <c r="Y887" s="17"/>
      <c r="Z887" s="11"/>
    </row>
    <row r="888" customFormat="false" ht="12.75" hidden="false" customHeight="false" outlineLevel="0" collapsed="false">
      <c r="A888" s="0" t="n">
        <v>2002</v>
      </c>
      <c r="B888" s="0" t="n">
        <v>2</v>
      </c>
      <c r="C888" s="0" t="n">
        <v>26</v>
      </c>
      <c r="D888" s="0" t="n">
        <v>1</v>
      </c>
      <c r="E888" s="0" t="n">
        <v>40</v>
      </c>
      <c r="G888" s="0" t="n">
        <v>62</v>
      </c>
      <c r="H888" s="0" t="n">
        <f aca="false">(107-G888)</f>
        <v>45</v>
      </c>
      <c r="K888" s="8"/>
      <c r="L888" s="9" t="n">
        <v>4695.63333333333</v>
      </c>
      <c r="M888" s="9" t="n">
        <f aca="false">(L888*(107/H888))</f>
        <v>11165.1725925926</v>
      </c>
      <c r="N888" s="9" t="n">
        <f aca="false">(M888-L888)</f>
        <v>6469.53925925926</v>
      </c>
      <c r="O888" s="11"/>
      <c r="P888" s="9"/>
      <c r="Q888" s="9"/>
      <c r="R888" s="9"/>
      <c r="S888" s="11"/>
      <c r="T888" s="9"/>
      <c r="U888" s="11"/>
      <c r="V888" s="11"/>
      <c r="W888" s="11"/>
      <c r="X888" s="12"/>
      <c r="Y888" s="17"/>
      <c r="Z888" s="11"/>
    </row>
    <row r="889" customFormat="false" ht="12.75" hidden="false" customHeight="false" outlineLevel="0" collapsed="false">
      <c r="A889" s="0" t="n">
        <v>2002</v>
      </c>
      <c r="B889" s="0" t="n">
        <v>2</v>
      </c>
      <c r="C889" s="0" t="n">
        <v>26</v>
      </c>
      <c r="D889" s="0" t="n">
        <v>1</v>
      </c>
      <c r="E889" s="0" t="n">
        <v>50</v>
      </c>
      <c r="G889" s="0" t="n">
        <v>62</v>
      </c>
      <c r="H889" s="0" t="n">
        <f aca="false">(107-G889)</f>
        <v>45</v>
      </c>
      <c r="K889" s="8"/>
      <c r="L889" s="9" t="n">
        <v>6962.8</v>
      </c>
      <c r="M889" s="9" t="n">
        <f aca="false">(L889*(107/H889))</f>
        <v>16555.9911111111</v>
      </c>
      <c r="N889" s="9" t="n">
        <f aca="false">(M889-L889)</f>
        <v>9593.19111111111</v>
      </c>
      <c r="O889" s="11"/>
      <c r="P889" s="9"/>
      <c r="Q889" s="9"/>
      <c r="R889" s="9"/>
      <c r="S889" s="11"/>
      <c r="T889" s="9"/>
      <c r="U889" s="11"/>
      <c r="V889" s="11"/>
      <c r="W889" s="11"/>
      <c r="X889" s="12"/>
      <c r="Y889" s="17"/>
      <c r="Z889" s="11"/>
    </row>
    <row r="890" customFormat="false" ht="12.75" hidden="false" customHeight="false" outlineLevel="0" collapsed="false">
      <c r="A890" s="0" t="n">
        <v>2002</v>
      </c>
      <c r="B890" s="0" t="n">
        <v>2</v>
      </c>
      <c r="C890" s="0" t="n">
        <v>26</v>
      </c>
      <c r="D890" s="0" t="n">
        <v>2</v>
      </c>
      <c r="E890" s="0" t="n">
        <v>0</v>
      </c>
      <c r="G890" s="0" t="n">
        <v>62</v>
      </c>
      <c r="H890" s="0" t="n">
        <f aca="false">(107-G890)</f>
        <v>45</v>
      </c>
      <c r="K890" s="8"/>
      <c r="L890" s="9" t="n">
        <v>6579.71666666667</v>
      </c>
      <c r="M890" s="9" t="n">
        <f aca="false">(L890*(107/H890))</f>
        <v>15645.1040740741</v>
      </c>
      <c r="N890" s="9" t="n">
        <f aca="false">(M890-L890)</f>
        <v>9065.38740740741</v>
      </c>
      <c r="O890" s="11"/>
      <c r="P890" s="9"/>
      <c r="Q890" s="9"/>
      <c r="R890" s="9"/>
      <c r="S890" s="11"/>
      <c r="T890" s="9"/>
      <c r="U890" s="11"/>
      <c r="V890" s="11"/>
      <c r="W890" s="11"/>
      <c r="X890" s="12"/>
      <c r="Y890" s="17"/>
      <c r="Z890" s="11"/>
    </row>
    <row r="891" customFormat="false" ht="12.75" hidden="false" customHeight="false" outlineLevel="0" collapsed="false">
      <c r="A891" s="0" t="n">
        <v>2002</v>
      </c>
      <c r="B891" s="0" t="n">
        <v>2</v>
      </c>
      <c r="C891" s="0" t="n">
        <v>26</v>
      </c>
      <c r="D891" s="0" t="n">
        <v>2</v>
      </c>
      <c r="E891" s="0" t="n">
        <v>10</v>
      </c>
      <c r="G891" s="0" t="n">
        <v>62</v>
      </c>
      <c r="H891" s="0" t="n">
        <f aca="false">(107-G891)</f>
        <v>45</v>
      </c>
      <c r="K891" s="8"/>
      <c r="L891" s="9" t="n">
        <v>6320.15</v>
      </c>
      <c r="M891" s="9" t="n">
        <f aca="false">(L891*(107/H891))</f>
        <v>15027.9122222222</v>
      </c>
      <c r="N891" s="9" t="n">
        <f aca="false">(M891-L891)</f>
        <v>8707.76222222222</v>
      </c>
      <c r="O891" s="11"/>
      <c r="P891" s="9"/>
      <c r="Q891" s="9"/>
      <c r="R891" s="9"/>
      <c r="S891" s="11"/>
      <c r="T891" s="9"/>
      <c r="U891" s="11"/>
      <c r="V891" s="11"/>
      <c r="W891" s="11"/>
      <c r="X891" s="12"/>
      <c r="Y891" s="17"/>
      <c r="Z891" s="11"/>
    </row>
    <row r="892" customFormat="false" ht="12.75" hidden="false" customHeight="false" outlineLevel="0" collapsed="false">
      <c r="K892" s="8"/>
      <c r="L892" s="9"/>
      <c r="M892" s="9"/>
      <c r="N892" s="9"/>
      <c r="O892" s="11"/>
      <c r="P892" s="9"/>
      <c r="Q892" s="9"/>
      <c r="R892" s="9"/>
      <c r="S892" s="11"/>
      <c r="T892" s="9"/>
      <c r="U892" s="11"/>
      <c r="V892" s="11"/>
      <c r="W892" s="11"/>
      <c r="X892" s="12"/>
      <c r="Y892" s="17"/>
      <c r="Z892" s="11"/>
    </row>
    <row r="893" customFormat="false" ht="12.75" hidden="false" customHeight="false" outlineLevel="0" collapsed="false">
      <c r="A893" s="0" t="n">
        <v>2002</v>
      </c>
      <c r="B893" s="0" t="n">
        <v>2</v>
      </c>
      <c r="C893" s="0" t="n">
        <v>26</v>
      </c>
      <c r="D893" s="0" t="n">
        <v>2</v>
      </c>
      <c r="E893" s="0" t="n">
        <v>20</v>
      </c>
      <c r="F893" s="0" t="n">
        <v>2.75</v>
      </c>
      <c r="G893" s="0" t="n">
        <v>20</v>
      </c>
      <c r="H893" s="0" t="n">
        <f aca="false">(107-G893)</f>
        <v>87</v>
      </c>
      <c r="K893" s="8"/>
      <c r="L893" s="9" t="n">
        <v>7655.11666666667</v>
      </c>
      <c r="M893" s="9" t="n">
        <f aca="false">(L893*(107/H893))</f>
        <v>9414.91360153257</v>
      </c>
      <c r="N893" s="9" t="n">
        <f aca="false">(M893-L893)</f>
        <v>1759.7969348659</v>
      </c>
      <c r="O893" s="11"/>
      <c r="P893" s="9"/>
      <c r="Q893" s="9"/>
      <c r="R893" s="9"/>
      <c r="S893" s="11"/>
      <c r="T893" s="9"/>
      <c r="U893" s="11"/>
      <c r="V893" s="11"/>
      <c r="W893" s="11"/>
      <c r="X893" s="12"/>
      <c r="Y893" s="17"/>
      <c r="Z893" s="11"/>
    </row>
    <row r="894" customFormat="false" ht="12.75" hidden="false" customHeight="false" outlineLevel="0" collapsed="false">
      <c r="A894" s="0" t="n">
        <v>2002</v>
      </c>
      <c r="B894" s="0" t="n">
        <v>2</v>
      </c>
      <c r="C894" s="0" t="n">
        <v>26</v>
      </c>
      <c r="D894" s="0" t="n">
        <v>2</v>
      </c>
      <c r="E894" s="0" t="n">
        <v>30</v>
      </c>
      <c r="G894" s="0" t="n">
        <v>20</v>
      </c>
      <c r="H894" s="0" t="n">
        <f aca="false">(107-G894)</f>
        <v>87</v>
      </c>
      <c r="K894" s="8"/>
      <c r="L894" s="9" t="n">
        <v>5385.78333333333</v>
      </c>
      <c r="M894" s="9" t="n">
        <f aca="false">(L894*(107/H894))</f>
        <v>6623.89444444445</v>
      </c>
      <c r="N894" s="9" t="n">
        <f aca="false">(M894-L894)</f>
        <v>1238.11111111111</v>
      </c>
      <c r="O894" s="11"/>
      <c r="P894" s="9"/>
      <c r="Q894" s="9"/>
      <c r="R894" s="9"/>
      <c r="S894" s="11"/>
      <c r="T894" s="9"/>
      <c r="U894" s="11"/>
      <c r="V894" s="11"/>
      <c r="W894" s="11"/>
      <c r="X894" s="12"/>
      <c r="Y894" s="17"/>
      <c r="Z894" s="11"/>
    </row>
    <row r="895" customFormat="false" ht="12.75" hidden="false" customHeight="false" outlineLevel="0" collapsed="false">
      <c r="A895" s="0" t="n">
        <v>2002</v>
      </c>
      <c r="B895" s="0" t="n">
        <v>2</v>
      </c>
      <c r="C895" s="0" t="n">
        <v>26</v>
      </c>
      <c r="D895" s="0" t="n">
        <v>2</v>
      </c>
      <c r="E895" s="0" t="n">
        <v>40</v>
      </c>
      <c r="G895" s="0" t="n">
        <v>20</v>
      </c>
      <c r="H895" s="0" t="n">
        <f aca="false">(107-G895)</f>
        <v>87</v>
      </c>
      <c r="K895" s="8"/>
      <c r="L895" s="9" t="n">
        <v>4849.46666666667</v>
      </c>
      <c r="M895" s="9" t="n">
        <f aca="false">(L895*(107/H895))</f>
        <v>5964.28659003831</v>
      </c>
      <c r="N895" s="9" t="n">
        <f aca="false">(M895-L895)</f>
        <v>1114.81992337165</v>
      </c>
      <c r="O895" s="11"/>
      <c r="P895" s="9"/>
      <c r="Q895" s="9"/>
      <c r="R895" s="9"/>
      <c r="S895" s="11"/>
      <c r="T895" s="9"/>
      <c r="U895" s="11"/>
      <c r="V895" s="11"/>
      <c r="W895" s="11"/>
      <c r="X895" s="12"/>
      <c r="Y895" s="17"/>
      <c r="Z895" s="11"/>
    </row>
    <row r="896" customFormat="false" ht="12.75" hidden="false" customHeight="false" outlineLevel="0" collapsed="false">
      <c r="A896" s="0" t="n">
        <v>2002</v>
      </c>
      <c r="B896" s="0" t="n">
        <v>2</v>
      </c>
      <c r="C896" s="0" t="n">
        <v>26</v>
      </c>
      <c r="D896" s="0" t="n">
        <v>2</v>
      </c>
      <c r="E896" s="0" t="n">
        <v>50</v>
      </c>
      <c r="G896" s="0" t="n">
        <v>20</v>
      </c>
      <c r="H896" s="0" t="n">
        <f aca="false">(107-G896)</f>
        <v>87</v>
      </c>
      <c r="K896" s="8"/>
      <c r="L896" s="9" t="n">
        <v>4747.98333333333</v>
      </c>
      <c r="M896" s="9" t="n">
        <f aca="false">(L896*(107/H896))</f>
        <v>5839.47375478927</v>
      </c>
      <c r="N896" s="9" t="n">
        <f aca="false">(M896-L896)</f>
        <v>1091.49042145594</v>
      </c>
      <c r="O896" s="11"/>
      <c r="P896" s="9"/>
      <c r="Q896" s="9"/>
      <c r="R896" s="9"/>
      <c r="S896" s="11"/>
      <c r="T896" s="9"/>
      <c r="U896" s="11"/>
      <c r="V896" s="11"/>
      <c r="W896" s="11"/>
      <c r="X896" s="12"/>
      <c r="Y896" s="17"/>
      <c r="Z896" s="11"/>
    </row>
    <row r="897" customFormat="false" ht="12.75" hidden="false" customHeight="false" outlineLevel="0" collapsed="false">
      <c r="A897" s="0" t="n">
        <v>2002</v>
      </c>
      <c r="B897" s="0" t="n">
        <v>2</v>
      </c>
      <c r="C897" s="0" t="n">
        <v>26</v>
      </c>
      <c r="D897" s="0" t="n">
        <v>3</v>
      </c>
      <c r="E897" s="0" t="n">
        <v>0</v>
      </c>
      <c r="G897" s="0" t="n">
        <v>20</v>
      </c>
      <c r="H897" s="0" t="n">
        <f aca="false">(107-G897)</f>
        <v>87</v>
      </c>
      <c r="K897" s="8"/>
      <c r="L897" s="9" t="n">
        <v>10446.15</v>
      </c>
      <c r="M897" s="9" t="n">
        <f aca="false">(L897*(107/H897))</f>
        <v>12847.5637931034</v>
      </c>
      <c r="N897" s="9" t="n">
        <f aca="false">(M897-L897)</f>
        <v>2401.41379310345</v>
      </c>
      <c r="O897" s="11"/>
      <c r="P897" s="9"/>
      <c r="Q897" s="9"/>
      <c r="R897" s="9"/>
      <c r="S897" s="11"/>
      <c r="T897" s="9"/>
      <c r="U897" s="11"/>
      <c r="V897" s="11"/>
      <c r="W897" s="11"/>
      <c r="X897" s="12"/>
      <c r="Y897" s="17"/>
      <c r="Z897" s="11"/>
    </row>
    <row r="898" customFormat="false" ht="12.75" hidden="false" customHeight="false" outlineLevel="0" collapsed="false">
      <c r="A898" s="0" t="n">
        <v>2002</v>
      </c>
      <c r="B898" s="0" t="n">
        <v>2</v>
      </c>
      <c r="C898" s="0" t="n">
        <v>26</v>
      </c>
      <c r="D898" s="0" t="n">
        <v>3</v>
      </c>
      <c r="E898" s="0" t="n">
        <v>10</v>
      </c>
      <c r="G898" s="0" t="n">
        <v>20</v>
      </c>
      <c r="H898" s="0" t="n">
        <f aca="false">(107-G898)</f>
        <v>87</v>
      </c>
      <c r="K898" s="8"/>
      <c r="L898" s="9" t="n">
        <v>6477.31666666667</v>
      </c>
      <c r="M898" s="9" t="n">
        <f aca="false">(L898*(107/H898))</f>
        <v>7966.35498084291</v>
      </c>
      <c r="N898" s="9" t="n">
        <f aca="false">(M898-L898)</f>
        <v>1489.03831417625</v>
      </c>
      <c r="O898" s="11"/>
      <c r="P898" s="9"/>
      <c r="Q898" s="9"/>
      <c r="R898" s="9"/>
      <c r="S898" s="11"/>
      <c r="T898" s="9"/>
      <c r="U898" s="11"/>
      <c r="V898" s="11"/>
      <c r="W898" s="11"/>
      <c r="X898" s="12"/>
      <c r="Y898" s="17"/>
      <c r="Z898" s="11"/>
    </row>
    <row r="899" customFormat="false" ht="12.75" hidden="false" customHeight="false" outlineLevel="0" collapsed="false">
      <c r="A899" s="0" t="n">
        <v>2002</v>
      </c>
      <c r="B899" s="0" t="n">
        <v>2</v>
      </c>
      <c r="C899" s="0" t="n">
        <v>26</v>
      </c>
      <c r="D899" s="0" t="n">
        <v>3</v>
      </c>
      <c r="E899" s="0" t="n">
        <v>20</v>
      </c>
      <c r="G899" s="0" t="n">
        <v>20</v>
      </c>
      <c r="H899" s="0" t="n">
        <f aca="false">(107-G899)</f>
        <v>87</v>
      </c>
      <c r="K899" s="8"/>
      <c r="L899" s="9" t="n">
        <v>9652.3</v>
      </c>
      <c r="M899" s="9" t="n">
        <f aca="false">(L899*(107/H899))</f>
        <v>11871.2195402299</v>
      </c>
      <c r="N899" s="9" t="n">
        <f aca="false">(M899-L899)</f>
        <v>2218.91954022988</v>
      </c>
      <c r="O899" s="11"/>
      <c r="P899" s="9"/>
      <c r="Q899" s="9"/>
      <c r="R899" s="9"/>
      <c r="S899" s="11"/>
      <c r="T899" s="9"/>
      <c r="U899" s="11"/>
      <c r="V899" s="11"/>
      <c r="W899" s="11"/>
      <c r="X899" s="12"/>
      <c r="Y899" s="17"/>
      <c r="Z899" s="11"/>
    </row>
    <row r="900" customFormat="false" ht="12.75" hidden="false" customHeight="false" outlineLevel="0" collapsed="false">
      <c r="A900" s="0" t="n">
        <v>2002</v>
      </c>
      <c r="B900" s="0" t="n">
        <v>2</v>
      </c>
      <c r="C900" s="0" t="n">
        <v>26</v>
      </c>
      <c r="D900" s="0" t="n">
        <v>3</v>
      </c>
      <c r="E900" s="0" t="n">
        <v>30</v>
      </c>
      <c r="G900" s="0" t="n">
        <v>20</v>
      </c>
      <c r="H900" s="0" t="n">
        <f aca="false">(107-G900)</f>
        <v>87</v>
      </c>
      <c r="K900" s="8"/>
      <c r="L900" s="9" t="n">
        <v>18862.1666666667</v>
      </c>
      <c r="M900" s="9" t="n">
        <f aca="false">(L900*(107/H900))</f>
        <v>23198.2969348659</v>
      </c>
      <c r="N900" s="9" t="n">
        <f aca="false">(M900-L900)</f>
        <v>4336.13026819924</v>
      </c>
      <c r="O900" s="11"/>
      <c r="P900" s="9"/>
      <c r="Q900" s="9"/>
      <c r="R900" s="9"/>
      <c r="S900" s="11"/>
      <c r="T900" s="9"/>
      <c r="U900" s="11"/>
      <c r="V900" s="11"/>
      <c r="W900" s="11"/>
      <c r="X900" s="12"/>
      <c r="Y900" s="17"/>
      <c r="Z900" s="11"/>
    </row>
    <row r="901" customFormat="false" ht="12.75" hidden="false" customHeight="false" outlineLevel="0" collapsed="false">
      <c r="A901" s="0" t="n">
        <v>2002</v>
      </c>
      <c r="B901" s="0" t="n">
        <v>2</v>
      </c>
      <c r="C901" s="0" t="n">
        <v>26</v>
      </c>
      <c r="D901" s="0" t="n">
        <v>3</v>
      </c>
      <c r="E901" s="0" t="n">
        <v>40</v>
      </c>
      <c r="G901" s="0" t="n">
        <v>20</v>
      </c>
      <c r="H901" s="0" t="n">
        <f aca="false">(107-G901)</f>
        <v>87</v>
      </c>
      <c r="K901" s="8"/>
      <c r="L901" s="9" t="n">
        <v>18903.05</v>
      </c>
      <c r="M901" s="9" t="n">
        <f aca="false">(L901*(107/H901))</f>
        <v>23248.5787356322</v>
      </c>
      <c r="N901" s="9" t="n">
        <f aca="false">(M901-L901)</f>
        <v>4345.52873563218</v>
      </c>
      <c r="O901" s="11"/>
      <c r="P901" s="9"/>
      <c r="Q901" s="9"/>
      <c r="R901" s="9"/>
      <c r="S901" s="11"/>
      <c r="T901" s="9"/>
      <c r="U901" s="11"/>
      <c r="V901" s="11"/>
      <c r="W901" s="11"/>
      <c r="X901" s="12"/>
      <c r="Y901" s="17"/>
      <c r="Z901" s="11"/>
    </row>
    <row r="902" customFormat="false" ht="12.75" hidden="false" customHeight="false" outlineLevel="0" collapsed="false">
      <c r="A902" s="0" t="n">
        <v>2002</v>
      </c>
      <c r="B902" s="0" t="n">
        <v>2</v>
      </c>
      <c r="C902" s="0" t="n">
        <v>26</v>
      </c>
      <c r="D902" s="0" t="n">
        <v>3</v>
      </c>
      <c r="E902" s="0" t="n">
        <v>50</v>
      </c>
      <c r="G902" s="0" t="n">
        <v>20</v>
      </c>
      <c r="H902" s="0" t="n">
        <f aca="false">(107-G902)</f>
        <v>87</v>
      </c>
      <c r="K902" s="8"/>
      <c r="L902" s="9" t="n">
        <v>14185.8666666667</v>
      </c>
      <c r="M902" s="9" t="n">
        <f aca="false">(L902*(107/H902))</f>
        <v>17446.985440613</v>
      </c>
      <c r="N902" s="9" t="n">
        <f aca="false">(M902-L902)</f>
        <v>3261.11877394636</v>
      </c>
      <c r="O902" s="11"/>
      <c r="P902" s="9"/>
      <c r="Q902" s="9"/>
      <c r="R902" s="9"/>
      <c r="S902" s="11"/>
      <c r="T902" s="9"/>
      <c r="U902" s="11"/>
      <c r="V902" s="11"/>
      <c r="W902" s="11"/>
      <c r="X902" s="12"/>
      <c r="Y902" s="17"/>
      <c r="Z902" s="11"/>
    </row>
    <row r="903" customFormat="false" ht="12.75" hidden="false" customHeight="false" outlineLevel="0" collapsed="false">
      <c r="A903" s="0" t="n">
        <v>2002</v>
      </c>
      <c r="B903" s="0" t="n">
        <v>2</v>
      </c>
      <c r="C903" s="0" t="n">
        <v>26</v>
      </c>
      <c r="D903" s="0" t="n">
        <v>4</v>
      </c>
      <c r="E903" s="0" t="n">
        <v>0</v>
      </c>
      <c r="G903" s="0" t="n">
        <v>20</v>
      </c>
      <c r="H903" s="0" t="n">
        <f aca="false">(107-G903)</f>
        <v>87</v>
      </c>
      <c r="K903" s="8"/>
      <c r="L903" s="9" t="n">
        <v>4285.75</v>
      </c>
      <c r="M903" s="9" t="n">
        <f aca="false">(L903*(107/H903))</f>
        <v>5270.97988505747</v>
      </c>
      <c r="N903" s="9" t="n">
        <f aca="false">(M903-L903)</f>
        <v>985.229885057471</v>
      </c>
      <c r="O903" s="11"/>
      <c r="P903" s="9"/>
      <c r="Q903" s="9"/>
      <c r="R903" s="9"/>
      <c r="S903" s="11"/>
      <c r="T903" s="9"/>
      <c r="U903" s="11"/>
      <c r="V903" s="11"/>
      <c r="W903" s="11"/>
      <c r="X903" s="12"/>
      <c r="Y903" s="17"/>
      <c r="Z903" s="11"/>
    </row>
    <row r="904" customFormat="false" ht="12.75" hidden="false" customHeight="false" outlineLevel="0" collapsed="false">
      <c r="A904" s="0" t="n">
        <v>2002</v>
      </c>
      <c r="B904" s="0" t="n">
        <v>2</v>
      </c>
      <c r="C904" s="0" t="n">
        <v>26</v>
      </c>
      <c r="D904" s="0" t="n">
        <v>4</v>
      </c>
      <c r="E904" s="0" t="n">
        <v>10</v>
      </c>
      <c r="G904" s="0" t="n">
        <v>20</v>
      </c>
      <c r="H904" s="0" t="n">
        <f aca="false">(107-G904)</f>
        <v>87</v>
      </c>
      <c r="K904" s="8"/>
      <c r="L904" s="9" t="n">
        <v>3077.81666666667</v>
      </c>
      <c r="M904" s="9" t="n">
        <f aca="false">(L904*(107/H904))</f>
        <v>3785.36072796935</v>
      </c>
      <c r="N904" s="9" t="n">
        <f aca="false">(M904-L904)</f>
        <v>707.544061302682</v>
      </c>
      <c r="O904" s="11"/>
      <c r="P904" s="9"/>
      <c r="Q904" s="9"/>
      <c r="R904" s="9"/>
      <c r="S904" s="11"/>
      <c r="T904" s="9"/>
      <c r="U904" s="11"/>
      <c r="V904" s="11"/>
      <c r="W904" s="11"/>
      <c r="X904" s="12"/>
      <c r="Y904" s="17"/>
      <c r="Z904" s="11"/>
    </row>
    <row r="905" customFormat="false" ht="12.75" hidden="false" customHeight="false" outlineLevel="0" collapsed="false">
      <c r="A905" s="0" t="n">
        <v>2002</v>
      </c>
      <c r="B905" s="0" t="n">
        <v>2</v>
      </c>
      <c r="C905" s="0" t="n">
        <v>26</v>
      </c>
      <c r="D905" s="0" t="n">
        <v>4</v>
      </c>
      <c r="E905" s="0" t="n">
        <v>20</v>
      </c>
      <c r="G905" s="0" t="n">
        <v>20</v>
      </c>
      <c r="H905" s="0" t="n">
        <f aca="false">(107-G905)</f>
        <v>87</v>
      </c>
      <c r="K905" s="8"/>
      <c r="L905" s="9" t="n">
        <v>3281.71666666667</v>
      </c>
      <c r="M905" s="9" t="n">
        <f aca="false">(L905*(107/H905))</f>
        <v>4036.13429118774</v>
      </c>
      <c r="N905" s="9" t="n">
        <f aca="false">(M905-L905)</f>
        <v>754.417624521072</v>
      </c>
      <c r="O905" s="11"/>
      <c r="P905" s="9"/>
      <c r="Q905" s="9"/>
      <c r="R905" s="9"/>
      <c r="S905" s="11"/>
      <c r="T905" s="9"/>
      <c r="U905" s="11"/>
      <c r="V905" s="11"/>
      <c r="W905" s="11"/>
      <c r="X905" s="12"/>
      <c r="Y905" s="17"/>
      <c r="Z905" s="11"/>
    </row>
    <row r="906" customFormat="false" ht="12.75" hidden="false" customHeight="false" outlineLevel="0" collapsed="false">
      <c r="A906" s="0" t="n">
        <v>2002</v>
      </c>
      <c r="B906" s="0" t="n">
        <v>2</v>
      </c>
      <c r="C906" s="0" t="n">
        <v>26</v>
      </c>
      <c r="D906" s="0" t="n">
        <v>4</v>
      </c>
      <c r="E906" s="0" t="n">
        <v>30</v>
      </c>
      <c r="G906" s="0" t="n">
        <v>20</v>
      </c>
      <c r="H906" s="0" t="n">
        <f aca="false">(107-G906)</f>
        <v>87</v>
      </c>
      <c r="K906" s="8"/>
      <c r="L906" s="9" t="n">
        <v>3209.55</v>
      </c>
      <c r="M906" s="9" t="n">
        <f aca="false">(L906*(107/H906))</f>
        <v>3947.3775862069</v>
      </c>
      <c r="N906" s="9" t="n">
        <f aca="false">(M906-L906)</f>
        <v>737.827586206896</v>
      </c>
      <c r="O906" s="11"/>
      <c r="P906" s="9"/>
      <c r="Q906" s="9"/>
      <c r="R906" s="9"/>
      <c r="S906" s="11"/>
      <c r="T906" s="9"/>
      <c r="U906" s="11"/>
      <c r="V906" s="11"/>
      <c r="W906" s="11"/>
      <c r="X906" s="12"/>
      <c r="Y906" s="17"/>
      <c r="Z906" s="11"/>
    </row>
    <row r="907" customFormat="false" ht="12.75" hidden="false" customHeight="false" outlineLevel="0" collapsed="false">
      <c r="A907" s="0" t="n">
        <v>2002</v>
      </c>
      <c r="B907" s="0" t="n">
        <v>2</v>
      </c>
      <c r="C907" s="0" t="n">
        <v>26</v>
      </c>
      <c r="D907" s="0" t="n">
        <v>4</v>
      </c>
      <c r="E907" s="0" t="n">
        <v>40</v>
      </c>
      <c r="G907" s="0" t="n">
        <v>20</v>
      </c>
      <c r="H907" s="0" t="n">
        <f aca="false">(107-G907)</f>
        <v>87</v>
      </c>
      <c r="K907" s="8"/>
      <c r="L907" s="9" t="n">
        <v>3269.43333333333</v>
      </c>
      <c r="M907" s="9" t="n">
        <f aca="false">(L907*(107/H907))</f>
        <v>4021.02720306513</v>
      </c>
      <c r="N907" s="9" t="n">
        <f aca="false">(M907-L907)</f>
        <v>751.593869731801</v>
      </c>
      <c r="O907" s="11"/>
      <c r="P907" s="9"/>
      <c r="Q907" s="9"/>
      <c r="R907" s="9"/>
      <c r="S907" s="11"/>
      <c r="T907" s="9"/>
      <c r="U907" s="11"/>
      <c r="V907" s="11"/>
      <c r="W907" s="11"/>
      <c r="X907" s="12"/>
      <c r="Y907" s="17"/>
      <c r="Z907" s="11"/>
    </row>
    <row r="908" customFormat="false" ht="12.75" hidden="false" customHeight="false" outlineLevel="0" collapsed="false">
      <c r="A908" s="0" t="n">
        <v>2002</v>
      </c>
      <c r="B908" s="0" t="n">
        <v>2</v>
      </c>
      <c r="C908" s="0" t="n">
        <v>26</v>
      </c>
      <c r="D908" s="0" t="n">
        <v>4</v>
      </c>
      <c r="E908" s="0" t="n">
        <v>50</v>
      </c>
      <c r="G908" s="0" t="n">
        <v>20</v>
      </c>
      <c r="H908" s="0" t="n">
        <f aca="false">(107-G908)</f>
        <v>87</v>
      </c>
      <c r="K908" s="8"/>
      <c r="L908" s="9" t="n">
        <v>3182.73333333333</v>
      </c>
      <c r="M908" s="9" t="n">
        <f aca="false">(L908*(107/H908))</f>
        <v>3914.39616858238</v>
      </c>
      <c r="N908" s="9" t="n">
        <f aca="false">(M908-L908)</f>
        <v>731.662835249042</v>
      </c>
      <c r="O908" s="11"/>
      <c r="P908" s="9"/>
      <c r="Q908" s="9"/>
      <c r="R908" s="9"/>
      <c r="S908" s="11"/>
      <c r="T908" s="9"/>
      <c r="U908" s="11"/>
      <c r="V908" s="11"/>
      <c r="W908" s="11"/>
      <c r="X908" s="12"/>
      <c r="Y908" s="17"/>
      <c r="Z908" s="11"/>
    </row>
    <row r="909" customFormat="false" ht="12.75" hidden="false" customHeight="false" outlineLevel="0" collapsed="false">
      <c r="L909" s="9"/>
      <c r="M909" s="9"/>
      <c r="N909" s="9"/>
      <c r="O909" s="11"/>
      <c r="P909" s="9"/>
      <c r="Q909" s="9"/>
      <c r="R909" s="9"/>
      <c r="S909" s="11"/>
      <c r="T909" s="9"/>
      <c r="U909" s="11"/>
      <c r="V909" s="11"/>
      <c r="W909" s="11"/>
      <c r="X909" s="12"/>
      <c r="Y909" s="17"/>
      <c r="Z909" s="11"/>
    </row>
    <row r="910" customFormat="false" ht="12.75" hidden="false" customHeight="false" outlineLevel="0" collapsed="false">
      <c r="A910" s="0" t="n">
        <v>2002</v>
      </c>
      <c r="B910" s="0" t="n">
        <v>2</v>
      </c>
      <c r="C910" s="0" t="n">
        <v>26</v>
      </c>
      <c r="D910" s="0" t="n">
        <v>5</v>
      </c>
      <c r="E910" s="0" t="n">
        <v>0</v>
      </c>
      <c r="F910" s="0" t="n">
        <v>1.5</v>
      </c>
      <c r="G910" s="0" t="n">
        <v>20</v>
      </c>
      <c r="H910" s="0" t="n">
        <f aca="false">(107-G910)</f>
        <v>87</v>
      </c>
      <c r="K910" s="8"/>
      <c r="L910" s="9" t="n">
        <v>3162.15</v>
      </c>
      <c r="M910" s="9" t="n">
        <f aca="false">(L910*(107/H910))</f>
        <v>3889.08103448276</v>
      </c>
      <c r="N910" s="9" t="n">
        <f aca="false">(M910-L910)</f>
        <v>726.931034482759</v>
      </c>
      <c r="O910" s="11"/>
      <c r="P910" s="9"/>
      <c r="Q910" s="9"/>
      <c r="R910" s="9"/>
      <c r="S910" s="11"/>
      <c r="T910" s="9"/>
      <c r="U910" s="11"/>
      <c r="V910" s="11"/>
      <c r="W910" s="11"/>
      <c r="X910" s="12"/>
      <c r="Y910" s="17"/>
      <c r="Z910" s="11"/>
    </row>
    <row r="911" customFormat="false" ht="12.75" hidden="false" customHeight="false" outlineLevel="0" collapsed="false">
      <c r="A911" s="0" t="n">
        <v>2002</v>
      </c>
      <c r="B911" s="0" t="n">
        <v>2</v>
      </c>
      <c r="C911" s="0" t="n">
        <v>26</v>
      </c>
      <c r="D911" s="0" t="n">
        <v>5</v>
      </c>
      <c r="E911" s="0" t="n">
        <v>10</v>
      </c>
      <c r="G911" s="0" t="n">
        <v>20</v>
      </c>
      <c r="H911" s="0" t="n">
        <f aca="false">(107-G911)</f>
        <v>87</v>
      </c>
      <c r="K911" s="8"/>
      <c r="L911" s="9" t="n">
        <v>4548.9</v>
      </c>
      <c r="M911" s="9" t="n">
        <f aca="false">(L911*(107/H911))</f>
        <v>5594.62413793103</v>
      </c>
      <c r="N911" s="9" t="n">
        <f aca="false">(M911-L911)</f>
        <v>1045.72413793103</v>
      </c>
      <c r="O911" s="11"/>
      <c r="P911" s="9"/>
      <c r="Q911" s="9"/>
      <c r="R911" s="9"/>
      <c r="S911" s="11"/>
      <c r="T911" s="9"/>
      <c r="U911" s="11"/>
      <c r="V911" s="11"/>
      <c r="W911" s="11"/>
      <c r="X911" s="12"/>
      <c r="Y911" s="17"/>
      <c r="Z911" s="11"/>
    </row>
    <row r="912" customFormat="false" ht="12.75" hidden="false" customHeight="false" outlineLevel="0" collapsed="false">
      <c r="A912" s="0" t="n">
        <v>2002</v>
      </c>
      <c r="B912" s="0" t="n">
        <v>2</v>
      </c>
      <c r="C912" s="0" t="n">
        <v>26</v>
      </c>
      <c r="D912" s="0" t="n">
        <v>5</v>
      </c>
      <c r="E912" s="0" t="n">
        <v>20</v>
      </c>
      <c r="G912" s="0" t="n">
        <v>20</v>
      </c>
      <c r="H912" s="0" t="n">
        <f aca="false">(107-G912)</f>
        <v>87</v>
      </c>
      <c r="K912" s="8"/>
      <c r="L912" s="9" t="n">
        <v>5567.23333333333</v>
      </c>
      <c r="M912" s="9" t="n">
        <f aca="false">(L912*(107/H912))</f>
        <v>6847.05708812261</v>
      </c>
      <c r="N912" s="9" t="n">
        <f aca="false">(M912-L912)</f>
        <v>1279.82375478927</v>
      </c>
      <c r="O912" s="11"/>
      <c r="P912" s="9"/>
      <c r="Q912" s="9"/>
      <c r="R912" s="9"/>
      <c r="S912" s="11"/>
      <c r="T912" s="9"/>
      <c r="U912" s="11"/>
      <c r="V912" s="11"/>
      <c r="W912" s="11"/>
      <c r="X912" s="12"/>
      <c r="Y912" s="17"/>
      <c r="Z912" s="11"/>
    </row>
    <row r="913" customFormat="false" ht="12.75" hidden="false" customHeight="false" outlineLevel="0" collapsed="false">
      <c r="A913" s="0" t="n">
        <v>2002</v>
      </c>
      <c r="B913" s="0" t="n">
        <v>2</v>
      </c>
      <c r="C913" s="0" t="n">
        <v>26</v>
      </c>
      <c r="D913" s="0" t="n">
        <v>5</v>
      </c>
      <c r="E913" s="0" t="n">
        <v>30</v>
      </c>
      <c r="G913" s="0" t="n">
        <v>20</v>
      </c>
      <c r="H913" s="0" t="n">
        <f aca="false">(107-G913)</f>
        <v>87</v>
      </c>
      <c r="K913" s="8"/>
      <c r="L913" s="9" t="n">
        <v>5579.93333333333</v>
      </c>
      <c r="M913" s="9" t="n">
        <f aca="false">(L913*(107/H913))</f>
        <v>6862.67662835249</v>
      </c>
      <c r="N913" s="9" t="n">
        <f aca="false">(M913-L913)</f>
        <v>1282.74329501916</v>
      </c>
      <c r="O913" s="11"/>
      <c r="P913" s="9"/>
      <c r="Q913" s="9"/>
      <c r="R913" s="9"/>
      <c r="S913" s="11"/>
      <c r="T913" s="9"/>
      <c r="U913" s="11"/>
      <c r="V913" s="11"/>
      <c r="W913" s="11"/>
      <c r="X913" s="12"/>
      <c r="Y913" s="17"/>
      <c r="Z913" s="11"/>
    </row>
    <row r="914" customFormat="false" ht="12.75" hidden="false" customHeight="false" outlineLevel="0" collapsed="false">
      <c r="A914" s="0" t="n">
        <v>2002</v>
      </c>
      <c r="B914" s="0" t="n">
        <v>2</v>
      </c>
      <c r="C914" s="0" t="n">
        <v>26</v>
      </c>
      <c r="D914" s="0" t="n">
        <v>5</v>
      </c>
      <c r="E914" s="0" t="n">
        <v>40</v>
      </c>
      <c r="G914" s="0" t="n">
        <v>20</v>
      </c>
      <c r="H914" s="0" t="n">
        <f aca="false">(107-G914)</f>
        <v>87</v>
      </c>
      <c r="K914" s="8"/>
      <c r="L914" s="9" t="n">
        <v>5942.35</v>
      </c>
      <c r="M914" s="9" t="n">
        <f aca="false">(L914*(107/H914))</f>
        <v>7308.40747126437</v>
      </c>
      <c r="N914" s="9" t="n">
        <f aca="false">(M914-L914)</f>
        <v>1366.05747126437</v>
      </c>
      <c r="O914" s="11"/>
      <c r="P914" s="9"/>
      <c r="Q914" s="9"/>
      <c r="R914" s="9"/>
      <c r="S914" s="11"/>
      <c r="T914" s="9"/>
      <c r="U914" s="11"/>
      <c r="V914" s="11"/>
      <c r="W914" s="11"/>
      <c r="X914" s="12"/>
      <c r="Y914" s="17"/>
      <c r="Z914" s="11"/>
    </row>
    <row r="915" customFormat="false" ht="12.75" hidden="false" customHeight="false" outlineLevel="0" collapsed="false">
      <c r="A915" s="0" t="n">
        <v>2002</v>
      </c>
      <c r="B915" s="0" t="n">
        <v>2</v>
      </c>
      <c r="C915" s="0" t="n">
        <v>26</v>
      </c>
      <c r="D915" s="0" t="n">
        <v>5</v>
      </c>
      <c r="E915" s="0" t="n">
        <v>50</v>
      </c>
      <c r="G915" s="0" t="n">
        <v>20</v>
      </c>
      <c r="H915" s="0" t="n">
        <f aca="false">(107-G915)</f>
        <v>87</v>
      </c>
      <c r="K915" s="8"/>
      <c r="L915" s="9" t="n">
        <v>6146.96666666667</v>
      </c>
      <c r="M915" s="9" t="n">
        <f aca="false">(L915*(107/H915))</f>
        <v>7560.06245210728</v>
      </c>
      <c r="N915" s="9" t="n">
        <f aca="false">(M915-L915)</f>
        <v>1413.09578544061</v>
      </c>
      <c r="O915" s="11"/>
      <c r="P915" s="9"/>
      <c r="Q915" s="9"/>
      <c r="R915" s="9"/>
      <c r="S915" s="11"/>
      <c r="T915" s="9"/>
      <c r="U915" s="11"/>
      <c r="V915" s="11"/>
      <c r="W915" s="11"/>
      <c r="X915" s="12"/>
      <c r="Y915" s="17"/>
      <c r="Z915" s="11"/>
    </row>
    <row r="916" customFormat="false" ht="12.75" hidden="false" customHeight="false" outlineLevel="0" collapsed="false">
      <c r="A916" s="0" t="n">
        <v>2002</v>
      </c>
      <c r="B916" s="0" t="n">
        <v>2</v>
      </c>
      <c r="C916" s="0" t="n">
        <v>26</v>
      </c>
      <c r="D916" s="0" t="n">
        <v>6</v>
      </c>
      <c r="E916" s="0" t="n">
        <v>0</v>
      </c>
      <c r="G916" s="0" t="n">
        <v>20</v>
      </c>
      <c r="H916" s="0" t="n">
        <f aca="false">(107-G916)</f>
        <v>87</v>
      </c>
      <c r="K916" s="8"/>
      <c r="L916" s="9" t="n">
        <v>5844.28333333333</v>
      </c>
      <c r="M916" s="9" t="n">
        <f aca="false">(L916*(107/H916))</f>
        <v>7187.79674329502</v>
      </c>
      <c r="N916" s="9" t="n">
        <f aca="false">(M916-L916)</f>
        <v>1343.51340996169</v>
      </c>
      <c r="O916" s="11"/>
      <c r="P916" s="9"/>
      <c r="Q916" s="9"/>
      <c r="R916" s="9"/>
      <c r="S916" s="11"/>
      <c r="T916" s="9"/>
      <c r="U916" s="11"/>
      <c r="V916" s="11"/>
      <c r="W916" s="11"/>
      <c r="X916" s="12"/>
      <c r="Y916" s="17"/>
      <c r="Z916" s="11"/>
    </row>
    <row r="917" customFormat="false" ht="12.75" hidden="false" customHeight="false" outlineLevel="0" collapsed="false">
      <c r="A917" s="0" t="n">
        <v>2002</v>
      </c>
      <c r="B917" s="0" t="n">
        <v>2</v>
      </c>
      <c r="C917" s="0" t="n">
        <v>26</v>
      </c>
      <c r="D917" s="0" t="n">
        <v>6</v>
      </c>
      <c r="E917" s="0" t="n">
        <v>10</v>
      </c>
      <c r="G917" s="0" t="n">
        <v>20</v>
      </c>
      <c r="H917" s="0" t="n">
        <f aca="false">(107-G917)</f>
        <v>87</v>
      </c>
      <c r="K917" s="8"/>
      <c r="L917" s="9" t="n">
        <v>8416.98333333333</v>
      </c>
      <c r="M917" s="9" t="n">
        <f aca="false">(L917*(107/H917))</f>
        <v>10351.9220306513</v>
      </c>
      <c r="N917" s="9" t="n">
        <f aca="false">(M917-L917)</f>
        <v>1934.93869731801</v>
      </c>
      <c r="O917" s="11"/>
      <c r="P917" s="9"/>
      <c r="Q917" s="9"/>
      <c r="R917" s="9"/>
      <c r="S917" s="11"/>
      <c r="T917" s="9"/>
      <c r="U917" s="11"/>
      <c r="V917" s="11"/>
      <c r="W917" s="11"/>
      <c r="X917" s="12"/>
      <c r="Y917" s="17"/>
      <c r="Z917" s="11"/>
    </row>
    <row r="918" customFormat="false" ht="12.75" hidden="false" customHeight="false" outlineLevel="0" collapsed="false">
      <c r="A918" s="0" t="n">
        <v>2002</v>
      </c>
      <c r="B918" s="0" t="n">
        <v>2</v>
      </c>
      <c r="C918" s="0" t="n">
        <v>26</v>
      </c>
      <c r="D918" s="0" t="n">
        <v>6</v>
      </c>
      <c r="E918" s="0" t="n">
        <v>20</v>
      </c>
      <c r="G918" s="0" t="n">
        <v>20</v>
      </c>
      <c r="H918" s="0" t="n">
        <f aca="false">(107-G918)</f>
        <v>87</v>
      </c>
      <c r="K918" s="8"/>
      <c r="L918" s="9" t="n">
        <v>7143.8</v>
      </c>
      <c r="M918" s="9" t="n">
        <f aca="false">(L918*(107/H918))</f>
        <v>8786.05287356322</v>
      </c>
      <c r="N918" s="9" t="n">
        <f aca="false">(M918-L918)</f>
        <v>1642.25287356322</v>
      </c>
      <c r="O918" s="11"/>
      <c r="P918" s="9"/>
      <c r="Q918" s="9"/>
      <c r="R918" s="9"/>
      <c r="S918" s="11"/>
      <c r="T918" s="9"/>
      <c r="U918" s="11"/>
      <c r="V918" s="11"/>
      <c r="W918" s="11"/>
      <c r="X918" s="12"/>
      <c r="Y918" s="17"/>
      <c r="Z918" s="11"/>
    </row>
    <row r="919" customFormat="false" ht="12.75" hidden="false" customHeight="false" outlineLevel="0" collapsed="false">
      <c r="K919" s="8"/>
      <c r="L919" s="9"/>
      <c r="M919" s="9"/>
      <c r="N919" s="9"/>
      <c r="O919" s="11"/>
      <c r="P919" s="9"/>
      <c r="Q919" s="9"/>
      <c r="R919" s="9"/>
      <c r="S919" s="11"/>
      <c r="T919" s="9"/>
      <c r="U919" s="11"/>
      <c r="V919" s="11"/>
      <c r="W919" s="11"/>
      <c r="X919" s="12"/>
      <c r="Y919" s="17"/>
      <c r="Z919" s="11"/>
    </row>
    <row r="920" customFormat="false" ht="12.75" hidden="false" customHeight="false" outlineLevel="0" collapsed="false">
      <c r="A920" s="0" t="n">
        <v>2002</v>
      </c>
      <c r="B920" s="0" t="n">
        <v>2</v>
      </c>
      <c r="C920" s="0" t="n">
        <v>26</v>
      </c>
      <c r="D920" s="0" t="n">
        <v>6</v>
      </c>
      <c r="E920" s="0" t="n">
        <v>30</v>
      </c>
      <c r="F920" s="0" t="n">
        <v>2.5</v>
      </c>
      <c r="G920" s="0" t="n">
        <v>38</v>
      </c>
      <c r="H920" s="0" t="n">
        <f aca="false">(107-G920)</f>
        <v>69</v>
      </c>
      <c r="K920" s="8"/>
      <c r="L920" s="9" t="n">
        <v>7985.98333333333</v>
      </c>
      <c r="M920" s="9" t="n">
        <f aca="false">(L920*(107/H920))</f>
        <v>12384.0611111111</v>
      </c>
      <c r="N920" s="9" t="n">
        <f aca="false">(M920-L920)</f>
        <v>4398.07777777778</v>
      </c>
      <c r="O920" s="11"/>
      <c r="P920" s="9"/>
      <c r="Q920" s="9"/>
      <c r="R920" s="9"/>
      <c r="S920" s="11"/>
      <c r="T920" s="9"/>
      <c r="U920" s="11"/>
      <c r="V920" s="11"/>
      <c r="W920" s="11"/>
      <c r="X920" s="12"/>
      <c r="Y920" s="17"/>
      <c r="Z920" s="11"/>
    </row>
    <row r="921" customFormat="false" ht="12.75" hidden="false" customHeight="false" outlineLevel="0" collapsed="false">
      <c r="A921" s="0" t="n">
        <v>2002</v>
      </c>
      <c r="B921" s="0" t="n">
        <v>2</v>
      </c>
      <c r="C921" s="0" t="n">
        <v>26</v>
      </c>
      <c r="D921" s="0" t="n">
        <v>6</v>
      </c>
      <c r="E921" s="0" t="n">
        <v>40</v>
      </c>
      <c r="G921" s="0" t="n">
        <v>38</v>
      </c>
      <c r="H921" s="0" t="n">
        <f aca="false">(107-G921)</f>
        <v>69</v>
      </c>
      <c r="K921" s="8"/>
      <c r="L921" s="9" t="n">
        <v>8680.31666666667</v>
      </c>
      <c r="M921" s="9" t="n">
        <f aca="false">(L921*(107/H921))</f>
        <v>13460.7809178744</v>
      </c>
      <c r="N921" s="9" t="n">
        <f aca="false">(M921-L921)</f>
        <v>4780.46425120773</v>
      </c>
      <c r="O921" s="11"/>
      <c r="P921" s="9"/>
      <c r="Q921" s="9"/>
      <c r="R921" s="9"/>
      <c r="S921" s="11"/>
      <c r="T921" s="9"/>
      <c r="U921" s="11"/>
      <c r="V921" s="11"/>
      <c r="W921" s="11"/>
      <c r="X921" s="12"/>
      <c r="Y921" s="17"/>
      <c r="Z921" s="11"/>
    </row>
    <row r="922" customFormat="false" ht="12.75" hidden="false" customHeight="false" outlineLevel="0" collapsed="false">
      <c r="A922" s="0" t="n">
        <v>2002</v>
      </c>
      <c r="B922" s="0" t="n">
        <v>2</v>
      </c>
      <c r="C922" s="0" t="n">
        <v>26</v>
      </c>
      <c r="D922" s="0" t="n">
        <v>6</v>
      </c>
      <c r="E922" s="0" t="n">
        <v>50</v>
      </c>
      <c r="G922" s="0" t="n">
        <v>38</v>
      </c>
      <c r="H922" s="0" t="n">
        <f aca="false">(107-G922)</f>
        <v>69</v>
      </c>
      <c r="K922" s="8"/>
      <c r="L922" s="9" t="n">
        <v>8991.15</v>
      </c>
      <c r="M922" s="9" t="n">
        <f aca="false">(L922*(107/H922))</f>
        <v>13942.797826087</v>
      </c>
      <c r="N922" s="9" t="n">
        <f aca="false">(M922-L922)</f>
        <v>4951.64782608696</v>
      </c>
      <c r="O922" s="11"/>
      <c r="P922" s="9"/>
      <c r="Q922" s="9"/>
      <c r="R922" s="9"/>
      <c r="S922" s="11"/>
      <c r="T922" s="9"/>
      <c r="U922" s="11"/>
      <c r="V922" s="11"/>
      <c r="W922" s="11"/>
      <c r="X922" s="12"/>
      <c r="Y922" s="17"/>
      <c r="Z922" s="11"/>
    </row>
    <row r="923" customFormat="false" ht="12.75" hidden="false" customHeight="false" outlineLevel="0" collapsed="false">
      <c r="A923" s="0" t="n">
        <v>2002</v>
      </c>
      <c r="B923" s="0" t="n">
        <v>2</v>
      </c>
      <c r="C923" s="0" t="n">
        <v>26</v>
      </c>
      <c r="D923" s="0" t="n">
        <v>7</v>
      </c>
      <c r="E923" s="0" t="n">
        <v>0</v>
      </c>
      <c r="G923" s="0" t="n">
        <v>38</v>
      </c>
      <c r="H923" s="0" t="n">
        <f aca="false">(107-G923)</f>
        <v>69</v>
      </c>
      <c r="K923" s="8"/>
      <c r="L923" s="9" t="n">
        <v>8674.05</v>
      </c>
      <c r="M923" s="9" t="n">
        <f aca="false">(L923*(107/H923))</f>
        <v>13451.0630434783</v>
      </c>
      <c r="N923" s="9" t="n">
        <f aca="false">(M923-L923)</f>
        <v>4777.01304347826</v>
      </c>
      <c r="O923" s="11"/>
      <c r="P923" s="9"/>
      <c r="Q923" s="9"/>
      <c r="R923" s="9"/>
      <c r="S923" s="11"/>
      <c r="T923" s="9"/>
      <c r="U923" s="11"/>
      <c r="V923" s="11"/>
      <c r="W923" s="11"/>
      <c r="X923" s="12"/>
      <c r="Y923" s="17"/>
      <c r="Z923" s="11"/>
    </row>
    <row r="924" customFormat="false" ht="12.75" hidden="false" customHeight="false" outlineLevel="0" collapsed="false">
      <c r="A924" s="0" t="n">
        <v>2002</v>
      </c>
      <c r="B924" s="0" t="n">
        <v>2</v>
      </c>
      <c r="C924" s="0" t="n">
        <v>26</v>
      </c>
      <c r="D924" s="0" t="n">
        <v>7</v>
      </c>
      <c r="E924" s="0" t="n">
        <v>10</v>
      </c>
      <c r="G924" s="0" t="n">
        <v>38</v>
      </c>
      <c r="H924" s="0" t="n">
        <f aca="false">(107-G924)</f>
        <v>69</v>
      </c>
      <c r="K924" s="8"/>
      <c r="L924" s="9" t="n">
        <v>8508.25</v>
      </c>
      <c r="M924" s="9" t="n">
        <f aca="false">(L924*(107/H924))</f>
        <v>13193.9528985507</v>
      </c>
      <c r="N924" s="9" t="n">
        <f aca="false">(M924-L924)</f>
        <v>4685.70289855072</v>
      </c>
      <c r="O924" s="11"/>
      <c r="P924" s="9"/>
      <c r="Q924" s="9"/>
      <c r="R924" s="9"/>
      <c r="S924" s="11"/>
      <c r="T924" s="9"/>
      <c r="U924" s="11"/>
      <c r="V924" s="11"/>
      <c r="W924" s="11"/>
      <c r="X924" s="12"/>
      <c r="Y924" s="17"/>
      <c r="Z924" s="11"/>
    </row>
    <row r="925" customFormat="false" ht="12.75" hidden="false" customHeight="false" outlineLevel="0" collapsed="false">
      <c r="A925" s="0" t="n">
        <v>2002</v>
      </c>
      <c r="B925" s="0" t="n">
        <v>2</v>
      </c>
      <c r="C925" s="0" t="n">
        <v>26</v>
      </c>
      <c r="D925" s="0" t="n">
        <v>7</v>
      </c>
      <c r="E925" s="0" t="n">
        <v>20</v>
      </c>
      <c r="G925" s="0" t="n">
        <v>38</v>
      </c>
      <c r="H925" s="0" t="n">
        <f aca="false">(107-G925)</f>
        <v>69</v>
      </c>
      <c r="K925" s="8"/>
      <c r="L925" s="9" t="n">
        <v>7986.16666666667</v>
      </c>
      <c r="M925" s="9" t="n">
        <f aca="false">(L925*(107/H925))</f>
        <v>12384.345410628</v>
      </c>
      <c r="N925" s="9" t="n">
        <f aca="false">(M925-L925)</f>
        <v>4398.17874396135</v>
      </c>
      <c r="O925" s="11"/>
      <c r="P925" s="9"/>
      <c r="Q925" s="9"/>
      <c r="R925" s="9"/>
      <c r="S925" s="11"/>
      <c r="T925" s="9"/>
      <c r="U925" s="11"/>
      <c r="V925" s="11"/>
      <c r="W925" s="11"/>
      <c r="X925" s="11"/>
      <c r="Y925" s="11"/>
      <c r="Z925" s="11"/>
    </row>
    <row r="926" customFormat="false" ht="12.75" hidden="false" customHeight="false" outlineLevel="0" collapsed="false">
      <c r="A926" s="0" t="n">
        <v>2002</v>
      </c>
      <c r="B926" s="0" t="n">
        <v>2</v>
      </c>
      <c r="C926" s="0" t="n">
        <v>26</v>
      </c>
      <c r="D926" s="0" t="n">
        <v>7</v>
      </c>
      <c r="E926" s="0" t="n">
        <v>30</v>
      </c>
      <c r="G926" s="0" t="n">
        <v>38</v>
      </c>
      <c r="H926" s="0" t="n">
        <f aca="false">(107-G926)</f>
        <v>69</v>
      </c>
      <c r="K926" s="8"/>
      <c r="L926" s="9" t="n">
        <v>8183.11666666667</v>
      </c>
      <c r="M926" s="9" t="n">
        <f aca="false">(L926*(107/H926))</f>
        <v>12689.7606280193</v>
      </c>
      <c r="N926" s="9" t="n">
        <f aca="false">(M926-L926)</f>
        <v>4506.64396135266</v>
      </c>
      <c r="O926" s="11"/>
      <c r="P926" s="9"/>
      <c r="Q926" s="9"/>
      <c r="R926" s="9"/>
      <c r="S926" s="11"/>
      <c r="T926" s="9"/>
      <c r="U926" s="11"/>
      <c r="V926" s="11"/>
      <c r="W926" s="11"/>
      <c r="X926" s="11"/>
      <c r="Y926" s="11"/>
      <c r="Z926" s="11"/>
    </row>
    <row r="927" customFormat="false" ht="12.75" hidden="false" customHeight="false" outlineLevel="0" collapsed="false">
      <c r="A927" s="0" t="n">
        <v>2002</v>
      </c>
      <c r="B927" s="0" t="n">
        <v>2</v>
      </c>
      <c r="C927" s="0" t="n">
        <v>26</v>
      </c>
      <c r="D927" s="0" t="n">
        <v>7</v>
      </c>
      <c r="E927" s="0" t="n">
        <v>40</v>
      </c>
      <c r="G927" s="0" t="n">
        <v>38</v>
      </c>
      <c r="H927" s="0" t="n">
        <f aca="false">(107-G927)</f>
        <v>69</v>
      </c>
      <c r="K927" s="8"/>
      <c r="L927" s="9" t="n">
        <v>7851.51666666667</v>
      </c>
      <c r="M927" s="9" t="n">
        <f aca="false">(L927*(107/H927))</f>
        <v>12175.5403381643</v>
      </c>
      <c r="N927" s="9" t="n">
        <f aca="false">(M927-L927)</f>
        <v>4324.02367149758</v>
      </c>
      <c r="O927" s="11"/>
      <c r="P927" s="9"/>
      <c r="Q927" s="9"/>
      <c r="R927" s="9"/>
      <c r="S927" s="11"/>
      <c r="T927" s="9"/>
      <c r="U927" s="11"/>
      <c r="V927" s="11"/>
      <c r="W927" s="11"/>
      <c r="X927" s="11"/>
      <c r="Y927" s="11"/>
      <c r="Z927" s="11"/>
    </row>
    <row r="928" customFormat="false" ht="12.75" hidden="false" customHeight="false" outlineLevel="0" collapsed="false">
      <c r="A928" s="0" t="n">
        <v>2002</v>
      </c>
      <c r="B928" s="0" t="n">
        <v>2</v>
      </c>
      <c r="C928" s="0" t="n">
        <v>26</v>
      </c>
      <c r="D928" s="0" t="n">
        <v>7</v>
      </c>
      <c r="E928" s="0" t="n">
        <v>50</v>
      </c>
      <c r="G928" s="0" t="n">
        <v>38</v>
      </c>
      <c r="H928" s="0" t="n">
        <f aca="false">(107-G928)</f>
        <v>69</v>
      </c>
      <c r="K928" s="8"/>
      <c r="L928" s="9" t="n">
        <v>7903.4</v>
      </c>
      <c r="M928" s="9" t="n">
        <f aca="false">(L928*(107/H928))</f>
        <v>12255.9971014493</v>
      </c>
      <c r="N928" s="9" t="n">
        <f aca="false">(M928-L928)</f>
        <v>4352.59710144928</v>
      </c>
      <c r="O928" s="11"/>
      <c r="P928" s="9"/>
      <c r="Q928" s="9"/>
      <c r="R928" s="9"/>
      <c r="S928" s="11"/>
      <c r="T928" s="9"/>
      <c r="U928" s="11"/>
      <c r="V928" s="11"/>
      <c r="W928" s="11"/>
      <c r="X928" s="11"/>
      <c r="Y928" s="11"/>
      <c r="Z928" s="11"/>
    </row>
    <row r="929" customFormat="false" ht="12.75" hidden="false" customHeight="false" outlineLevel="0" collapsed="false">
      <c r="A929" s="0" t="n">
        <v>2002</v>
      </c>
      <c r="B929" s="0" t="n">
        <v>2</v>
      </c>
      <c r="C929" s="0" t="n">
        <v>26</v>
      </c>
      <c r="D929" s="0" t="n">
        <v>8</v>
      </c>
      <c r="E929" s="0" t="n">
        <v>0</v>
      </c>
      <c r="G929" s="0" t="n">
        <v>38</v>
      </c>
      <c r="H929" s="0" t="n">
        <f aca="false">(107-G929)</f>
        <v>69</v>
      </c>
      <c r="K929" s="8"/>
      <c r="L929" s="9" t="n">
        <v>7458.85</v>
      </c>
      <c r="M929" s="9" t="n">
        <f aca="false">(L929*(107/H929))</f>
        <v>11566.6224637681</v>
      </c>
      <c r="N929" s="9" t="n">
        <f aca="false">(M929-L929)</f>
        <v>4107.77246376812</v>
      </c>
      <c r="O929" s="11"/>
      <c r="P929" s="9"/>
      <c r="Q929" s="9"/>
      <c r="R929" s="9"/>
      <c r="S929" s="11"/>
      <c r="T929" s="9"/>
      <c r="U929" s="11"/>
      <c r="V929" s="11"/>
      <c r="W929" s="11"/>
      <c r="X929" s="11"/>
      <c r="Y929" s="11"/>
      <c r="Z929" s="11"/>
    </row>
    <row r="930" customFormat="false" ht="12.75" hidden="false" customHeight="false" outlineLevel="0" collapsed="false">
      <c r="A930" s="0" t="n">
        <v>2002</v>
      </c>
      <c r="B930" s="0" t="n">
        <v>2</v>
      </c>
      <c r="C930" s="0" t="n">
        <v>26</v>
      </c>
      <c r="D930" s="0" t="n">
        <v>8</v>
      </c>
      <c r="E930" s="0" t="n">
        <v>10</v>
      </c>
      <c r="G930" s="0" t="n">
        <v>38</v>
      </c>
      <c r="H930" s="0" t="n">
        <f aca="false">(107-G930)</f>
        <v>69</v>
      </c>
      <c r="K930" s="8"/>
      <c r="L930" s="9" t="n">
        <v>6744.63333333333</v>
      </c>
      <c r="M930" s="9" t="n">
        <f aca="false">(L930*(107/H930))</f>
        <v>10459.0690821256</v>
      </c>
      <c r="N930" s="9" t="n">
        <f aca="false">(M930-L930)</f>
        <v>3714.43574879227</v>
      </c>
      <c r="O930" s="11"/>
      <c r="P930" s="9"/>
      <c r="Q930" s="9"/>
      <c r="R930" s="9"/>
      <c r="S930" s="11"/>
      <c r="T930" s="9"/>
      <c r="U930" s="11"/>
      <c r="V930" s="11"/>
      <c r="W930" s="11"/>
      <c r="X930" s="11"/>
      <c r="Y930" s="11"/>
      <c r="Z930" s="11"/>
    </row>
    <row r="931" customFormat="false" ht="12.75" hidden="false" customHeight="false" outlineLevel="0" collapsed="false">
      <c r="A931" s="0" t="n">
        <v>2002</v>
      </c>
      <c r="B931" s="0" t="n">
        <v>2</v>
      </c>
      <c r="C931" s="0" t="n">
        <v>26</v>
      </c>
      <c r="D931" s="0" t="n">
        <v>8</v>
      </c>
      <c r="E931" s="0" t="n">
        <v>20</v>
      </c>
      <c r="G931" s="0" t="n">
        <v>38</v>
      </c>
      <c r="H931" s="0" t="n">
        <f aca="false">(107-G931)</f>
        <v>69</v>
      </c>
      <c r="K931" s="8"/>
      <c r="L931" s="9" t="n">
        <v>6187.7</v>
      </c>
      <c r="M931" s="9" t="n">
        <f aca="false">(L931*(107/H931))</f>
        <v>9595.41884057971</v>
      </c>
      <c r="N931" s="9" t="n">
        <f aca="false">(M931-L931)</f>
        <v>3407.71884057971</v>
      </c>
      <c r="O931" s="11"/>
      <c r="P931" s="9"/>
      <c r="Q931" s="9"/>
      <c r="R931" s="9"/>
      <c r="S931" s="11"/>
      <c r="T931" s="9"/>
      <c r="U931" s="11"/>
      <c r="V931" s="11"/>
      <c r="W931" s="11"/>
      <c r="X931" s="11"/>
      <c r="Y931" s="11"/>
      <c r="Z931" s="11"/>
    </row>
    <row r="932" customFormat="false" ht="12.75" hidden="false" customHeight="false" outlineLevel="0" collapsed="false">
      <c r="A932" s="0" t="n">
        <v>2002</v>
      </c>
      <c r="B932" s="0" t="n">
        <v>2</v>
      </c>
      <c r="C932" s="0" t="n">
        <v>26</v>
      </c>
      <c r="D932" s="0" t="n">
        <v>8</v>
      </c>
      <c r="E932" s="0" t="n">
        <v>30</v>
      </c>
      <c r="G932" s="0" t="n">
        <v>38</v>
      </c>
      <c r="H932" s="0" t="n">
        <f aca="false">(107-G932)</f>
        <v>69</v>
      </c>
      <c r="K932" s="8"/>
      <c r="L932" s="9" t="n">
        <v>6047.33333333333</v>
      </c>
      <c r="M932" s="9" t="n">
        <f aca="false">(L932*(107/H932))</f>
        <v>9377.74879227053</v>
      </c>
      <c r="N932" s="9" t="n">
        <f aca="false">(M932-L932)</f>
        <v>3330.4154589372</v>
      </c>
      <c r="O932" s="11"/>
      <c r="P932" s="9"/>
      <c r="Q932" s="9"/>
      <c r="R932" s="9"/>
      <c r="S932" s="11"/>
      <c r="T932" s="9"/>
      <c r="U932" s="11"/>
      <c r="V932" s="11"/>
      <c r="W932" s="11"/>
      <c r="X932" s="11"/>
      <c r="Y932" s="11"/>
      <c r="Z932" s="11"/>
    </row>
    <row r="933" customFormat="false" ht="12.75" hidden="false" customHeight="false" outlineLevel="0" collapsed="false">
      <c r="A933" s="0" t="n">
        <v>2002</v>
      </c>
      <c r="B933" s="0" t="n">
        <v>2</v>
      </c>
      <c r="C933" s="0" t="n">
        <v>26</v>
      </c>
      <c r="D933" s="0" t="n">
        <v>8</v>
      </c>
      <c r="E933" s="0" t="n">
        <v>40</v>
      </c>
      <c r="G933" s="0" t="n">
        <v>38</v>
      </c>
      <c r="H933" s="0" t="n">
        <f aca="false">(107-G933)</f>
        <v>69</v>
      </c>
      <c r="K933" s="8"/>
      <c r="L933" s="9" t="n">
        <v>6256.06666666667</v>
      </c>
      <c r="M933" s="9" t="n">
        <f aca="false">(L933*(107/H933))</f>
        <v>9701.43671497585</v>
      </c>
      <c r="N933" s="9" t="n">
        <f aca="false">(M933-L933)</f>
        <v>3445.37004830918</v>
      </c>
      <c r="O933" s="11"/>
      <c r="P933" s="9"/>
      <c r="Q933" s="9"/>
      <c r="R933" s="9"/>
      <c r="S933" s="11"/>
      <c r="T933" s="9"/>
      <c r="U933" s="11"/>
      <c r="V933" s="11"/>
      <c r="W933" s="11"/>
      <c r="X933" s="11"/>
      <c r="Y933" s="11"/>
      <c r="Z933" s="11"/>
    </row>
    <row r="934" customFormat="false" ht="12.75" hidden="false" customHeight="false" outlineLevel="0" collapsed="false">
      <c r="A934" s="0" t="n">
        <v>2002</v>
      </c>
      <c r="B934" s="0" t="n">
        <v>2</v>
      </c>
      <c r="C934" s="0" t="n">
        <v>26</v>
      </c>
      <c r="D934" s="0" t="n">
        <v>8</v>
      </c>
      <c r="E934" s="0" t="n">
        <v>50</v>
      </c>
      <c r="G934" s="0" t="n">
        <v>38</v>
      </c>
      <c r="H934" s="0" t="n">
        <f aca="false">(107-G934)</f>
        <v>69</v>
      </c>
      <c r="K934" s="8"/>
      <c r="L934" s="9" t="n">
        <v>5938.16666666667</v>
      </c>
      <c r="M934" s="9" t="n">
        <f aca="false">(L934*(107/H934))</f>
        <v>9208.46135265701</v>
      </c>
      <c r="N934" s="9" t="n">
        <f aca="false">(M934-L934)</f>
        <v>3270.29468599034</v>
      </c>
      <c r="O934" s="11"/>
      <c r="P934" s="9"/>
      <c r="Q934" s="9"/>
      <c r="R934" s="9"/>
      <c r="S934" s="11"/>
      <c r="T934" s="9"/>
      <c r="U934" s="11"/>
      <c r="V934" s="11"/>
      <c r="W934" s="11"/>
      <c r="X934" s="11"/>
      <c r="Y934" s="11"/>
      <c r="Z934" s="11"/>
    </row>
    <row r="935" customFormat="false" ht="12.75" hidden="false" customHeight="false" outlineLevel="0" collapsed="false">
      <c r="K935" s="8"/>
      <c r="L935" s="9"/>
      <c r="M935" s="9"/>
      <c r="N935" s="9"/>
      <c r="O935" s="11"/>
      <c r="P935" s="9"/>
      <c r="Q935" s="9"/>
      <c r="R935" s="9"/>
      <c r="S935" s="11"/>
      <c r="T935" s="9"/>
      <c r="U935" s="11"/>
      <c r="V935" s="11"/>
      <c r="W935" s="11"/>
      <c r="X935" s="11"/>
      <c r="Y935" s="11"/>
      <c r="Z935" s="11"/>
    </row>
    <row r="936" customFormat="false" ht="12.75" hidden="false" customHeight="false" outlineLevel="0" collapsed="false">
      <c r="A936" s="19" t="s">
        <v>20</v>
      </c>
      <c r="K936" s="8"/>
      <c r="L936" s="9"/>
      <c r="M936" s="9"/>
      <c r="N936" s="9"/>
      <c r="O936" s="11"/>
      <c r="P936" s="9"/>
      <c r="Q936" s="9"/>
      <c r="R936" s="9"/>
      <c r="S936" s="11"/>
      <c r="T936" s="9"/>
      <c r="U936" s="11"/>
      <c r="V936" s="11"/>
      <c r="W936" s="11"/>
      <c r="X936" s="11"/>
      <c r="Y936" s="11"/>
      <c r="Z936" s="11"/>
    </row>
    <row r="937" customFormat="false" ht="12.75" hidden="false" customHeight="false" outlineLevel="0" collapsed="false"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customFormat="false" ht="12.75" hidden="false" customHeight="false" outlineLevel="0" collapsed="false">
      <c r="A938" s="0" t="n">
        <v>2002</v>
      </c>
      <c r="B938" s="0" t="n">
        <v>2</v>
      </c>
      <c r="C938" s="0" t="n">
        <v>26</v>
      </c>
      <c r="D938" s="0" t="n">
        <v>9</v>
      </c>
      <c r="E938" s="0" t="n">
        <v>0</v>
      </c>
      <c r="F938" s="20" t="n">
        <v>1</v>
      </c>
      <c r="G938" s="0" t="n">
        <v>107</v>
      </c>
      <c r="H938" s="0" t="n">
        <f aca="false">(107-G938)</f>
        <v>0</v>
      </c>
      <c r="I938" s="20" t="n">
        <v>25.27</v>
      </c>
      <c r="J938" s="20" t="n">
        <f aca="false">(I938*1.114)*0.447</f>
        <v>12.58339866</v>
      </c>
      <c r="K938" s="9" t="n">
        <f aca="false">((VLOOKUP(J938+1,$X$5:$Y$95,2,TRUE())-VLOOKUP(J938,$X$5:$Y$95,2,TRUE()))/(VLOOKUP(J938+1,$X$5:$Y$95,1,TRUE())-VLOOKUP(J938,$X$5:$Y$95,1,TRUE())))*(J938-VLOOKUP(J938,$X$5:$Y$95,1,TRUE()))+VLOOKUP(J938,$X$5:$Y$95,2,TRUE())</f>
        <v>1447.42130486</v>
      </c>
      <c r="L938" s="9" t="n">
        <v>39312.65</v>
      </c>
      <c r="M938" s="9" t="n">
        <f aca="false">((K938*G938)*0.9)*F938</f>
        <v>139386.671658018</v>
      </c>
      <c r="N938" s="9" t="n">
        <f aca="false">(M938-L938)</f>
        <v>100074.021658018</v>
      </c>
      <c r="P938" s="9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customFormat="false" ht="12.75" hidden="false" customHeight="false" outlineLevel="0" collapsed="false">
      <c r="A939" s="0" t="n">
        <v>2002</v>
      </c>
      <c r="B939" s="0" t="n">
        <v>2</v>
      </c>
      <c r="C939" s="0" t="n">
        <v>26</v>
      </c>
      <c r="D939" s="0" t="n">
        <v>10</v>
      </c>
      <c r="E939" s="0" t="n">
        <v>0</v>
      </c>
      <c r="F939" s="20" t="n">
        <v>1</v>
      </c>
      <c r="G939" s="0" t="n">
        <v>107</v>
      </c>
      <c r="H939" s="0" t="n">
        <f aca="false">(107-G939)</f>
        <v>0</v>
      </c>
      <c r="I939" s="20" t="n">
        <v>22.97</v>
      </c>
      <c r="J939" s="20" t="n">
        <f aca="false">(I939*1.114)*0.447</f>
        <v>11.43809526</v>
      </c>
      <c r="K939" s="9" t="n">
        <f aca="false">((VLOOKUP(J939+1,$X$5:$Y$95,2,TRUE())-VLOOKUP(J939,$X$5:$Y$95,2,TRUE()))/(VLOOKUP(J939+1,$X$5:$Y$95,1,TRUE())-VLOOKUP(J939,$X$5:$Y$95,1,TRUE())))*(J939-VLOOKUP(J939,$X$5:$Y$95,1,TRUE()))+VLOOKUP(J939,$X$5:$Y$95,2,TRUE())</f>
        <v>1308.22857524</v>
      </c>
      <c r="L939" s="9" t="n">
        <v>36447.5</v>
      </c>
      <c r="M939" s="9" t="n">
        <f aca="false">((K939*G939)*0.9)*F939</f>
        <v>125982.411795612</v>
      </c>
      <c r="N939" s="9" t="n">
        <f aca="false">(M939-L939)</f>
        <v>89534.911795612</v>
      </c>
      <c r="O939" s="19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customFormat="false" ht="12.75" hidden="false" customHeight="false" outlineLevel="0" collapsed="false">
      <c r="A940" s="0" t="n">
        <v>2002</v>
      </c>
      <c r="B940" s="0" t="n">
        <v>2</v>
      </c>
      <c r="C940" s="0" t="n">
        <v>26</v>
      </c>
      <c r="D940" s="0" t="n">
        <v>11</v>
      </c>
      <c r="E940" s="0" t="n">
        <v>0</v>
      </c>
      <c r="F940" s="20" t="n">
        <v>1</v>
      </c>
      <c r="G940" s="0" t="n">
        <v>107</v>
      </c>
      <c r="H940" s="0" t="n">
        <f aca="false">(107-G940)</f>
        <v>0</v>
      </c>
      <c r="I940" s="20" t="n">
        <v>23.18</v>
      </c>
      <c r="J940" s="20" t="n">
        <f aca="false">(I940*1.114)*0.447</f>
        <v>11.54266644</v>
      </c>
      <c r="K940" s="9" t="n">
        <f aca="false">((VLOOKUP(J940+1,$X$5:$Y$95,2,TRUE())-VLOOKUP(J940,$X$5:$Y$95,2,TRUE()))/(VLOOKUP(J940+1,$X$5:$Y$95,1,TRUE())-VLOOKUP(J940,$X$5:$Y$95,1,TRUE())))*(J940-VLOOKUP(J940,$X$5:$Y$95,1,TRUE()))+VLOOKUP(J940,$X$5:$Y$95,2,TRUE())</f>
        <v>1326.42396056</v>
      </c>
      <c r="L940" s="9" t="n">
        <v>36051.4166666667</v>
      </c>
      <c r="M940" s="9" t="n">
        <f aca="false">((K940*G940)*0.9)*F940</f>
        <v>127734.627401928</v>
      </c>
      <c r="N940" s="9" t="n">
        <f aca="false">(M940-L940)</f>
        <v>91683.2107352614</v>
      </c>
      <c r="O940" s="19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customFormat="false" ht="12.75" hidden="false" customHeight="false" outlineLevel="0" collapsed="false">
      <c r="A941" s="0" t="n">
        <v>2002</v>
      </c>
      <c r="B941" s="0" t="n">
        <v>2</v>
      </c>
      <c r="C941" s="0" t="n">
        <v>26</v>
      </c>
      <c r="D941" s="0" t="n">
        <v>12</v>
      </c>
      <c r="E941" s="0" t="n">
        <v>0</v>
      </c>
      <c r="F941" s="20" t="n">
        <v>1</v>
      </c>
      <c r="G941" s="0" t="n">
        <v>107</v>
      </c>
      <c r="H941" s="0" t="n">
        <f aca="false">(107-G941)</f>
        <v>0</v>
      </c>
      <c r="I941" s="20" t="n">
        <v>22.43</v>
      </c>
      <c r="J941" s="20" t="n">
        <f aca="false">(I941*1.114)*0.447</f>
        <v>11.16919794</v>
      </c>
      <c r="K941" s="9" t="n">
        <f aca="false">((VLOOKUP(J941+1,$X$5:$Y$95,2,TRUE())-VLOOKUP(J941,$X$5:$Y$95,2,TRUE()))/(VLOOKUP(J941+1,$X$5:$Y$95,1,TRUE())-VLOOKUP(J941,$X$5:$Y$95,1,TRUE())))*(J941-VLOOKUP(J941,$X$5:$Y$95,1,TRUE()))+VLOOKUP(J941,$X$5:$Y$95,2,TRUE())</f>
        <v>1261.44044156</v>
      </c>
      <c r="L941" s="9" t="n">
        <v>52113.4333333333</v>
      </c>
      <c r="M941" s="9" t="n">
        <f aca="false">((K941*G941)*0.9)*F941</f>
        <v>121476.714522228</v>
      </c>
      <c r="N941" s="9" t="n">
        <f aca="false">(M941-L941)</f>
        <v>69363.2811888947</v>
      </c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customFormat="false" ht="12.75" hidden="false" customHeight="false" outlineLevel="0" collapsed="false">
      <c r="A942" s="0" t="n">
        <v>2002</v>
      </c>
      <c r="B942" s="0" t="n">
        <v>2</v>
      </c>
      <c r="C942" s="0" t="n">
        <v>26</v>
      </c>
      <c r="D942" s="0" t="n">
        <v>13</v>
      </c>
      <c r="E942" s="0" t="n">
        <v>0</v>
      </c>
      <c r="F942" s="20" t="n">
        <v>1</v>
      </c>
      <c r="G942" s="0" t="n">
        <v>107</v>
      </c>
      <c r="H942" s="0" t="n">
        <f aca="false">(107-G942)</f>
        <v>0</v>
      </c>
      <c r="I942" s="20" t="n">
        <v>19.65</v>
      </c>
      <c r="J942" s="20" t="n">
        <f aca="false">(I942*1.114)*0.447</f>
        <v>9.7848747</v>
      </c>
      <c r="K942" s="9" t="n">
        <f aca="false">((VLOOKUP(J942+1,$X$5:$Y$95,2,TRUE())-VLOOKUP(J942,$X$5:$Y$95,2,TRUE()))/(VLOOKUP(J942+1,$X$5:$Y$95,1,TRUE())-VLOOKUP(J942,$X$5:$Y$95,1,TRUE())))*(J942-VLOOKUP(J942,$X$5:$Y$95,1,TRUE()))+VLOOKUP(J942,$X$5:$Y$95,2,TRUE())</f>
        <v>904.0556678</v>
      </c>
      <c r="L942" s="9" t="n">
        <v>37440.7333333333</v>
      </c>
      <c r="M942" s="9" t="n">
        <f aca="false">((K942*G942)*0.9)*F942</f>
        <v>87060.56080914</v>
      </c>
      <c r="N942" s="9" t="n">
        <f aca="false">(M942-L942)</f>
        <v>49619.8274758067</v>
      </c>
      <c r="O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customFormat="false" ht="12.75" hidden="false" customHeight="false" outlineLevel="0" collapsed="false">
      <c r="A943" s="0" t="n">
        <v>2002</v>
      </c>
      <c r="B943" s="0" t="n">
        <v>2</v>
      </c>
      <c r="C943" s="0" t="n">
        <v>26</v>
      </c>
      <c r="D943" s="0" t="n">
        <v>14</v>
      </c>
      <c r="E943" s="0" t="n">
        <v>0</v>
      </c>
      <c r="F943" s="20" t="n">
        <v>1</v>
      </c>
      <c r="G943" s="0" t="n">
        <v>107</v>
      </c>
      <c r="H943" s="0" t="n">
        <f aca="false">(107-G943)</f>
        <v>0</v>
      </c>
      <c r="I943" s="20" t="n">
        <v>20.67</v>
      </c>
      <c r="J943" s="20" t="n">
        <f aca="false">(I943*1.114)*0.447</f>
        <v>10.29279186</v>
      </c>
      <c r="K943" s="9" t="n">
        <f aca="false">((VLOOKUP(J943+1,$X$5:$Y$95,2,TRUE())-VLOOKUP(J943,$X$5:$Y$95,2,TRUE()))/(VLOOKUP(J943+1,$X$5:$Y$95,1,TRUE())-VLOOKUP(J943,$X$5:$Y$95,1,TRUE())))*(J943-VLOOKUP(J943,$X$5:$Y$95,1,TRUE()))+VLOOKUP(J943,$X$5:$Y$95,2,TRUE())</f>
        <v>1041.76101034</v>
      </c>
      <c r="L943" s="9" t="n">
        <v>33712.4166666667</v>
      </c>
      <c r="M943" s="9" t="n">
        <f aca="false">((K943*G943)*0.9)*F943</f>
        <v>100321.585295742</v>
      </c>
      <c r="N943" s="9" t="n">
        <f aca="false">(M943-L943)</f>
        <v>66609.1686290753</v>
      </c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customFormat="false" ht="12.75" hidden="false" customHeight="false" outlineLevel="0" collapsed="false">
      <c r="A944" s="0" t="n">
        <v>2002</v>
      </c>
      <c r="B944" s="0" t="n">
        <v>2</v>
      </c>
      <c r="C944" s="0" t="n">
        <v>26</v>
      </c>
      <c r="D944" s="0" t="n">
        <v>15</v>
      </c>
      <c r="E944" s="0" t="n">
        <v>0</v>
      </c>
      <c r="F944" s="20" t="n">
        <v>1</v>
      </c>
      <c r="G944" s="0" t="n">
        <v>107</v>
      </c>
      <c r="H944" s="0" t="n">
        <f aca="false">(107-G944)</f>
        <v>0</v>
      </c>
      <c r="I944" s="20" t="n">
        <v>17.41</v>
      </c>
      <c r="J944" s="20" t="n">
        <f aca="false">(I944*1.114)*0.447</f>
        <v>8.66944878</v>
      </c>
      <c r="K944" s="9" t="n">
        <f aca="false">((VLOOKUP(J944+1,$X$5:$Y$95,2,TRUE())-VLOOKUP(J944,$X$5:$Y$95,2,TRUE()))/(VLOOKUP(J944+1,$X$5:$Y$95,1,TRUE())-VLOOKUP(J944,$X$5:$Y$95,1,TRUE())))*(J944-VLOOKUP(J944,$X$5:$Y$95,1,TRUE()))+VLOOKUP(J944,$X$5:$Y$95,2,TRUE())</f>
        <v>617.27038526</v>
      </c>
      <c r="L944" s="9" t="n">
        <v>3042.3</v>
      </c>
      <c r="M944" s="9" t="n">
        <f aca="false">((K944*G944)*0.9)*F944</f>
        <v>59443.138100538</v>
      </c>
      <c r="N944" s="9" t="n">
        <f aca="false">(M944-L944)</f>
        <v>56400.838100538</v>
      </c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customFormat="false" ht="12.75" hidden="false" customHeight="false" outlineLevel="0" collapsed="false">
      <c r="A945" s="0" t="n">
        <v>2002</v>
      </c>
      <c r="B945" s="0" t="n">
        <v>2</v>
      </c>
      <c r="C945" s="0" t="n">
        <v>26</v>
      </c>
      <c r="D945" s="0" t="n">
        <v>16</v>
      </c>
      <c r="E945" s="0" t="n">
        <v>0</v>
      </c>
      <c r="F945" s="20" t="n">
        <v>1</v>
      </c>
      <c r="G945" s="0" t="n">
        <v>107</v>
      </c>
      <c r="H945" s="0" t="n">
        <f aca="false">(107-G945)</f>
        <v>0</v>
      </c>
      <c r="I945" s="20" t="n">
        <v>15.27</v>
      </c>
      <c r="J945" s="20" t="n">
        <f aca="false">(I945*1.114)*0.447</f>
        <v>7.60381866</v>
      </c>
      <c r="K945" s="9" t="n">
        <f aca="false">((VLOOKUP(J945+1,$X$5:$Y$95,2,TRUE())-VLOOKUP(J945,$X$5:$Y$95,2,TRUE()))/(VLOOKUP(J945+1,$X$5:$Y$95,1,TRUE())-VLOOKUP(J945,$X$5:$Y$95,1,TRUE())))*(J945-VLOOKUP(J945,$X$5:$Y$95,1,TRUE()))+VLOOKUP(J945,$X$5:$Y$95,2,TRUE())</f>
        <v>406.6300789</v>
      </c>
      <c r="L945" s="9" t="n">
        <v>2599.25</v>
      </c>
      <c r="M945" s="9" t="n">
        <f aca="false">((K945*G945)*0.9)*F945</f>
        <v>39158.47659807</v>
      </c>
      <c r="N945" s="9" t="n">
        <f aca="false">(M945-L945)</f>
        <v>36559.22659807</v>
      </c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customFormat="false" ht="12.75" hidden="false" customHeight="false" outlineLevel="0" collapsed="false">
      <c r="A946" s="0" t="n">
        <v>2002</v>
      </c>
      <c r="B946" s="0" t="n">
        <v>2</v>
      </c>
      <c r="C946" s="0" t="n">
        <v>26</v>
      </c>
      <c r="D946" s="0" t="n">
        <v>17</v>
      </c>
      <c r="E946" s="0" t="n">
        <v>0</v>
      </c>
      <c r="F946" s="20" t="n">
        <v>1</v>
      </c>
      <c r="G946" s="0" t="n">
        <v>107</v>
      </c>
      <c r="H946" s="0" t="n">
        <f aca="false">(107-G946)</f>
        <v>0</v>
      </c>
      <c r="I946" s="20" t="n">
        <v>13.45</v>
      </c>
      <c r="J946" s="20" t="n">
        <f aca="false">(I946*1.114)*0.447</f>
        <v>6.6975351</v>
      </c>
      <c r="K946" s="9" t="n">
        <f aca="false">((VLOOKUP(J946+1,$X$5:$Y$95,2,TRUE())-VLOOKUP(J946,$X$5:$Y$95,2,TRUE()))/(VLOOKUP(J946+1,$X$5:$Y$95,1,TRUE())-VLOOKUP(J946,$X$5:$Y$95,1,TRUE())))*(J946-VLOOKUP(J946,$X$5:$Y$95,1,TRUE()))+VLOOKUP(J946,$X$5:$Y$95,2,TRUE())</f>
        <v>269.1918875</v>
      </c>
      <c r="L946" s="9" t="n">
        <v>1896.63333333333</v>
      </c>
      <c r="M946" s="9" t="n">
        <f aca="false">((K946*G946)*0.9)*F946</f>
        <v>25923.17876625</v>
      </c>
      <c r="N946" s="9" t="n">
        <f aca="false">(M946-L946)</f>
        <v>24026.5454329167</v>
      </c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customFormat="false" ht="12.75" hidden="false" customHeight="false" outlineLevel="0" collapsed="false">
      <c r="A947" s="0" t="n">
        <v>2002</v>
      </c>
      <c r="B947" s="0" t="n">
        <v>2</v>
      </c>
      <c r="C947" s="0" t="n">
        <v>26</v>
      </c>
      <c r="D947" s="0" t="n">
        <v>18</v>
      </c>
      <c r="E947" s="0" t="n">
        <v>0</v>
      </c>
      <c r="F947" s="20" t="n">
        <v>1</v>
      </c>
      <c r="G947" s="0" t="n">
        <v>107</v>
      </c>
      <c r="H947" s="0" t="n">
        <f aca="false">(107-G947)</f>
        <v>0</v>
      </c>
      <c r="I947" s="20" t="n">
        <v>10.35</v>
      </c>
      <c r="J947" s="20" t="n">
        <f aca="false">(I947*1.114)*0.447</f>
        <v>5.1538653</v>
      </c>
      <c r="K947" s="9" t="n">
        <f aca="false">((VLOOKUP(J947+1,$X$5:$Y$95,2,TRUE())-VLOOKUP(J947,$X$5:$Y$95,2,TRUE()))/(VLOOKUP(J947+1,$X$5:$Y$95,1,TRUE())-VLOOKUP(J947,$X$5:$Y$95,1,TRUE())))*(J947-VLOOKUP(J947,$X$5:$Y$95,1,TRUE()))+VLOOKUP(J947,$X$5:$Y$95,2,TRUE())</f>
        <v>105.0017423</v>
      </c>
      <c r="L947" s="9" t="n">
        <v>-260.533333333333</v>
      </c>
      <c r="M947" s="9" t="n">
        <f aca="false">((K947*G947)*0.9)*F947</f>
        <v>10111.66778349</v>
      </c>
      <c r="N947" s="9" t="n">
        <f aca="false">(M947-L947)</f>
        <v>10372.2011168233</v>
      </c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customFormat="false" ht="12.75" hidden="false" customHeight="false" outlineLevel="0" collapsed="false">
      <c r="A948" s="0" t="n">
        <v>2002</v>
      </c>
      <c r="B948" s="0" t="n">
        <v>2</v>
      </c>
      <c r="C948" s="0" t="n">
        <v>26</v>
      </c>
      <c r="D948" s="0" t="n">
        <v>19</v>
      </c>
      <c r="E948" s="0" t="n">
        <v>0</v>
      </c>
      <c r="F948" s="20" t="n">
        <v>1</v>
      </c>
      <c r="G948" s="0" t="n">
        <v>107</v>
      </c>
      <c r="H948" s="0" t="n">
        <f aca="false">(107-G948)</f>
        <v>0</v>
      </c>
      <c r="I948" s="20" t="n">
        <v>2.01</v>
      </c>
      <c r="J948" s="20" t="n">
        <f aca="false">(I948*1.114)*0.447</f>
        <v>1.00089558</v>
      </c>
      <c r="K948" s="9" t="n">
        <f aca="false">((VLOOKUP(J948+1,$X$5:$Y$95,2,TRUE())-VLOOKUP(J948,$X$5:$Y$95,2,TRUE()))/(VLOOKUP(J948+1,$X$5:$Y$95,1,TRUE())-VLOOKUP(J948,$X$5:$Y$95,1,TRUE())))*(J948-VLOOKUP(J948,$X$5:$Y$95,1,TRUE()))+VLOOKUP(J948,$X$5:$Y$95,2,TRUE())</f>
        <v>0</v>
      </c>
      <c r="L948" s="9" t="n">
        <v>158.183333333333</v>
      </c>
      <c r="M948" s="9" t="n">
        <f aca="false">((K948*G948)*0.9)*F948</f>
        <v>0</v>
      </c>
      <c r="N948" s="9" t="n">
        <f aca="false">(M948-L948)</f>
        <v>-158.183333333333</v>
      </c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customFormat="false" ht="12.75" hidden="false" customHeight="false" outlineLevel="0" collapsed="false">
      <c r="A949" s="0" t="n">
        <v>2002</v>
      </c>
      <c r="B949" s="0" t="n">
        <v>2</v>
      </c>
      <c r="C949" s="0" t="n">
        <v>26</v>
      </c>
      <c r="D949" s="0" t="n">
        <v>20</v>
      </c>
      <c r="E949" s="0" t="n">
        <v>0</v>
      </c>
      <c r="F949" s="20" t="n">
        <v>1</v>
      </c>
      <c r="G949" s="0" t="n">
        <v>107</v>
      </c>
      <c r="H949" s="0" t="n">
        <f aca="false">(107-G949)</f>
        <v>0</v>
      </c>
      <c r="I949" s="20" t="n">
        <v>2.12</v>
      </c>
      <c r="J949" s="20" t="n">
        <f aca="false">(I949*1.114)*0.447</f>
        <v>1.05567096</v>
      </c>
      <c r="K949" s="9" t="n">
        <f aca="false">((VLOOKUP(J949+1,$X$5:$Y$95,2,TRUE())-VLOOKUP(J949,$X$5:$Y$95,2,TRUE()))/(VLOOKUP(J949+1,$X$5:$Y$95,1,TRUE())-VLOOKUP(J949,$X$5:$Y$95,1,TRUE())))*(J949-VLOOKUP(J949,$X$5:$Y$95,1,TRUE()))+VLOOKUP(J949,$X$5:$Y$95,2,TRUE())</f>
        <v>0</v>
      </c>
      <c r="L949" s="9" t="n">
        <v>252.95</v>
      </c>
      <c r="M949" s="9" t="n">
        <f aca="false">((K949*G949)*0.9)*F949</f>
        <v>0</v>
      </c>
      <c r="N949" s="9" t="n">
        <f aca="false">(M949-L949)</f>
        <v>-252.95</v>
      </c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customFormat="false" ht="12.75" hidden="false" customHeight="false" outlineLevel="0" collapsed="false">
      <c r="A950" s="0" t="n">
        <v>2002</v>
      </c>
      <c r="B950" s="0" t="n">
        <v>2</v>
      </c>
      <c r="C950" s="0" t="n">
        <v>26</v>
      </c>
      <c r="D950" s="0" t="n">
        <v>21</v>
      </c>
      <c r="E950" s="0" t="n">
        <v>0</v>
      </c>
      <c r="F950" s="20" t="n">
        <v>0.33333</v>
      </c>
      <c r="G950" s="0" t="n">
        <v>107</v>
      </c>
      <c r="H950" s="0" t="n">
        <f aca="false">(107-G950)</f>
        <v>0</v>
      </c>
      <c r="I950" s="20" t="n">
        <v>4.68</v>
      </c>
      <c r="J950" s="20" t="n">
        <f aca="false">(I950*1.114)*0.447</f>
        <v>2.33044344</v>
      </c>
      <c r="K950" s="9" t="n">
        <f aca="false">((VLOOKUP(J950+1,$X$5:$Y$95,2,TRUE())-VLOOKUP(J950,$X$5:$Y$95,2,TRUE()))/(VLOOKUP(J950+1,$X$5:$Y$95,1,TRUE())-VLOOKUP(J950,$X$5:$Y$95,1,TRUE())))*(J950-VLOOKUP(J950,$X$5:$Y$95,1,TRUE()))+VLOOKUP(J950,$X$5:$Y$95,2,TRUE())</f>
        <v>2.31310408</v>
      </c>
      <c r="L950" s="9" t="n">
        <v>-96.9333333333333</v>
      </c>
      <c r="M950" s="9" t="n">
        <f aca="false">((K950*G950)*0.9)*F950</f>
        <v>74.2498984615903</v>
      </c>
      <c r="N950" s="9" t="n">
        <f aca="false">(M950-L950)</f>
        <v>171.183231794924</v>
      </c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customFormat="false" ht="12.75" hidden="false" customHeight="false" outlineLevel="0" collapsed="false"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customFormat="false" ht="12.75" hidden="false" customHeight="false" outlineLevel="0" collapsed="false"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customFormat="false" ht="12.75" hidden="false" customHeight="false" outlineLevel="0" collapsed="false"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customFormat="false" ht="12.75" hidden="false" customHeight="false" outlineLevel="0" collapsed="false"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customFormat="false" ht="12.75" hidden="false" customHeight="false" outlineLevel="0" collapsed="false"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customFormat="false" ht="12.75" hidden="false" customHeight="false" outlineLevel="0" collapsed="false"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customFormat="false" ht="12.75" hidden="false" customHeight="false" outlineLevel="0" collapsed="false"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customFormat="false" ht="12.75" hidden="false" customHeight="false" outlineLevel="0" collapsed="false"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customFormat="false" ht="12.75" hidden="false" customHeight="false" outlineLevel="0" collapsed="false"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customFormat="false" ht="12.75" hidden="false" customHeight="false" outlineLevel="0" collapsed="false"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customFormat="false" ht="12.75" hidden="false" customHeight="false" outlineLevel="0" collapsed="false"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customFormat="false" ht="12.75" hidden="false" customHeight="false" outlineLevel="0" collapsed="false"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customFormat="false" ht="12.75" hidden="false" customHeight="false" outlineLevel="0" collapsed="false"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customFormat="false" ht="12.75" hidden="false" customHeight="false" outlineLevel="0" collapsed="false"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customFormat="false" ht="12.75" hidden="false" customHeight="false" outlineLevel="0" collapsed="false"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customFormat="false" ht="12.75" hidden="false" customHeight="false" outlineLevel="0" collapsed="false">
      <c r="L966" s="9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customFormat="false" ht="12.75" hidden="false" customHeight="false" outlineLevel="0" collapsed="false"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customFormat="false" ht="12.75" hidden="false" customHeight="false" outlineLevel="0" collapsed="false"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customFormat="false" ht="12.75" hidden="false" customHeight="false" outlineLevel="0" collapsed="false"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customFormat="false" ht="12.75" hidden="false" customHeight="false" outlineLevel="0" collapsed="false"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customFormat="false" ht="12.75" hidden="false" customHeight="false" outlineLevel="0" collapsed="false"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customFormat="false" ht="12.75" hidden="false" customHeight="false" outlineLevel="0" collapsed="false"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customFormat="false" ht="12.75" hidden="false" customHeight="false" outlineLevel="0" collapsed="false"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customFormat="false" ht="12.75" hidden="false" customHeight="false" outlineLevel="0" collapsed="false"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customFormat="false" ht="12.75" hidden="false" customHeight="false" outlineLevel="0" collapsed="false"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customFormat="false" ht="12.75" hidden="false" customHeight="false" outlineLevel="0" collapsed="false"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customFormat="false" ht="12.75" hidden="false" customHeight="false" outlineLevel="0" collapsed="false"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customFormat="false" ht="12.75" hidden="false" customHeight="false" outlineLevel="0" collapsed="false"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customFormat="false" ht="12.75" hidden="false" customHeight="false" outlineLevel="0" collapsed="false"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customFormat="false" ht="12.75" hidden="false" customHeight="false" outlineLevel="0" collapsed="false"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customFormat="false" ht="12.75" hidden="false" customHeight="false" outlineLevel="0" collapsed="false"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customFormat="false" ht="12.75" hidden="false" customHeight="false" outlineLevel="0" collapsed="false"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customFormat="false" ht="12.75" hidden="false" customHeight="false" outlineLevel="0" collapsed="false"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customFormat="false" ht="12.75" hidden="false" customHeight="false" outlineLevel="0" collapsed="false"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customFormat="false" ht="12.75" hidden="false" customHeight="false" outlineLevel="0" collapsed="false"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customFormat="false" ht="12.75" hidden="false" customHeight="false" outlineLevel="0" collapsed="false"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customFormat="false" ht="12.75" hidden="false" customHeight="false" outlineLevel="0" collapsed="false"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customFormat="false" ht="12.75" hidden="false" customHeight="false" outlineLevel="0" collapsed="false"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customFormat="false" ht="12.75" hidden="false" customHeight="false" outlineLevel="0" collapsed="false"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customFormat="false" ht="12.75" hidden="false" customHeight="false" outlineLevel="0" collapsed="false"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customFormat="false" ht="12.75" hidden="false" customHeight="false" outlineLevel="0" collapsed="false"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customFormat="false" ht="12.75" hidden="false" customHeight="false" outlineLevel="0" collapsed="false"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customFormat="false" ht="12.75" hidden="false" customHeight="false" outlineLevel="0" collapsed="false"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customFormat="false" ht="12.75" hidden="false" customHeight="false" outlineLevel="0" collapsed="false"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customFormat="false" ht="12.75" hidden="false" customHeight="false" outlineLevel="0" collapsed="false"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customFormat="false" ht="12.75" hidden="false" customHeight="false" outlineLevel="0" collapsed="false"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customFormat="false" ht="12.75" hidden="false" customHeight="false" outlineLevel="0" collapsed="false"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customFormat="false" ht="12.75" hidden="false" customHeight="false" outlineLevel="0" collapsed="false"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customFormat="false" ht="12.75" hidden="false" customHeight="false" outlineLevel="0" collapsed="false"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customFormat="false" ht="12.75" hidden="false" customHeight="false" outlineLevel="0" collapsed="false"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customFormat="false" ht="12.75" hidden="false" customHeight="false" outlineLevel="0" collapsed="false"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customFormat="false" ht="12.75" hidden="false" customHeight="false" outlineLevel="0" collapsed="false"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customFormat="false" ht="12.75" hidden="false" customHeight="false" outlineLevel="0" collapsed="false"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 customFormat="false" ht="12.75" hidden="false" customHeight="false" outlineLevel="0" collapsed="false"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 customFormat="false" ht="12.75" hidden="false" customHeight="false" outlineLevel="0" collapsed="false"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</row>
    <row r="1006" customFormat="false" ht="12.75" hidden="false" customHeight="false" outlineLevel="0" collapsed="false"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 customFormat="false" ht="12.75" hidden="false" customHeight="false" outlineLevel="0" collapsed="false"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</row>
    <row r="1008" customFormat="false" ht="12.75" hidden="false" customHeight="false" outlineLevel="0" collapsed="false"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</row>
    <row r="1009" customFormat="false" ht="12.75" hidden="false" customHeight="false" outlineLevel="0" collapsed="false"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</row>
    <row r="1010" customFormat="false" ht="12.75" hidden="false" customHeight="false" outlineLevel="0" collapsed="false"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</row>
    <row r="1011" customFormat="false" ht="12.75" hidden="false" customHeight="false" outlineLevel="0" collapsed="false"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</row>
    <row r="1012" customFormat="false" ht="12.75" hidden="false" customHeight="false" outlineLevel="0" collapsed="false"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</row>
    <row r="1013" customFormat="false" ht="12.75" hidden="false" customHeight="false" outlineLevel="0" collapsed="false"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</row>
    <row r="1014" customFormat="false" ht="12.75" hidden="false" customHeight="false" outlineLevel="0" collapsed="false"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</row>
    <row r="1015" customFormat="false" ht="12.75" hidden="false" customHeight="false" outlineLevel="0" collapsed="false"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</row>
    <row r="1016" customFormat="false" ht="12.75" hidden="false" customHeight="false" outlineLevel="0" collapsed="false"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</row>
    <row r="1017" customFormat="false" ht="12.75" hidden="false" customHeight="false" outlineLevel="0" collapsed="false"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</row>
    <row r="1018" customFormat="false" ht="12.75" hidden="false" customHeight="false" outlineLevel="0" collapsed="false"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</row>
    <row r="1019" customFormat="false" ht="12.75" hidden="false" customHeight="false" outlineLevel="0" collapsed="false"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</row>
    <row r="1020" customFormat="false" ht="12.75" hidden="false" customHeight="false" outlineLevel="0" collapsed="false"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</row>
    <row r="1021" customFormat="false" ht="12.75" hidden="false" customHeight="false" outlineLevel="0" collapsed="false"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</row>
    <row r="1022" customFormat="false" ht="12.75" hidden="false" customHeight="false" outlineLevel="0" collapsed="false"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</row>
    <row r="1023" customFormat="false" ht="12.75" hidden="false" customHeight="false" outlineLevel="0" collapsed="false"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</row>
    <row r="1024" customFormat="false" ht="12.75" hidden="false" customHeight="false" outlineLevel="0" collapsed="false"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</row>
    <row r="1025" customFormat="false" ht="12.75" hidden="false" customHeight="false" outlineLevel="0" collapsed="false"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</row>
    <row r="1026" customFormat="false" ht="12.75" hidden="false" customHeight="false" outlineLevel="0" collapsed="false"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</row>
    <row r="1027" customFormat="false" ht="12.75" hidden="false" customHeight="false" outlineLevel="0" collapsed="false"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</row>
    <row r="1028" customFormat="false" ht="12.75" hidden="false" customHeight="false" outlineLevel="0" collapsed="false"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</row>
    <row r="1029" customFormat="false" ht="12.75" hidden="false" customHeight="false" outlineLevel="0" collapsed="false"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</row>
    <row r="1030" customFormat="false" ht="12.75" hidden="false" customHeight="false" outlineLevel="0" collapsed="false"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</row>
    <row r="1031" customFormat="false" ht="12.75" hidden="false" customHeight="false" outlineLevel="0" collapsed="false"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</row>
    <row r="1032" customFormat="false" ht="12.75" hidden="false" customHeight="false" outlineLevel="0" collapsed="false"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</row>
    <row r="1033" customFormat="false" ht="12.75" hidden="false" customHeight="false" outlineLevel="0" collapsed="false"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</row>
    <row r="1034" customFormat="false" ht="12.75" hidden="false" customHeight="false" outlineLevel="0" collapsed="false"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</row>
    <row r="1035" customFormat="false" ht="12.75" hidden="false" customHeight="false" outlineLevel="0" collapsed="false"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</row>
    <row r="1036" customFormat="false" ht="12.75" hidden="false" customHeight="false" outlineLevel="0" collapsed="false"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</row>
    <row r="1037" customFormat="false" ht="12.75" hidden="false" customHeight="false" outlineLevel="0" collapsed="false"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</row>
    <row r="1038" customFormat="false" ht="12.75" hidden="false" customHeight="false" outlineLevel="0" collapsed="false"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</row>
    <row r="1039" customFormat="false" ht="12.75" hidden="false" customHeight="false" outlineLevel="0" collapsed="false"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</row>
    <row r="1040" customFormat="false" ht="12.75" hidden="false" customHeight="false" outlineLevel="0" collapsed="false"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</row>
    <row r="1041" customFormat="false" ht="12.75" hidden="false" customHeight="false" outlineLevel="0" collapsed="false"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</row>
    <row r="1042" customFormat="false" ht="12.75" hidden="false" customHeight="false" outlineLevel="0" collapsed="false"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</row>
    <row r="1043" customFormat="false" ht="12.75" hidden="false" customHeight="false" outlineLevel="0" collapsed="false"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</row>
    <row r="1044" customFormat="false" ht="12.75" hidden="false" customHeight="false" outlineLevel="0" collapsed="false"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</row>
    <row r="1045" customFormat="false" ht="12.75" hidden="false" customHeight="false" outlineLevel="0" collapsed="false"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</row>
    <row r="1046" customFormat="false" ht="12.75" hidden="false" customHeight="false" outlineLevel="0" collapsed="false"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</row>
    <row r="1047" customFormat="false" ht="12.75" hidden="false" customHeight="false" outlineLevel="0" collapsed="false"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</row>
    <row r="1048" customFormat="false" ht="12.75" hidden="false" customHeight="false" outlineLevel="0" collapsed="false"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</row>
    <row r="1049" customFormat="false" ht="12.75" hidden="false" customHeight="false" outlineLevel="0" collapsed="false"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</row>
    <row r="1050" customFormat="false" ht="12.75" hidden="false" customHeight="false" outlineLevel="0" collapsed="false"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</row>
    <row r="1051" customFormat="false" ht="12.75" hidden="false" customHeight="false" outlineLevel="0" collapsed="false"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</row>
    <row r="1052" customFormat="false" ht="12.75" hidden="false" customHeight="false" outlineLevel="0" collapsed="false"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</row>
    <row r="1053" customFormat="false" ht="12.75" hidden="false" customHeight="false" outlineLevel="0" collapsed="false"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</row>
    <row r="1054" customFormat="false" ht="12.75" hidden="false" customHeight="false" outlineLevel="0" collapsed="false"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</row>
    <row r="1055" customFormat="false" ht="12.75" hidden="false" customHeight="false" outlineLevel="0" collapsed="false"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</row>
    <row r="1056" customFormat="false" ht="12.75" hidden="false" customHeight="false" outlineLevel="0" collapsed="false"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</row>
    <row r="1057" customFormat="false" ht="12.75" hidden="false" customHeight="false" outlineLevel="0" collapsed="false"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</row>
    <row r="1058" customFormat="false" ht="12.75" hidden="false" customHeight="false" outlineLevel="0" collapsed="false"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</row>
    <row r="1059" customFormat="false" ht="12.75" hidden="false" customHeight="false" outlineLevel="0" collapsed="false"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</row>
    <row r="1060" customFormat="false" ht="12.75" hidden="false" customHeight="false" outlineLevel="0" collapsed="false"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</row>
    <row r="1061" customFormat="false" ht="12.75" hidden="false" customHeight="false" outlineLevel="0" collapsed="false"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</row>
    <row r="1062" customFormat="false" ht="12.75" hidden="false" customHeight="false" outlineLevel="0" collapsed="false"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</row>
    <row r="1063" customFormat="false" ht="12.75" hidden="false" customHeight="false" outlineLevel="0" collapsed="false"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</row>
    <row r="1064" customFormat="false" ht="12.75" hidden="false" customHeight="false" outlineLevel="0" collapsed="false"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6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5" min="2" style="0" width="5.71"/>
    <col collapsed="false" customWidth="true" hidden="false" outlineLevel="0" max="6" min="6" style="0" width="10.71"/>
    <col collapsed="false" customWidth="true" hidden="false" outlineLevel="0" max="14" min="11" style="0" width="9.7"/>
    <col collapsed="false" customWidth="true" hidden="false" outlineLevel="0" max="16" min="16" style="0" width="10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4" t="n">
        <v>37288</v>
      </c>
    </row>
    <row r="3" customFormat="false" ht="12.75" hidden="false" customHeight="false" outlineLevel="0" collapsed="false">
      <c r="A3" s="4"/>
    </row>
    <row r="4" customFormat="false" ht="12.75" hidden="false" customHeight="false" outlineLevel="0" collapsed="false">
      <c r="K4" s="1"/>
      <c r="L4" s="1"/>
    </row>
    <row r="5" customFormat="false" ht="76.5" hidden="false" customHeight="false" outlineLevel="0" collapsed="false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21</v>
      </c>
      <c r="I5" s="6" t="s">
        <v>12</v>
      </c>
      <c r="J5" s="6" t="s">
        <v>13</v>
      </c>
      <c r="K5" s="6" t="s">
        <v>14</v>
      </c>
      <c r="L5" s="6" t="s">
        <v>22</v>
      </c>
      <c r="M5" s="6" t="s">
        <v>23</v>
      </c>
      <c r="N5" s="6" t="s">
        <v>24</v>
      </c>
    </row>
    <row r="6" customFormat="false" ht="12.75" hidden="false" customHeight="false" outlineLevel="0" collapsed="false">
      <c r="A6" s="0" t="n">
        <v>2002</v>
      </c>
      <c r="B6" s="0" t="n">
        <v>2</v>
      </c>
      <c r="C6" s="0" t="n">
        <v>1</v>
      </c>
      <c r="D6" s="0" t="n">
        <v>0</v>
      </c>
      <c r="E6" s="0" t="n">
        <v>0</v>
      </c>
      <c r="F6" s="0" t="n">
        <v>10</v>
      </c>
      <c r="G6" s="0" t="n">
        <v>9</v>
      </c>
      <c r="H6" s="0" t="n">
        <f aca="false">(107-G6)</f>
        <v>98</v>
      </c>
      <c r="I6" s="2" t="s">
        <v>25</v>
      </c>
      <c r="L6" s="21" t="n">
        <v>3.298962</v>
      </c>
      <c r="M6" s="22" t="n">
        <f aca="false">IF(H6&gt;0,(L6*(107/H6)),L6*107)</f>
        <v>3.60192789795918</v>
      </c>
      <c r="N6" s="22" t="n">
        <f aca="false">(M6-L6)</f>
        <v>0.302965897959184</v>
      </c>
      <c r="P6" s="21" t="n">
        <f aca="false">SUM(N6:N45)*1000</f>
        <v>3593.69623469388</v>
      </c>
    </row>
    <row r="7" customFormat="false" ht="12.75" hidden="false" customHeight="false" outlineLevel="0" collapsed="false">
      <c r="A7" s="0" t="n">
        <v>2002</v>
      </c>
      <c r="B7" s="0" t="n">
        <v>2</v>
      </c>
      <c r="C7" s="0" t="n">
        <v>1</v>
      </c>
      <c r="D7" s="0" t="n">
        <v>0</v>
      </c>
      <c r="E7" s="0" t="n">
        <v>15</v>
      </c>
      <c r="G7" s="0" t="n">
        <v>9</v>
      </c>
      <c r="H7" s="0" t="n">
        <f aca="false">(107-G7)</f>
        <v>98</v>
      </c>
      <c r="L7" s="21" t="n">
        <v>3.246683</v>
      </c>
      <c r="M7" s="22" t="n">
        <f aca="false">IF(H7&gt;0,(L7*(107/H7)),L7*107)</f>
        <v>3.54484776530612</v>
      </c>
      <c r="N7" s="22" t="n">
        <f aca="false">(M7-L7)</f>
        <v>0.298164765306122</v>
      </c>
    </row>
    <row r="8" customFormat="false" ht="12.75" hidden="false" customHeight="false" outlineLevel="0" collapsed="false">
      <c r="A8" s="0" t="n">
        <v>2002</v>
      </c>
      <c r="B8" s="0" t="n">
        <v>2</v>
      </c>
      <c r="C8" s="0" t="n">
        <v>1</v>
      </c>
      <c r="D8" s="0" t="n">
        <v>0</v>
      </c>
      <c r="E8" s="0" t="n">
        <v>30</v>
      </c>
      <c r="G8" s="0" t="n">
        <v>9</v>
      </c>
      <c r="H8" s="0" t="n">
        <f aca="false">(107-G8)</f>
        <v>98</v>
      </c>
      <c r="L8" s="21" t="n">
        <v>3.162788</v>
      </c>
      <c r="M8" s="22" t="n">
        <f aca="false">IF(H8&gt;0,(L8*(107/H8)),L8*107)</f>
        <v>3.45324812244898</v>
      </c>
      <c r="N8" s="22" t="n">
        <f aca="false">(M8-L8)</f>
        <v>0.290460122448979</v>
      </c>
    </row>
    <row r="9" customFormat="false" ht="12.75" hidden="false" customHeight="false" outlineLevel="0" collapsed="false">
      <c r="A9" s="0" t="n">
        <v>2002</v>
      </c>
      <c r="B9" s="0" t="n">
        <v>2</v>
      </c>
      <c r="C9" s="0" t="n">
        <v>1</v>
      </c>
      <c r="D9" s="0" t="n">
        <v>0</v>
      </c>
      <c r="E9" s="0" t="n">
        <v>45</v>
      </c>
      <c r="G9" s="0" t="n">
        <v>9</v>
      </c>
      <c r="H9" s="0" t="n">
        <f aca="false">(107-G9)</f>
        <v>98</v>
      </c>
      <c r="L9" s="21" t="n">
        <v>2.997123</v>
      </c>
      <c r="M9" s="22" t="n">
        <f aca="false">IF(H9&gt;0,(L9*(107/H9)),L9*107)</f>
        <v>3.27236898979592</v>
      </c>
      <c r="N9" s="22" t="n">
        <f aca="false">(M9-L9)</f>
        <v>0.275245989795919</v>
      </c>
    </row>
    <row r="10" customFormat="false" ht="12.75" hidden="false" customHeight="false" outlineLevel="0" collapsed="false">
      <c r="A10" s="0" t="n">
        <v>2002</v>
      </c>
      <c r="B10" s="0" t="n">
        <v>2</v>
      </c>
      <c r="C10" s="0" t="n">
        <v>1</v>
      </c>
      <c r="D10" s="0" t="n">
        <v>1</v>
      </c>
      <c r="E10" s="0" t="n">
        <v>0</v>
      </c>
      <c r="G10" s="0" t="n">
        <v>9</v>
      </c>
      <c r="H10" s="0" t="n">
        <f aca="false">(107-G10)</f>
        <v>98</v>
      </c>
      <c r="L10" s="21" t="n">
        <v>2.587174</v>
      </c>
      <c r="M10" s="22" t="n">
        <f aca="false">IF(H10&gt;0,(L10*(107/H10)),L10*107)</f>
        <v>2.8247716122449</v>
      </c>
      <c r="N10" s="22" t="n">
        <f aca="false">(M10-L10)</f>
        <v>0.237597612244898</v>
      </c>
    </row>
    <row r="11" customFormat="false" ht="12.75" hidden="false" customHeight="false" outlineLevel="0" collapsed="false">
      <c r="A11" s="0" t="n">
        <v>2002</v>
      </c>
      <c r="B11" s="0" t="n">
        <v>2</v>
      </c>
      <c r="C11" s="0" t="n">
        <v>1</v>
      </c>
      <c r="D11" s="0" t="n">
        <v>1</v>
      </c>
      <c r="E11" s="0" t="n">
        <v>15</v>
      </c>
      <c r="G11" s="0" t="n">
        <v>9</v>
      </c>
      <c r="H11" s="0" t="n">
        <f aca="false">(107-G11)</f>
        <v>98</v>
      </c>
      <c r="L11" s="21" t="n">
        <v>2.146655</v>
      </c>
      <c r="M11" s="22" t="n">
        <f aca="false">IF(H11&gt;0,(L11*(107/H11)),L11*107)</f>
        <v>2.34379678571429</v>
      </c>
      <c r="N11" s="22" t="n">
        <f aca="false">(M11-L11)</f>
        <v>0.197141785714286</v>
      </c>
    </row>
    <row r="12" customFormat="false" ht="12.75" hidden="false" customHeight="false" outlineLevel="0" collapsed="false">
      <c r="A12" s="0" t="n">
        <v>2002</v>
      </c>
      <c r="B12" s="0" t="n">
        <v>2</v>
      </c>
      <c r="C12" s="0" t="n">
        <v>1</v>
      </c>
      <c r="D12" s="0" t="n">
        <v>1</v>
      </c>
      <c r="E12" s="0" t="n">
        <v>30</v>
      </c>
      <c r="G12" s="0" t="n">
        <v>9</v>
      </c>
      <c r="H12" s="0" t="n">
        <f aca="false">(107-G12)</f>
        <v>98</v>
      </c>
      <c r="L12" s="21" t="n">
        <v>2.354163</v>
      </c>
      <c r="M12" s="22" t="n">
        <f aca="false">IF(H12&gt;0,(L12*(107/H12)),L12*107)</f>
        <v>2.57036164285714</v>
      </c>
      <c r="N12" s="22" t="n">
        <f aca="false">(M12-L12)</f>
        <v>0.216198642857143</v>
      </c>
    </row>
    <row r="13" customFormat="false" ht="12.75" hidden="false" customHeight="false" outlineLevel="0" collapsed="false">
      <c r="A13" s="0" t="n">
        <v>2002</v>
      </c>
      <c r="B13" s="0" t="n">
        <v>2</v>
      </c>
      <c r="C13" s="0" t="n">
        <v>1</v>
      </c>
      <c r="D13" s="0" t="n">
        <v>1</v>
      </c>
      <c r="E13" s="0" t="n">
        <v>45</v>
      </c>
      <c r="G13" s="0" t="n">
        <v>9</v>
      </c>
      <c r="H13" s="0" t="n">
        <f aca="false">(107-G13)</f>
        <v>98</v>
      </c>
      <c r="L13" s="21" t="n">
        <v>2.600855</v>
      </c>
      <c r="M13" s="22" t="n">
        <f aca="false">IF(H13&gt;0,(L13*(107/H13)),L13*107)</f>
        <v>2.83970903061225</v>
      </c>
      <c r="N13" s="22" t="n">
        <f aca="false">(M13-L13)</f>
        <v>0.238854030612245</v>
      </c>
    </row>
    <row r="14" customFormat="false" ht="12.75" hidden="false" customHeight="false" outlineLevel="0" collapsed="false">
      <c r="A14" s="0" t="n">
        <v>2002</v>
      </c>
      <c r="B14" s="0" t="n">
        <v>2</v>
      </c>
      <c r="C14" s="0" t="n">
        <v>1</v>
      </c>
      <c r="D14" s="0" t="n">
        <v>2</v>
      </c>
      <c r="E14" s="0" t="n">
        <v>0</v>
      </c>
      <c r="G14" s="0" t="n">
        <v>9</v>
      </c>
      <c r="H14" s="0" t="n">
        <f aca="false">(107-G14)</f>
        <v>98</v>
      </c>
      <c r="L14" s="21" t="n">
        <v>2.488243</v>
      </c>
      <c r="M14" s="22" t="n">
        <f aca="false">IF(H14&gt;0,(L14*(107/H14)),L14*107)</f>
        <v>2.7167551122449</v>
      </c>
      <c r="N14" s="22" t="n">
        <f aca="false">(M14-L14)</f>
        <v>0.228512112244898</v>
      </c>
    </row>
    <row r="15" customFormat="false" ht="12.75" hidden="false" customHeight="false" outlineLevel="0" collapsed="false">
      <c r="A15" s="0" t="n">
        <v>2002</v>
      </c>
      <c r="B15" s="0" t="n">
        <v>2</v>
      </c>
      <c r="C15" s="0" t="n">
        <v>1</v>
      </c>
      <c r="D15" s="0" t="n">
        <v>2</v>
      </c>
      <c r="E15" s="0" t="n">
        <v>15</v>
      </c>
      <c r="G15" s="0" t="n">
        <v>9</v>
      </c>
      <c r="H15" s="0" t="n">
        <f aca="false">(107-G15)</f>
        <v>98</v>
      </c>
      <c r="L15" s="21" t="n">
        <v>2.061065</v>
      </c>
      <c r="M15" s="22" t="n">
        <f aca="false">IF(H15&gt;0,(L15*(107/H15)),L15*107)</f>
        <v>2.25034647959184</v>
      </c>
      <c r="N15" s="22" t="n">
        <f aca="false">(M15-L15)</f>
        <v>0.189281479591837</v>
      </c>
    </row>
    <row r="16" customFormat="false" ht="12.75" hidden="false" customHeight="false" outlineLevel="0" collapsed="false">
      <c r="A16" s="0" t="n">
        <v>2002</v>
      </c>
      <c r="B16" s="0" t="n">
        <v>2</v>
      </c>
      <c r="C16" s="0" t="n">
        <v>1</v>
      </c>
      <c r="D16" s="0" t="n">
        <v>2</v>
      </c>
      <c r="E16" s="0" t="n">
        <v>30</v>
      </c>
      <c r="G16" s="0" t="n">
        <v>9</v>
      </c>
      <c r="H16" s="0" t="n">
        <f aca="false">(107-G16)</f>
        <v>98</v>
      </c>
      <c r="L16" s="21" t="n">
        <v>1.482622</v>
      </c>
      <c r="M16" s="22" t="n">
        <f aca="false">IF(H16&gt;0,(L16*(107/H16)),L16*107)</f>
        <v>1.61878116326531</v>
      </c>
      <c r="N16" s="22" t="n">
        <f aca="false">(M16-L16)</f>
        <v>0.136159163265306</v>
      </c>
    </row>
    <row r="17" customFormat="false" ht="12.75" hidden="false" customHeight="false" outlineLevel="0" collapsed="false">
      <c r="A17" s="0" t="n">
        <v>2002</v>
      </c>
      <c r="B17" s="0" t="n">
        <v>2</v>
      </c>
      <c r="C17" s="0" t="n">
        <v>1</v>
      </c>
      <c r="D17" s="0" t="n">
        <v>2</v>
      </c>
      <c r="E17" s="0" t="n">
        <v>45</v>
      </c>
      <c r="G17" s="0" t="n">
        <v>9</v>
      </c>
      <c r="H17" s="0" t="n">
        <f aca="false">(107-G17)</f>
        <v>98</v>
      </c>
      <c r="L17" s="21" t="n">
        <v>0.822128</v>
      </c>
      <c r="M17" s="22" t="n">
        <f aca="false">IF(H17&gt;0,(L17*(107/H17)),L17*107)</f>
        <v>0.897629551020408</v>
      </c>
      <c r="N17" s="22" t="n">
        <f aca="false">(M17-L17)</f>
        <v>0.0755015510204081</v>
      </c>
    </row>
    <row r="18" customFormat="false" ht="12.75" hidden="false" customHeight="false" outlineLevel="0" collapsed="false">
      <c r="A18" s="0" t="n">
        <v>2002</v>
      </c>
      <c r="B18" s="0" t="n">
        <v>2</v>
      </c>
      <c r="C18" s="0" t="n">
        <v>1</v>
      </c>
      <c r="D18" s="0" t="n">
        <v>3</v>
      </c>
      <c r="E18" s="0" t="n">
        <v>0</v>
      </c>
      <c r="G18" s="0" t="n">
        <v>9</v>
      </c>
      <c r="H18" s="0" t="n">
        <f aca="false">(107-G18)</f>
        <v>98</v>
      </c>
      <c r="L18" s="21" t="n">
        <v>0.342144</v>
      </c>
      <c r="M18" s="22" t="n">
        <f aca="false">IF(H18&gt;0,(L18*(107/H18)),L18*107)</f>
        <v>0.373565387755102</v>
      </c>
      <c r="N18" s="22" t="n">
        <f aca="false">(M18-L18)</f>
        <v>0.0314213877551021</v>
      </c>
    </row>
    <row r="19" customFormat="false" ht="12.75" hidden="false" customHeight="false" outlineLevel="0" collapsed="false">
      <c r="A19" s="0" t="n">
        <v>2002</v>
      </c>
      <c r="B19" s="0" t="n">
        <v>2</v>
      </c>
      <c r="C19" s="0" t="n">
        <v>1</v>
      </c>
      <c r="D19" s="0" t="n">
        <v>3</v>
      </c>
      <c r="E19" s="0" t="n">
        <v>15</v>
      </c>
      <c r="G19" s="0" t="n">
        <v>9</v>
      </c>
      <c r="H19" s="0" t="n">
        <f aca="false">(107-G19)</f>
        <v>98</v>
      </c>
      <c r="L19" s="21" t="n">
        <v>0.371393</v>
      </c>
      <c r="M19" s="22" t="n">
        <f aca="false">IF(H19&gt;0,(L19*(107/H19)),L19*107)</f>
        <v>0.405500520408163</v>
      </c>
      <c r="N19" s="22" t="n">
        <f aca="false">(M19-L19)</f>
        <v>0.0341075204081633</v>
      </c>
    </row>
    <row r="20" customFormat="false" ht="12.75" hidden="false" customHeight="false" outlineLevel="0" collapsed="false">
      <c r="A20" s="0" t="n">
        <v>2002</v>
      </c>
      <c r="B20" s="0" t="n">
        <v>2</v>
      </c>
      <c r="C20" s="0" t="n">
        <v>1</v>
      </c>
      <c r="D20" s="0" t="n">
        <v>3</v>
      </c>
      <c r="E20" s="0" t="n">
        <v>30</v>
      </c>
      <c r="G20" s="0" t="n">
        <v>9</v>
      </c>
      <c r="H20" s="0" t="n">
        <f aca="false">(107-G20)</f>
        <v>98</v>
      </c>
      <c r="L20" s="21" t="n">
        <v>1.172328</v>
      </c>
      <c r="M20" s="22" t="n">
        <f aca="false">IF(H20&gt;0,(L20*(107/H20)),L20*107)</f>
        <v>1.2799907755102</v>
      </c>
      <c r="N20" s="22" t="n">
        <f aca="false">(M20-L20)</f>
        <v>0.107662775510204</v>
      </c>
    </row>
    <row r="21" customFormat="false" ht="12.75" hidden="false" customHeight="false" outlineLevel="0" collapsed="false">
      <c r="A21" s="0" t="n">
        <v>2002</v>
      </c>
      <c r="B21" s="0" t="n">
        <v>2</v>
      </c>
      <c r="C21" s="0" t="n">
        <v>1</v>
      </c>
      <c r="D21" s="0" t="n">
        <v>3</v>
      </c>
      <c r="E21" s="0" t="n">
        <v>45</v>
      </c>
      <c r="G21" s="0" t="n">
        <v>9</v>
      </c>
      <c r="H21" s="0" t="n">
        <f aca="false">(107-G21)</f>
        <v>98</v>
      </c>
      <c r="L21" s="21" t="n">
        <v>1.928735</v>
      </c>
      <c r="M21" s="22" t="n">
        <f aca="false">IF(H21&gt;0,(L21*(107/H21)),L21*107)</f>
        <v>2.1058637244898</v>
      </c>
      <c r="N21" s="22" t="n">
        <f aca="false">(M21-L21)</f>
        <v>0.177128724489796</v>
      </c>
    </row>
    <row r="22" customFormat="false" ht="12.75" hidden="false" customHeight="false" outlineLevel="0" collapsed="false">
      <c r="A22" s="0" t="n">
        <v>2002</v>
      </c>
      <c r="B22" s="0" t="n">
        <v>2</v>
      </c>
      <c r="C22" s="0" t="n">
        <v>1</v>
      </c>
      <c r="D22" s="0" t="n">
        <v>4</v>
      </c>
      <c r="E22" s="0" t="n">
        <v>0</v>
      </c>
      <c r="G22" s="0" t="n">
        <v>9</v>
      </c>
      <c r="H22" s="0" t="n">
        <f aca="false">(107-G22)</f>
        <v>98</v>
      </c>
      <c r="L22" s="21" t="n">
        <v>2.240916</v>
      </c>
      <c r="M22" s="22" t="n">
        <f aca="false">IF(H22&gt;0,(L22*(107/H22)),L22*107)</f>
        <v>2.44671440816327</v>
      </c>
      <c r="N22" s="22" t="n">
        <f aca="false">(M22-L22)</f>
        <v>0.205798408163265</v>
      </c>
    </row>
    <row r="23" customFormat="false" ht="12.75" hidden="false" customHeight="false" outlineLevel="0" collapsed="false">
      <c r="A23" s="0" t="n">
        <v>2002</v>
      </c>
      <c r="B23" s="0" t="n">
        <v>2</v>
      </c>
      <c r="C23" s="0" t="n">
        <v>1</v>
      </c>
      <c r="D23" s="0" t="n">
        <v>4</v>
      </c>
      <c r="E23" s="0" t="n">
        <v>15</v>
      </c>
      <c r="G23" s="0" t="n">
        <v>9</v>
      </c>
      <c r="H23" s="0" t="n">
        <f aca="false">(107-G23)</f>
        <v>98</v>
      </c>
      <c r="L23" s="21" t="n">
        <v>1.63898</v>
      </c>
      <c r="M23" s="22" t="n">
        <f aca="false">IF(H23&gt;0,(L23*(107/H23)),L23*107)</f>
        <v>1.78949857142857</v>
      </c>
      <c r="N23" s="22" t="n">
        <f aca="false">(M23-L23)</f>
        <v>0.150518571428572</v>
      </c>
    </row>
    <row r="24" customFormat="false" ht="12.75" hidden="false" customHeight="false" outlineLevel="0" collapsed="false">
      <c r="A24" s="0" t="n">
        <v>2002</v>
      </c>
      <c r="B24" s="0" t="n">
        <v>2</v>
      </c>
      <c r="C24" s="0" t="n">
        <v>1</v>
      </c>
      <c r="D24" s="0" t="n">
        <v>4</v>
      </c>
      <c r="E24" s="0" t="n">
        <v>30</v>
      </c>
      <c r="G24" s="0" t="n">
        <v>9</v>
      </c>
      <c r="H24" s="0" t="n">
        <f aca="false">(107-G24)</f>
        <v>98</v>
      </c>
      <c r="L24" s="21" t="n">
        <v>1.169793</v>
      </c>
      <c r="M24" s="22" t="n">
        <f aca="false">IF(H24&gt;0,(L24*(107/H24)),L24*107)</f>
        <v>1.27722296938776</v>
      </c>
      <c r="N24" s="22" t="n">
        <f aca="false">(M24-L24)</f>
        <v>0.107429969387755</v>
      </c>
    </row>
    <row r="25" customFormat="false" ht="12.75" hidden="false" customHeight="false" outlineLevel="0" collapsed="false">
      <c r="A25" s="0" t="n">
        <v>2002</v>
      </c>
      <c r="B25" s="0" t="n">
        <v>2</v>
      </c>
      <c r="C25" s="0" t="n">
        <v>1</v>
      </c>
      <c r="D25" s="0" t="n">
        <v>4</v>
      </c>
      <c r="E25" s="0" t="n">
        <v>45</v>
      </c>
      <c r="G25" s="0" t="n">
        <v>9</v>
      </c>
      <c r="H25" s="0" t="n">
        <f aca="false">(107-G25)</f>
        <v>98</v>
      </c>
      <c r="L25" s="21" t="n">
        <v>0.723206</v>
      </c>
      <c r="M25" s="22" t="n">
        <f aca="false">IF(H25&gt;0,(L25*(107/H25)),L25*107)</f>
        <v>0.789622877551021</v>
      </c>
      <c r="N25" s="22" t="n">
        <f aca="false">(M25-L25)</f>
        <v>0.0664168775510204</v>
      </c>
    </row>
    <row r="26" customFormat="false" ht="12.75" hidden="false" customHeight="false" outlineLevel="0" collapsed="false">
      <c r="A26" s="0" t="n">
        <v>2002</v>
      </c>
      <c r="B26" s="0" t="n">
        <v>2</v>
      </c>
      <c r="C26" s="0" t="n">
        <v>1</v>
      </c>
      <c r="D26" s="0" t="n">
        <v>5</v>
      </c>
      <c r="E26" s="0" t="n">
        <v>0</v>
      </c>
      <c r="G26" s="0" t="n">
        <v>9</v>
      </c>
      <c r="H26" s="0" t="n">
        <f aca="false">(107-G26)</f>
        <v>98</v>
      </c>
      <c r="L26" s="21" t="n">
        <v>0.295403</v>
      </c>
      <c r="M26" s="22" t="n">
        <f aca="false">IF(H26&gt;0,(L26*(107/H26)),L26*107)</f>
        <v>0.322531846938776</v>
      </c>
      <c r="N26" s="22" t="n">
        <f aca="false">(M26-L26)</f>
        <v>0.0271288469387755</v>
      </c>
    </row>
    <row r="27" customFormat="false" ht="12.75" hidden="false" customHeight="false" outlineLevel="0" collapsed="false">
      <c r="A27" s="0" t="n">
        <v>2002</v>
      </c>
      <c r="B27" s="0" t="n">
        <v>2</v>
      </c>
      <c r="C27" s="0" t="n">
        <v>1</v>
      </c>
      <c r="D27" s="0" t="n">
        <v>5</v>
      </c>
      <c r="E27" s="0" t="n">
        <v>15</v>
      </c>
      <c r="G27" s="0" t="n">
        <v>9</v>
      </c>
      <c r="H27" s="0" t="n">
        <f aca="false">(107-G27)</f>
        <v>98</v>
      </c>
      <c r="L27" s="21" t="n">
        <v>0</v>
      </c>
      <c r="M27" s="22" t="n">
        <f aca="false">IF(H27&gt;0,(L27*(107/H27)),L27*107)</f>
        <v>0</v>
      </c>
      <c r="N27" s="22" t="n">
        <f aca="false">(M27-L27)</f>
        <v>0</v>
      </c>
    </row>
    <row r="28" customFormat="false" ht="12.75" hidden="false" customHeight="false" outlineLevel="0" collapsed="false">
      <c r="A28" s="0" t="n">
        <v>2002</v>
      </c>
      <c r="B28" s="0" t="n">
        <v>2</v>
      </c>
      <c r="C28" s="0" t="n">
        <v>1</v>
      </c>
      <c r="D28" s="0" t="n">
        <v>5</v>
      </c>
      <c r="E28" s="0" t="n">
        <v>30</v>
      </c>
      <c r="G28" s="0" t="n">
        <v>9</v>
      </c>
      <c r="H28" s="0" t="n">
        <f aca="false">(107-G28)</f>
        <v>98</v>
      </c>
      <c r="L28" s="21" t="n">
        <v>0</v>
      </c>
      <c r="M28" s="22" t="n">
        <f aca="false">IF(H28&gt;0,(L28*(107/H28)),L28*107)</f>
        <v>0</v>
      </c>
      <c r="N28" s="22" t="n">
        <f aca="false">(M28-L28)</f>
        <v>0</v>
      </c>
    </row>
    <row r="29" customFormat="false" ht="12.75" hidden="false" customHeight="false" outlineLevel="0" collapsed="false">
      <c r="A29" s="0" t="n">
        <v>2002</v>
      </c>
      <c r="B29" s="0" t="n">
        <v>2</v>
      </c>
      <c r="C29" s="0" t="n">
        <v>1</v>
      </c>
      <c r="D29" s="0" t="n">
        <v>5</v>
      </c>
      <c r="E29" s="0" t="n">
        <v>45</v>
      </c>
      <c r="G29" s="0" t="n">
        <v>9</v>
      </c>
      <c r="H29" s="0" t="n">
        <f aca="false">(107-G29)</f>
        <v>98</v>
      </c>
      <c r="L29" s="21" t="n">
        <v>0</v>
      </c>
      <c r="M29" s="22" t="n">
        <f aca="false">IF(H29&gt;0,(L29*(107/H29)),L29*107)</f>
        <v>0</v>
      </c>
      <c r="N29" s="22" t="n">
        <f aca="false">(M29-L29)</f>
        <v>0</v>
      </c>
    </row>
    <row r="30" customFormat="false" ht="12.75" hidden="false" customHeight="false" outlineLevel="0" collapsed="false">
      <c r="A30" s="0" t="n">
        <v>2002</v>
      </c>
      <c r="B30" s="0" t="n">
        <v>2</v>
      </c>
      <c r="C30" s="0" t="n">
        <v>1</v>
      </c>
      <c r="D30" s="0" t="n">
        <v>6</v>
      </c>
      <c r="E30" s="0" t="n">
        <v>0</v>
      </c>
      <c r="G30" s="0" t="n">
        <v>9</v>
      </c>
      <c r="H30" s="0" t="n">
        <f aca="false">(107-G30)</f>
        <v>98</v>
      </c>
      <c r="L30" s="21" t="n">
        <v>0</v>
      </c>
      <c r="M30" s="22" t="n">
        <f aca="false">IF(H30&gt;0,(L30*(107/H30)),L30*107)</f>
        <v>0</v>
      </c>
      <c r="N30" s="22" t="n">
        <f aca="false">(M30-L30)</f>
        <v>0</v>
      </c>
    </row>
    <row r="31" customFormat="false" ht="12.75" hidden="false" customHeight="false" outlineLevel="0" collapsed="false">
      <c r="A31" s="0" t="n">
        <v>2002</v>
      </c>
      <c r="B31" s="0" t="n">
        <v>2</v>
      </c>
      <c r="C31" s="0" t="n">
        <v>1</v>
      </c>
      <c r="D31" s="0" t="n">
        <v>6</v>
      </c>
      <c r="E31" s="0" t="n">
        <v>15</v>
      </c>
      <c r="G31" s="0" t="n">
        <v>9</v>
      </c>
      <c r="H31" s="0" t="n">
        <f aca="false">(107-G31)</f>
        <v>98</v>
      </c>
      <c r="L31" s="21" t="n">
        <v>0</v>
      </c>
      <c r="M31" s="22" t="n">
        <f aca="false">IF(H31&gt;0,(L31*(107/H31)),L31*107)</f>
        <v>0</v>
      </c>
      <c r="N31" s="22" t="n">
        <f aca="false">(M31-L31)</f>
        <v>0</v>
      </c>
    </row>
    <row r="32" customFormat="false" ht="12.75" hidden="false" customHeight="false" outlineLevel="0" collapsed="false">
      <c r="A32" s="0" t="n">
        <v>2002</v>
      </c>
      <c r="B32" s="0" t="n">
        <v>2</v>
      </c>
      <c r="C32" s="0" t="n">
        <v>1</v>
      </c>
      <c r="D32" s="0" t="n">
        <v>6</v>
      </c>
      <c r="E32" s="0" t="n">
        <v>30</v>
      </c>
      <c r="G32" s="0" t="n">
        <v>9</v>
      </c>
      <c r="H32" s="0" t="n">
        <f aca="false">(107-G32)</f>
        <v>98</v>
      </c>
      <c r="L32" s="21" t="n">
        <v>0</v>
      </c>
      <c r="M32" s="22" t="n">
        <f aca="false">IF(H32&gt;0,(L32*(107/H32)),L32*107)</f>
        <v>0</v>
      </c>
      <c r="N32" s="22" t="n">
        <f aca="false">(M32-L32)</f>
        <v>0</v>
      </c>
    </row>
    <row r="33" customFormat="false" ht="12.75" hidden="false" customHeight="false" outlineLevel="0" collapsed="false">
      <c r="A33" s="0" t="n">
        <v>2002</v>
      </c>
      <c r="B33" s="0" t="n">
        <v>2</v>
      </c>
      <c r="C33" s="0" t="n">
        <v>1</v>
      </c>
      <c r="D33" s="0" t="n">
        <v>6</v>
      </c>
      <c r="E33" s="0" t="n">
        <v>45</v>
      </c>
      <c r="G33" s="0" t="n">
        <v>9</v>
      </c>
      <c r="H33" s="0" t="n">
        <f aca="false">(107-G33)</f>
        <v>98</v>
      </c>
      <c r="L33" s="21" t="n">
        <v>0</v>
      </c>
      <c r="M33" s="22" t="n">
        <f aca="false">IF(H33&gt;0,(L33*(107/H33)),L33*107)</f>
        <v>0</v>
      </c>
      <c r="N33" s="22" t="n">
        <f aca="false">(M33-L33)</f>
        <v>0</v>
      </c>
    </row>
    <row r="34" customFormat="false" ht="12.75" hidden="false" customHeight="false" outlineLevel="0" collapsed="false">
      <c r="A34" s="0" t="n">
        <v>2002</v>
      </c>
      <c r="B34" s="0" t="n">
        <v>2</v>
      </c>
      <c r="C34" s="0" t="n">
        <v>1</v>
      </c>
      <c r="D34" s="0" t="n">
        <v>7</v>
      </c>
      <c r="E34" s="0" t="n">
        <v>0</v>
      </c>
      <c r="G34" s="0" t="n">
        <v>9</v>
      </c>
      <c r="H34" s="0" t="n">
        <f aca="false">(107-G34)</f>
        <v>98</v>
      </c>
      <c r="L34" s="21" t="n">
        <v>0</v>
      </c>
      <c r="M34" s="22" t="n">
        <f aca="false">IF(H34&gt;0,(L34*(107/H34)),L34*107)</f>
        <v>0</v>
      </c>
      <c r="N34" s="22" t="n">
        <f aca="false">(M34-L34)</f>
        <v>0</v>
      </c>
    </row>
    <row r="35" customFormat="false" ht="12.75" hidden="false" customHeight="false" outlineLevel="0" collapsed="false">
      <c r="A35" s="0" t="n">
        <v>2002</v>
      </c>
      <c r="B35" s="0" t="n">
        <v>2</v>
      </c>
      <c r="C35" s="0" t="n">
        <v>1</v>
      </c>
      <c r="D35" s="0" t="n">
        <v>7</v>
      </c>
      <c r="E35" s="0" t="n">
        <v>15</v>
      </c>
      <c r="G35" s="0" t="n">
        <v>9</v>
      </c>
      <c r="H35" s="0" t="n">
        <f aca="false">(107-G35)</f>
        <v>98</v>
      </c>
      <c r="L35" s="21" t="n">
        <v>0</v>
      </c>
      <c r="M35" s="22" t="n">
        <f aca="false">IF(H35&gt;0,(L35*(107/H35)),L35*107)</f>
        <v>0</v>
      </c>
      <c r="N35" s="22" t="n">
        <f aca="false">(M35-L35)</f>
        <v>0</v>
      </c>
    </row>
    <row r="36" customFormat="false" ht="12.75" hidden="false" customHeight="false" outlineLevel="0" collapsed="false">
      <c r="A36" s="0" t="n">
        <v>2002</v>
      </c>
      <c r="B36" s="0" t="n">
        <v>2</v>
      </c>
      <c r="C36" s="0" t="n">
        <v>1</v>
      </c>
      <c r="D36" s="0" t="n">
        <v>7</v>
      </c>
      <c r="E36" s="0" t="n">
        <v>30</v>
      </c>
      <c r="G36" s="0" t="n">
        <v>9</v>
      </c>
      <c r="H36" s="0" t="n">
        <f aca="false">(107-G36)</f>
        <v>98</v>
      </c>
      <c r="L36" s="21" t="n">
        <v>0</v>
      </c>
      <c r="M36" s="22" t="n">
        <f aca="false">IF(H36&gt;0,(L36*(107/H36)),L36*107)</f>
        <v>0</v>
      </c>
      <c r="N36" s="22" t="n">
        <f aca="false">(M36-L36)</f>
        <v>0</v>
      </c>
    </row>
    <row r="37" customFormat="false" ht="12.75" hidden="false" customHeight="false" outlineLevel="0" collapsed="false">
      <c r="A37" s="0" t="n">
        <v>2002</v>
      </c>
      <c r="B37" s="0" t="n">
        <v>2</v>
      </c>
      <c r="C37" s="0" t="n">
        <v>1</v>
      </c>
      <c r="D37" s="0" t="n">
        <v>7</v>
      </c>
      <c r="E37" s="0" t="n">
        <v>45</v>
      </c>
      <c r="G37" s="0" t="n">
        <v>9</v>
      </c>
      <c r="H37" s="0" t="n">
        <f aca="false">(107-G37)</f>
        <v>98</v>
      </c>
      <c r="L37" s="21" t="n">
        <v>0</v>
      </c>
      <c r="M37" s="22" t="n">
        <f aca="false">IF(H37&gt;0,(L37*(107/H37)),L37*107)</f>
        <v>0</v>
      </c>
      <c r="N37" s="22" t="n">
        <f aca="false">(M37-L37)</f>
        <v>0</v>
      </c>
    </row>
    <row r="38" customFormat="false" ht="12.75" hidden="false" customHeight="false" outlineLevel="0" collapsed="false">
      <c r="A38" s="0" t="n">
        <v>2002</v>
      </c>
      <c r="B38" s="0" t="n">
        <v>2</v>
      </c>
      <c r="C38" s="0" t="n">
        <v>1</v>
      </c>
      <c r="D38" s="0" t="n">
        <v>8</v>
      </c>
      <c r="E38" s="0" t="n">
        <v>0</v>
      </c>
      <c r="G38" s="0" t="n">
        <v>9</v>
      </c>
      <c r="H38" s="0" t="n">
        <f aca="false">(107-G38)</f>
        <v>98</v>
      </c>
      <c r="L38" s="21" t="n">
        <v>0</v>
      </c>
      <c r="M38" s="22" t="n">
        <f aca="false">IF(H38&gt;0,(L38*(107/H38)),L38*107)</f>
        <v>0</v>
      </c>
      <c r="N38" s="22" t="n">
        <f aca="false">(M38-L38)</f>
        <v>0</v>
      </c>
    </row>
    <row r="39" customFormat="false" ht="12.75" hidden="false" customHeight="false" outlineLevel="0" collapsed="false">
      <c r="A39" s="0" t="n">
        <v>2002</v>
      </c>
      <c r="B39" s="0" t="n">
        <v>2</v>
      </c>
      <c r="C39" s="0" t="n">
        <v>1</v>
      </c>
      <c r="D39" s="0" t="n">
        <v>8</v>
      </c>
      <c r="E39" s="0" t="n">
        <v>15</v>
      </c>
      <c r="G39" s="0" t="n">
        <v>9</v>
      </c>
      <c r="H39" s="0" t="n">
        <f aca="false">(107-G39)</f>
        <v>98</v>
      </c>
      <c r="L39" s="21" t="n">
        <v>0</v>
      </c>
      <c r="M39" s="22" t="n">
        <f aca="false">IF(H39&gt;0,(L39*(107/H39)),L39*107)</f>
        <v>0</v>
      </c>
      <c r="N39" s="22" t="n">
        <f aca="false">(M39-L39)</f>
        <v>0</v>
      </c>
    </row>
    <row r="40" customFormat="false" ht="12.75" hidden="false" customHeight="false" outlineLevel="0" collapsed="false">
      <c r="A40" s="0" t="n">
        <v>2002</v>
      </c>
      <c r="B40" s="0" t="n">
        <v>2</v>
      </c>
      <c r="C40" s="0" t="n">
        <v>1</v>
      </c>
      <c r="D40" s="0" t="n">
        <v>8</v>
      </c>
      <c r="E40" s="0" t="n">
        <v>30</v>
      </c>
      <c r="G40" s="0" t="n">
        <v>9</v>
      </c>
      <c r="H40" s="0" t="n">
        <f aca="false">(107-G40)</f>
        <v>98</v>
      </c>
      <c r="L40" s="21" t="n">
        <v>0</v>
      </c>
      <c r="M40" s="22" t="n">
        <f aca="false">IF(H40&gt;0,(L40*(107/H40)),L40*107)</f>
        <v>0</v>
      </c>
      <c r="N40" s="22" t="n">
        <f aca="false">(M40-L40)</f>
        <v>0</v>
      </c>
    </row>
    <row r="41" customFormat="false" ht="12.75" hidden="false" customHeight="false" outlineLevel="0" collapsed="false">
      <c r="A41" s="0" t="n">
        <v>2002</v>
      </c>
      <c r="B41" s="0" t="n">
        <v>2</v>
      </c>
      <c r="C41" s="0" t="n">
        <v>1</v>
      </c>
      <c r="D41" s="0" t="n">
        <v>8</v>
      </c>
      <c r="E41" s="0" t="n">
        <v>45</v>
      </c>
      <c r="G41" s="0" t="n">
        <v>9</v>
      </c>
      <c r="H41" s="0" t="n">
        <f aca="false">(107-G41)</f>
        <v>98</v>
      </c>
      <c r="L41" s="21" t="n">
        <v>0</v>
      </c>
      <c r="M41" s="22" t="n">
        <f aca="false">IF(H41&gt;0,(L41*(107/H41)),L41*107)</f>
        <v>0</v>
      </c>
      <c r="N41" s="22" t="n">
        <f aca="false">(M41-L41)</f>
        <v>0</v>
      </c>
    </row>
    <row r="42" customFormat="false" ht="12.75" hidden="false" customHeight="false" outlineLevel="0" collapsed="false">
      <c r="A42" s="0" t="n">
        <v>2002</v>
      </c>
      <c r="B42" s="0" t="n">
        <v>2</v>
      </c>
      <c r="C42" s="0" t="n">
        <v>1</v>
      </c>
      <c r="D42" s="0" t="n">
        <v>9</v>
      </c>
      <c r="E42" s="0" t="n">
        <v>0</v>
      </c>
      <c r="G42" s="0" t="n">
        <v>9</v>
      </c>
      <c r="H42" s="0" t="n">
        <f aca="false">(107-G42)</f>
        <v>98</v>
      </c>
      <c r="L42" s="21" t="n">
        <v>0</v>
      </c>
      <c r="M42" s="22" t="n">
        <f aca="false">IF(H42&gt;0,(L42*(107/H42)),L42*107)</f>
        <v>0</v>
      </c>
      <c r="N42" s="22" t="n">
        <f aca="false">(M42-L42)</f>
        <v>0</v>
      </c>
    </row>
    <row r="43" customFormat="false" ht="12.75" hidden="false" customHeight="false" outlineLevel="0" collapsed="false">
      <c r="A43" s="0" t="n">
        <v>2002</v>
      </c>
      <c r="B43" s="0" t="n">
        <v>2</v>
      </c>
      <c r="C43" s="0" t="n">
        <v>1</v>
      </c>
      <c r="D43" s="0" t="n">
        <v>9</v>
      </c>
      <c r="E43" s="0" t="n">
        <v>15</v>
      </c>
      <c r="G43" s="0" t="n">
        <v>9</v>
      </c>
      <c r="H43" s="0" t="n">
        <f aca="false">(107-G43)</f>
        <v>98</v>
      </c>
      <c r="L43" s="21" t="n">
        <v>0</v>
      </c>
      <c r="M43" s="22" t="n">
        <f aca="false">IF(H43&gt;0,(L43*(107/H43)),L43*107)</f>
        <v>0</v>
      </c>
      <c r="N43" s="22" t="n">
        <f aca="false">(M43-L43)</f>
        <v>0</v>
      </c>
    </row>
    <row r="44" customFormat="false" ht="12.75" hidden="false" customHeight="false" outlineLevel="0" collapsed="false">
      <c r="A44" s="0" t="n">
        <v>2002</v>
      </c>
      <c r="B44" s="0" t="n">
        <v>2</v>
      </c>
      <c r="C44" s="0" t="n">
        <v>1</v>
      </c>
      <c r="D44" s="0" t="n">
        <v>9</v>
      </c>
      <c r="E44" s="0" t="n">
        <v>30</v>
      </c>
      <c r="G44" s="0" t="n">
        <v>9</v>
      </c>
      <c r="H44" s="0" t="n">
        <f aca="false">(107-G44)</f>
        <v>98</v>
      </c>
      <c r="L44" s="21" t="n">
        <v>0</v>
      </c>
      <c r="M44" s="22" t="n">
        <f aca="false">IF(H44&gt;0,(L44*(107/H44)),L44*107)</f>
        <v>0</v>
      </c>
      <c r="N44" s="22" t="n">
        <f aca="false">(M44-L44)</f>
        <v>0</v>
      </c>
    </row>
    <row r="45" customFormat="false" ht="12.75" hidden="false" customHeight="false" outlineLevel="0" collapsed="false">
      <c r="A45" s="0" t="n">
        <v>2002</v>
      </c>
      <c r="B45" s="0" t="n">
        <v>2</v>
      </c>
      <c r="C45" s="0" t="n">
        <v>1</v>
      </c>
      <c r="D45" s="0" t="n">
        <v>9</v>
      </c>
      <c r="E45" s="0" t="n">
        <v>45</v>
      </c>
      <c r="G45" s="0" t="n">
        <v>9</v>
      </c>
      <c r="H45" s="0" t="n">
        <f aca="false">(107-G45)</f>
        <v>98</v>
      </c>
      <c r="L45" s="21" t="n">
        <v>0</v>
      </c>
      <c r="M45" s="22" t="n">
        <f aca="false">IF(H45&gt;0,(L45*(107/H45)),L45*107)</f>
        <v>0</v>
      </c>
      <c r="N45" s="22" t="n">
        <f aca="false">(M45-L45)</f>
        <v>0</v>
      </c>
    </row>
    <row r="46" customFormat="false" ht="12.75" hidden="false" customHeight="false" outlineLevel="0" collapsed="false">
      <c r="L46" s="21"/>
      <c r="M46" s="21"/>
      <c r="N46" s="21"/>
    </row>
    <row r="47" customFormat="false" ht="12.75" hidden="false" customHeight="false" outlineLevel="0" collapsed="false">
      <c r="A47" s="0" t="n">
        <v>2002</v>
      </c>
      <c r="B47" s="0" t="n">
        <v>2</v>
      </c>
      <c r="C47" s="0" t="n">
        <v>5</v>
      </c>
      <c r="D47" s="0" t="n">
        <v>6</v>
      </c>
      <c r="E47" s="0" t="n">
        <v>0</v>
      </c>
      <c r="F47" s="0" t="n">
        <v>13</v>
      </c>
      <c r="G47" s="0" t="n">
        <v>9</v>
      </c>
      <c r="H47" s="0" t="n">
        <f aca="false">(107-G47)</f>
        <v>98</v>
      </c>
      <c r="L47" s="21" t="n">
        <v>8.02513</v>
      </c>
      <c r="M47" s="22" t="n">
        <f aca="false">IF(H47&gt;0,(L47*(107/H47)),L47*107)</f>
        <v>8.76213173469388</v>
      </c>
      <c r="N47" s="22" t="n">
        <f aca="false">(M47-L47)</f>
        <v>0.737001734693878</v>
      </c>
      <c r="P47" s="21" t="n">
        <f aca="false">SUM(N47:N98)*1000</f>
        <v>36686.8523575102</v>
      </c>
    </row>
    <row r="48" customFormat="false" ht="12.75" hidden="false" customHeight="false" outlineLevel="0" collapsed="false">
      <c r="A48" s="0" t="n">
        <v>2002</v>
      </c>
      <c r="B48" s="0" t="n">
        <v>2</v>
      </c>
      <c r="C48" s="0" t="n">
        <v>5</v>
      </c>
      <c r="D48" s="0" t="n">
        <v>6</v>
      </c>
      <c r="E48" s="0" t="n">
        <v>15</v>
      </c>
      <c r="G48" s="0" t="n">
        <v>9</v>
      </c>
      <c r="H48" s="0" t="n">
        <f aca="false">(107-G48)</f>
        <v>98</v>
      </c>
      <c r="L48" s="21" t="n">
        <v>6.528036</v>
      </c>
      <c r="M48" s="22" t="n">
        <f aca="false">IF(H48&gt;0,(L48*(107/H48)),L48*107)</f>
        <v>7.12754951020408</v>
      </c>
      <c r="N48" s="22" t="n">
        <f aca="false">(M48-L48)</f>
        <v>0.599513510204082</v>
      </c>
    </row>
    <row r="49" customFormat="false" ht="12.75" hidden="false" customHeight="false" outlineLevel="0" collapsed="false">
      <c r="A49" s="0" t="n">
        <v>2002</v>
      </c>
      <c r="B49" s="0" t="n">
        <v>2</v>
      </c>
      <c r="C49" s="0" t="n">
        <v>5</v>
      </c>
      <c r="D49" s="0" t="n">
        <v>6</v>
      </c>
      <c r="E49" s="0" t="n">
        <v>30</v>
      </c>
      <c r="G49" s="0" t="n">
        <v>9</v>
      </c>
      <c r="H49" s="0" t="n">
        <f aca="false">(107-G49)</f>
        <v>98</v>
      </c>
      <c r="L49" s="21" t="n">
        <v>6.385387</v>
      </c>
      <c r="M49" s="22" t="n">
        <f aca="false">IF(H49&gt;0,(L49*(107/H49)),L49*107)</f>
        <v>6.97180009183674</v>
      </c>
      <c r="N49" s="22" t="n">
        <f aca="false">(M49-L49)</f>
        <v>0.586413091836735</v>
      </c>
    </row>
    <row r="50" customFormat="false" ht="12.75" hidden="false" customHeight="false" outlineLevel="0" collapsed="false">
      <c r="A50" s="0" t="n">
        <v>2002</v>
      </c>
      <c r="B50" s="0" t="n">
        <v>2</v>
      </c>
      <c r="C50" s="0" t="n">
        <v>5</v>
      </c>
      <c r="D50" s="0" t="n">
        <v>6</v>
      </c>
      <c r="E50" s="0" t="n">
        <v>45</v>
      </c>
      <c r="G50" s="0" t="n">
        <v>9</v>
      </c>
      <c r="H50" s="0" t="n">
        <f aca="false">(107-G50)</f>
        <v>98</v>
      </c>
      <c r="L50" s="21" t="n">
        <v>7.344922</v>
      </c>
      <c r="M50" s="22" t="n">
        <f aca="false">IF(H50&gt;0,(L50*(107/H50)),L50*107)</f>
        <v>8.01945565306123</v>
      </c>
      <c r="N50" s="22" t="n">
        <f aca="false">(M50-L50)</f>
        <v>0.674533653061225</v>
      </c>
    </row>
    <row r="51" customFormat="false" ht="12.75" hidden="false" customHeight="false" outlineLevel="0" collapsed="false">
      <c r="A51" s="0" t="n">
        <v>2002</v>
      </c>
      <c r="B51" s="0" t="n">
        <v>2</v>
      </c>
      <c r="C51" s="0" t="n">
        <v>5</v>
      </c>
      <c r="D51" s="0" t="n">
        <v>7</v>
      </c>
      <c r="E51" s="0" t="n">
        <v>0</v>
      </c>
      <c r="G51" s="0" t="n">
        <v>9</v>
      </c>
      <c r="H51" s="0" t="n">
        <f aca="false">(107-G51)</f>
        <v>98</v>
      </c>
      <c r="L51" s="21" t="n">
        <v>6.850586</v>
      </c>
      <c r="M51" s="22" t="n">
        <f aca="false">IF(H51&gt;0,(L51*(107/H51)),L51*107)</f>
        <v>7.47972144897959</v>
      </c>
      <c r="N51" s="22" t="n">
        <f aca="false">(M51-L51)</f>
        <v>0.629135448979592</v>
      </c>
    </row>
    <row r="52" customFormat="false" ht="12.75" hidden="false" customHeight="false" outlineLevel="0" collapsed="false">
      <c r="A52" s="0" t="n">
        <v>2002</v>
      </c>
      <c r="B52" s="0" t="n">
        <v>2</v>
      </c>
      <c r="C52" s="0" t="n">
        <v>5</v>
      </c>
      <c r="D52" s="0" t="n">
        <v>7</v>
      </c>
      <c r="E52" s="0" t="n">
        <v>15</v>
      </c>
      <c r="G52" s="0" t="n">
        <v>9</v>
      </c>
      <c r="H52" s="0" t="n">
        <f aca="false">(107-G52)</f>
        <v>98</v>
      </c>
      <c r="L52" s="21" t="n">
        <v>6.190812</v>
      </c>
      <c r="M52" s="22" t="n">
        <f aca="false">IF(H52&gt;0,(L52*(107/H52)),L52*107)</f>
        <v>6.75935595918367</v>
      </c>
      <c r="N52" s="22" t="n">
        <f aca="false">(M52-L52)</f>
        <v>0.568543959183674</v>
      </c>
    </row>
    <row r="53" customFormat="false" ht="12.75" hidden="false" customHeight="false" outlineLevel="0" collapsed="false">
      <c r="A53" s="0" t="n">
        <v>2002</v>
      </c>
      <c r="B53" s="0" t="n">
        <v>2</v>
      </c>
      <c r="C53" s="0" t="n">
        <v>5</v>
      </c>
      <c r="D53" s="0" t="n">
        <v>7</v>
      </c>
      <c r="E53" s="0" t="n">
        <v>30</v>
      </c>
      <c r="G53" s="0" t="n">
        <v>9</v>
      </c>
      <c r="H53" s="0" t="n">
        <f aca="false">(107-G53)</f>
        <v>98</v>
      </c>
      <c r="L53" s="21" t="n">
        <v>5.993109</v>
      </c>
      <c r="M53" s="22" t="n">
        <f aca="false">IF(H53&gt;0,(L53*(107/H53)),L53*107)</f>
        <v>6.54349656122449</v>
      </c>
      <c r="N53" s="22" t="n">
        <f aca="false">(M53-L53)</f>
        <v>0.55038756122449</v>
      </c>
    </row>
    <row r="54" customFormat="false" ht="12.75" hidden="false" customHeight="false" outlineLevel="0" collapsed="false">
      <c r="A54" s="0" t="n">
        <v>2002</v>
      </c>
      <c r="B54" s="0" t="n">
        <v>2</v>
      </c>
      <c r="C54" s="0" t="n">
        <v>5</v>
      </c>
      <c r="D54" s="0" t="n">
        <v>7</v>
      </c>
      <c r="E54" s="0" t="n">
        <v>45</v>
      </c>
      <c r="G54" s="0" t="n">
        <v>9</v>
      </c>
      <c r="H54" s="0" t="n">
        <f aca="false">(107-G54)</f>
        <v>98</v>
      </c>
      <c r="L54" s="21" t="n">
        <v>6.759492</v>
      </c>
      <c r="M54" s="22" t="n">
        <f aca="false">IF(H54&gt;0,(L54*(107/H54)),L54*107)</f>
        <v>7.38026167346939</v>
      </c>
      <c r="N54" s="22" t="n">
        <f aca="false">(M54-L54)</f>
        <v>0.620769673469388</v>
      </c>
    </row>
    <row r="55" customFormat="false" ht="12.75" hidden="false" customHeight="false" outlineLevel="0" collapsed="false">
      <c r="A55" s="0" t="n">
        <v>2002</v>
      </c>
      <c r="B55" s="0" t="n">
        <v>2</v>
      </c>
      <c r="C55" s="0" t="n">
        <v>5</v>
      </c>
      <c r="D55" s="0" t="n">
        <v>8</v>
      </c>
      <c r="E55" s="0" t="n">
        <v>0</v>
      </c>
      <c r="G55" s="0" t="n">
        <v>9</v>
      </c>
      <c r="H55" s="0" t="n">
        <f aca="false">(107-G55)</f>
        <v>98</v>
      </c>
      <c r="L55" s="21" t="n">
        <v>7.720417</v>
      </c>
      <c r="M55" s="22" t="n">
        <f aca="false">IF(H55&gt;0,(L55*(107/H55)),L55*107)</f>
        <v>8.4294348877551</v>
      </c>
      <c r="N55" s="22" t="n">
        <f aca="false">(M55-L55)</f>
        <v>0.709017887755102</v>
      </c>
    </row>
    <row r="56" customFormat="false" ht="12.75" hidden="false" customHeight="false" outlineLevel="0" collapsed="false">
      <c r="A56" s="0" t="n">
        <v>2002</v>
      </c>
      <c r="B56" s="0" t="n">
        <v>2</v>
      </c>
      <c r="C56" s="0" t="n">
        <v>5</v>
      </c>
      <c r="D56" s="0" t="n">
        <v>8</v>
      </c>
      <c r="E56" s="0" t="n">
        <v>15</v>
      </c>
      <c r="G56" s="0" t="n">
        <v>9</v>
      </c>
      <c r="H56" s="0" t="n">
        <f aca="false">(107-G56)</f>
        <v>98</v>
      </c>
      <c r="L56" s="21" t="n">
        <v>8.834817</v>
      </c>
      <c r="M56" s="22" t="n">
        <f aca="false">IF(H56&gt;0,(L56*(107/H56)),L56*107)</f>
        <v>9.64617774489796</v>
      </c>
      <c r="N56" s="22" t="n">
        <f aca="false">(M56-L56)</f>
        <v>0.811360744897959</v>
      </c>
    </row>
    <row r="57" customFormat="false" ht="12.75" hidden="false" customHeight="false" outlineLevel="0" collapsed="false">
      <c r="A57" s="0" t="n">
        <v>2002</v>
      </c>
      <c r="B57" s="0" t="n">
        <v>2</v>
      </c>
      <c r="C57" s="0" t="n">
        <v>5</v>
      </c>
      <c r="D57" s="0" t="n">
        <v>8</v>
      </c>
      <c r="E57" s="0" t="n">
        <v>30</v>
      </c>
      <c r="G57" s="0" t="n">
        <v>9</v>
      </c>
      <c r="H57" s="0" t="n">
        <f aca="false">(107-G57)</f>
        <v>98</v>
      </c>
      <c r="L57" s="21" t="n">
        <v>9.799692</v>
      </c>
      <c r="M57" s="22" t="n">
        <f aca="false">IF(H57&gt;0,(L57*(107/H57)),L57*107)</f>
        <v>10.6996637142857</v>
      </c>
      <c r="N57" s="22" t="n">
        <f aca="false">(M57-L57)</f>
        <v>0.899971714285714</v>
      </c>
    </row>
    <row r="58" customFormat="false" ht="12.75" hidden="false" customHeight="false" outlineLevel="0" collapsed="false">
      <c r="A58" s="0" t="n">
        <v>2002</v>
      </c>
      <c r="B58" s="0" t="n">
        <v>2</v>
      </c>
      <c r="C58" s="0" t="n">
        <v>5</v>
      </c>
      <c r="D58" s="0" t="n">
        <v>8</v>
      </c>
      <c r="E58" s="0" t="n">
        <v>45</v>
      </c>
      <c r="G58" s="0" t="n">
        <v>9</v>
      </c>
      <c r="H58" s="0" t="n">
        <f aca="false">(107-G58)</f>
        <v>98</v>
      </c>
      <c r="L58" s="21" t="n">
        <v>11.076946</v>
      </c>
      <c r="M58" s="22" t="n">
        <f aca="false">IF(H58&gt;0,(L58*(107/H58)),L58*107)</f>
        <v>12.0942165510204</v>
      </c>
      <c r="N58" s="22" t="n">
        <f aca="false">(M58-L58)</f>
        <v>1.01727055102041</v>
      </c>
    </row>
    <row r="59" customFormat="false" ht="12.75" hidden="false" customHeight="false" outlineLevel="0" collapsed="false">
      <c r="A59" s="0" t="n">
        <v>2002</v>
      </c>
      <c r="B59" s="0" t="n">
        <v>2</v>
      </c>
      <c r="C59" s="0" t="n">
        <v>5</v>
      </c>
      <c r="D59" s="0" t="n">
        <v>9</v>
      </c>
      <c r="E59" s="0" t="n">
        <v>0</v>
      </c>
      <c r="G59" s="0" t="n">
        <v>9</v>
      </c>
      <c r="H59" s="0" t="n">
        <f aca="false">(107-G59)</f>
        <v>98</v>
      </c>
      <c r="L59" s="21" t="n">
        <v>12.990286</v>
      </c>
      <c r="M59" s="22" t="n">
        <f aca="false">IF(H59&gt;0,(L59*(107/H59)),L59*107)</f>
        <v>14.1832714489796</v>
      </c>
      <c r="N59" s="22" t="n">
        <f aca="false">(M59-L59)</f>
        <v>1.19298544897959</v>
      </c>
    </row>
    <row r="60" customFormat="false" ht="12.75" hidden="false" customHeight="false" outlineLevel="0" collapsed="false">
      <c r="A60" s="0" t="n">
        <v>2002</v>
      </c>
      <c r="B60" s="0" t="n">
        <v>2</v>
      </c>
      <c r="C60" s="0" t="n">
        <v>5</v>
      </c>
      <c r="D60" s="0" t="n">
        <v>9</v>
      </c>
      <c r="E60" s="0" t="n">
        <v>15</v>
      </c>
      <c r="G60" s="0" t="n">
        <v>9</v>
      </c>
      <c r="H60" s="0" t="n">
        <f aca="false">(107-G60)</f>
        <v>98</v>
      </c>
      <c r="L60" s="21" t="n">
        <v>11.781405</v>
      </c>
      <c r="M60" s="22" t="n">
        <f aca="false">IF(H60&gt;0,(L60*(107/H60)),L60*107)</f>
        <v>12.8633707653061</v>
      </c>
      <c r="N60" s="22" t="n">
        <f aca="false">(M60-L60)</f>
        <v>1.08196576530612</v>
      </c>
    </row>
    <row r="61" customFormat="false" ht="12.75" hidden="false" customHeight="false" outlineLevel="0" collapsed="false">
      <c r="A61" s="0" t="n">
        <v>2002</v>
      </c>
      <c r="B61" s="0" t="n">
        <v>2</v>
      </c>
      <c r="C61" s="0" t="n">
        <v>5</v>
      </c>
      <c r="D61" s="0" t="n">
        <v>9</v>
      </c>
      <c r="E61" s="0" t="n">
        <v>30</v>
      </c>
      <c r="G61" s="0" t="n">
        <v>9</v>
      </c>
      <c r="H61" s="0" t="n">
        <f aca="false">(107-G61)</f>
        <v>98</v>
      </c>
      <c r="L61" s="21" t="n">
        <v>10.051185</v>
      </c>
      <c r="M61" s="22" t="n">
        <f aca="false">IF(H61&gt;0,(L61*(107/H61)),L61*107)</f>
        <v>10.9742530102041</v>
      </c>
      <c r="N61" s="22" t="n">
        <f aca="false">(M61-L61)</f>
        <v>0.923068010204082</v>
      </c>
    </row>
    <row r="62" customFormat="false" ht="12.75" hidden="false" customHeight="false" outlineLevel="0" collapsed="false">
      <c r="A62" s="0" t="n">
        <v>2002</v>
      </c>
      <c r="B62" s="0" t="n">
        <v>2</v>
      </c>
      <c r="C62" s="0" t="n">
        <v>5</v>
      </c>
      <c r="D62" s="0" t="n">
        <v>9</v>
      </c>
      <c r="E62" s="0" t="n">
        <v>45</v>
      </c>
      <c r="G62" s="0" t="n">
        <v>9</v>
      </c>
      <c r="H62" s="0" t="n">
        <f aca="false">(107-G62)</f>
        <v>98</v>
      </c>
      <c r="L62" s="21" t="n">
        <v>9.295199</v>
      </c>
      <c r="M62" s="22" t="n">
        <f aca="false">IF(H62&gt;0,(L62*(107/H62)),L62*107)</f>
        <v>10.1488397244898</v>
      </c>
      <c r="N62" s="22" t="n">
        <f aca="false">(M62-L62)</f>
        <v>0.853640724489797</v>
      </c>
    </row>
    <row r="63" customFormat="false" ht="12.75" hidden="false" customHeight="false" outlineLevel="0" collapsed="false">
      <c r="A63" s="0" t="n">
        <v>2002</v>
      </c>
      <c r="B63" s="0" t="n">
        <v>2</v>
      </c>
      <c r="C63" s="0" t="n">
        <v>5</v>
      </c>
      <c r="D63" s="0" t="n">
        <v>10</v>
      </c>
      <c r="E63" s="0" t="n">
        <v>0</v>
      </c>
      <c r="G63" s="0" t="n">
        <v>9</v>
      </c>
      <c r="H63" s="0" t="n">
        <f aca="false">(107-G63)</f>
        <v>98</v>
      </c>
      <c r="L63" s="21" t="n">
        <v>6.981446</v>
      </c>
      <c r="M63" s="22" t="n">
        <f aca="false">IF(H63&gt;0,(L63*(107/H63)),L63*107)</f>
        <v>7.62259920408163</v>
      </c>
      <c r="N63" s="22" t="n">
        <f aca="false">(M63-L63)</f>
        <v>0.641153204081633</v>
      </c>
    </row>
    <row r="64" customFormat="false" ht="12.75" hidden="false" customHeight="false" outlineLevel="0" collapsed="false">
      <c r="A64" s="0" t="n">
        <v>2002</v>
      </c>
      <c r="B64" s="0" t="n">
        <v>2</v>
      </c>
      <c r="C64" s="0" t="n">
        <v>5</v>
      </c>
      <c r="D64" s="0" t="n">
        <v>10</v>
      </c>
      <c r="E64" s="0" t="n">
        <v>15</v>
      </c>
      <c r="G64" s="0" t="n">
        <v>9</v>
      </c>
      <c r="H64" s="0" t="n">
        <f aca="false">(107-G64)</f>
        <v>98</v>
      </c>
      <c r="L64" s="21" t="n">
        <v>5.61036</v>
      </c>
      <c r="M64" s="22" t="n">
        <f aca="false">IF(H64&gt;0,(L64*(107/H64)),L64*107)</f>
        <v>6.12559714285714</v>
      </c>
      <c r="N64" s="22" t="n">
        <f aca="false">(M64-L64)</f>
        <v>0.515237142857143</v>
      </c>
    </row>
    <row r="65" customFormat="false" ht="12.75" hidden="false" customHeight="false" outlineLevel="0" collapsed="false">
      <c r="A65" s="0" t="n">
        <v>2002</v>
      </c>
      <c r="B65" s="0" t="n">
        <v>2</v>
      </c>
      <c r="C65" s="0" t="n">
        <v>5</v>
      </c>
      <c r="D65" s="0" t="n">
        <v>10</v>
      </c>
      <c r="E65" s="0" t="n">
        <v>30</v>
      </c>
      <c r="G65" s="0" t="n">
        <v>9</v>
      </c>
      <c r="H65" s="0" t="n">
        <f aca="false">(107-G65)</f>
        <v>98</v>
      </c>
      <c r="L65" s="21" t="n">
        <v>4.721145</v>
      </c>
      <c r="M65" s="22" t="n">
        <f aca="false">IF(H65&gt;0,(L65*(107/H65)),L65*107)</f>
        <v>5.15471954081633</v>
      </c>
      <c r="N65" s="22" t="n">
        <f aca="false">(M65-L65)</f>
        <v>0.433574540816326</v>
      </c>
    </row>
    <row r="66" customFormat="false" ht="12.75" hidden="false" customHeight="false" outlineLevel="0" collapsed="false">
      <c r="A66" s="0" t="n">
        <v>2002</v>
      </c>
      <c r="B66" s="0" t="n">
        <v>2</v>
      </c>
      <c r="C66" s="0" t="n">
        <v>5</v>
      </c>
      <c r="D66" s="0" t="n">
        <v>10</v>
      </c>
      <c r="E66" s="0" t="n">
        <v>45</v>
      </c>
      <c r="G66" s="0" t="n">
        <v>9</v>
      </c>
      <c r="H66" s="0" t="n">
        <f aca="false">(107-G66)</f>
        <v>98</v>
      </c>
      <c r="L66" s="21" t="n">
        <v>3.15601</v>
      </c>
      <c r="M66" s="22" t="n">
        <f aca="false">IF(H66&gt;0,(L66*(107/H66)),L66*107)</f>
        <v>3.44584765306122</v>
      </c>
      <c r="N66" s="22" t="n">
        <f aca="false">(M66-L66)</f>
        <v>0.289837653061225</v>
      </c>
    </row>
    <row r="67" customFormat="false" ht="12.75" hidden="false" customHeight="false" outlineLevel="0" collapsed="false">
      <c r="A67" s="0" t="n">
        <v>2002</v>
      </c>
      <c r="B67" s="0" t="n">
        <v>2</v>
      </c>
      <c r="C67" s="0" t="n">
        <v>5</v>
      </c>
      <c r="D67" s="0" t="n">
        <v>11</v>
      </c>
      <c r="E67" s="0" t="n">
        <v>0</v>
      </c>
      <c r="G67" s="0" t="n">
        <v>9</v>
      </c>
      <c r="H67" s="0" t="n">
        <f aca="false">(107-G67)</f>
        <v>98</v>
      </c>
      <c r="L67" s="21" t="n">
        <v>4.316932</v>
      </c>
      <c r="M67" s="22" t="n">
        <f aca="false">IF(H67&gt;0,(L67*(107/H67)),L67*107)</f>
        <v>4.71338493877551</v>
      </c>
      <c r="N67" s="22" t="n">
        <f aca="false">(M67-L67)</f>
        <v>0.39645293877551</v>
      </c>
    </row>
    <row r="68" customFormat="false" ht="12.75" hidden="false" customHeight="false" outlineLevel="0" collapsed="false">
      <c r="A68" s="0" t="n">
        <v>2002</v>
      </c>
      <c r="B68" s="0" t="n">
        <v>2</v>
      </c>
      <c r="C68" s="0" t="n">
        <v>5</v>
      </c>
      <c r="D68" s="0" t="n">
        <v>11</v>
      </c>
      <c r="E68" s="0" t="n">
        <v>15</v>
      </c>
      <c r="G68" s="0" t="n">
        <v>9</v>
      </c>
      <c r="H68" s="0" t="n">
        <f aca="false">(107-G68)</f>
        <v>98</v>
      </c>
      <c r="L68" s="21" t="n">
        <v>3.630757</v>
      </c>
      <c r="M68" s="22" t="n">
        <f aca="false">IF(H68&gt;0,(L68*(107/H68)),L68*107)</f>
        <v>3.96419386734694</v>
      </c>
      <c r="N68" s="22" t="n">
        <f aca="false">(M68-L68)</f>
        <v>0.333436867346939</v>
      </c>
    </row>
    <row r="69" customFormat="false" ht="12.75" hidden="false" customHeight="false" outlineLevel="0" collapsed="false">
      <c r="A69" s="0" t="n">
        <v>2002</v>
      </c>
      <c r="B69" s="0" t="n">
        <v>2</v>
      </c>
      <c r="C69" s="0" t="n">
        <v>5</v>
      </c>
      <c r="D69" s="0" t="n">
        <v>11</v>
      </c>
      <c r="E69" s="0" t="n">
        <v>30</v>
      </c>
      <c r="G69" s="0" t="n">
        <v>9</v>
      </c>
      <c r="H69" s="0" t="n">
        <f aca="false">(107-G69)</f>
        <v>98</v>
      </c>
      <c r="L69" s="21" t="n">
        <v>3.138047</v>
      </c>
      <c r="M69" s="22" t="n">
        <f aca="false">IF(H69&gt;0,(L69*(107/H69)),L69*107)</f>
        <v>3.42623498979592</v>
      </c>
      <c r="N69" s="22" t="n">
        <f aca="false">(M69-L69)</f>
        <v>0.288187989795918</v>
      </c>
    </row>
    <row r="70" customFormat="false" ht="12.75" hidden="false" customHeight="false" outlineLevel="0" collapsed="false">
      <c r="A70" s="0" t="n">
        <v>2002</v>
      </c>
      <c r="B70" s="0" t="n">
        <v>2</v>
      </c>
      <c r="C70" s="0" t="n">
        <v>5</v>
      </c>
      <c r="D70" s="0" t="n">
        <v>11</v>
      </c>
      <c r="E70" s="0" t="n">
        <v>45</v>
      </c>
      <c r="G70" s="0" t="n">
        <v>9</v>
      </c>
      <c r="H70" s="0" t="n">
        <f aca="false">(107-G70)</f>
        <v>98</v>
      </c>
      <c r="L70" s="21" t="n">
        <v>4.088971</v>
      </c>
      <c r="M70" s="22" t="n">
        <f aca="false">IF(H70&gt;0,(L70*(107/H70)),L70*107)</f>
        <v>4.46448874489796</v>
      </c>
      <c r="N70" s="22" t="n">
        <f aca="false">(M70-L70)</f>
        <v>0.375517744897959</v>
      </c>
    </row>
    <row r="71" customFormat="false" ht="12.75" hidden="false" customHeight="false" outlineLevel="0" collapsed="false">
      <c r="A71" s="0" t="n">
        <v>2002</v>
      </c>
      <c r="B71" s="0" t="n">
        <v>2</v>
      </c>
      <c r="C71" s="0" t="n">
        <v>5</v>
      </c>
      <c r="D71" s="0" t="n">
        <v>12</v>
      </c>
      <c r="E71" s="0" t="n">
        <v>0</v>
      </c>
      <c r="G71" s="0" t="n">
        <v>9</v>
      </c>
      <c r="H71" s="0" t="n">
        <f aca="false">(107-G71)</f>
        <v>98</v>
      </c>
      <c r="L71" s="21" t="n">
        <v>3.844195</v>
      </c>
      <c r="M71" s="22" t="n">
        <f aca="false">IF(H71&gt;0,(L71*(107/H71)),L71*107)</f>
        <v>4.19723331632653</v>
      </c>
      <c r="N71" s="22" t="n">
        <f aca="false">(M71-L71)</f>
        <v>0.353038316326531</v>
      </c>
    </row>
    <row r="72" customFormat="false" ht="12.75" hidden="false" customHeight="false" outlineLevel="0" collapsed="false">
      <c r="A72" s="0" t="n">
        <v>2002</v>
      </c>
      <c r="B72" s="0" t="n">
        <v>2</v>
      </c>
      <c r="C72" s="0" t="n">
        <v>5</v>
      </c>
      <c r="D72" s="0" t="n">
        <v>12</v>
      </c>
      <c r="E72" s="0" t="n">
        <v>15</v>
      </c>
      <c r="G72" s="0" t="n">
        <v>9</v>
      </c>
      <c r="H72" s="0" t="n">
        <f aca="false">(107-G72)</f>
        <v>98</v>
      </c>
      <c r="L72" s="21" t="n">
        <v>3.169697</v>
      </c>
      <c r="M72" s="22" t="n">
        <f aca="false">IF(H72&gt;0,(L72*(107/H72)),L72*107)</f>
        <v>3.46079162244898</v>
      </c>
      <c r="N72" s="22" t="n">
        <f aca="false">(M72-L72)</f>
        <v>0.29109462244898</v>
      </c>
    </row>
    <row r="73" customFormat="false" ht="12.75" hidden="false" customHeight="false" outlineLevel="0" collapsed="false">
      <c r="A73" s="0" t="n">
        <v>2002</v>
      </c>
      <c r="B73" s="0" t="n">
        <v>2</v>
      </c>
      <c r="C73" s="0" t="n">
        <v>5</v>
      </c>
      <c r="D73" s="0" t="n">
        <v>12</v>
      </c>
      <c r="E73" s="0" t="n">
        <v>30</v>
      </c>
      <c r="G73" s="0" t="n">
        <v>9</v>
      </c>
      <c r="H73" s="0" t="n">
        <f aca="false">(107-G73)</f>
        <v>98</v>
      </c>
      <c r="L73" s="21" t="n">
        <v>2.879065</v>
      </c>
      <c r="M73" s="22" t="n">
        <f aca="false">IF(H73&gt;0,(L73*(107/H73)),L73*107)</f>
        <v>3.14346892857143</v>
      </c>
      <c r="N73" s="22" t="n">
        <f aca="false">(M73-L73)</f>
        <v>0.264403928571428</v>
      </c>
    </row>
    <row r="74" customFormat="false" ht="12.75" hidden="false" customHeight="false" outlineLevel="0" collapsed="false">
      <c r="A74" s="0" t="n">
        <v>2002</v>
      </c>
      <c r="B74" s="0" t="n">
        <v>2</v>
      </c>
      <c r="C74" s="0" t="n">
        <v>5</v>
      </c>
      <c r="D74" s="0" t="n">
        <v>12</v>
      </c>
      <c r="E74" s="0" t="n">
        <v>45</v>
      </c>
      <c r="G74" s="0" t="n">
        <v>9</v>
      </c>
      <c r="H74" s="0" t="n">
        <f aca="false">(107-G74)</f>
        <v>98</v>
      </c>
      <c r="L74" s="21" t="n">
        <v>1.894907</v>
      </c>
      <c r="M74" s="22" t="n">
        <f aca="false">IF(H74&gt;0,(L74*(107/H74)),L74*107)</f>
        <v>2.06892907142857</v>
      </c>
      <c r="N74" s="22" t="n">
        <f aca="false">(M74-L74)</f>
        <v>0.174022071428571</v>
      </c>
    </row>
    <row r="75" customFormat="false" ht="12.75" hidden="false" customHeight="false" outlineLevel="0" collapsed="false">
      <c r="A75" s="0" t="n">
        <v>2002</v>
      </c>
      <c r="B75" s="0" t="n">
        <v>2</v>
      </c>
      <c r="C75" s="0" t="n">
        <v>5</v>
      </c>
      <c r="D75" s="0" t="n">
        <v>13</v>
      </c>
      <c r="E75" s="0" t="n">
        <v>0</v>
      </c>
      <c r="G75" s="0" t="n">
        <v>9</v>
      </c>
      <c r="H75" s="0" t="n">
        <f aca="false">(107-G75)</f>
        <v>98</v>
      </c>
      <c r="L75" s="21" t="n">
        <v>1.973821</v>
      </c>
      <c r="M75" s="22" t="n">
        <f aca="false">IF(H75&gt;0,(L75*(107/H75)),L75*107)</f>
        <v>2.1550902755102</v>
      </c>
      <c r="N75" s="22" t="n">
        <f aca="false">(M75-L75)</f>
        <v>0.181269275510204</v>
      </c>
    </row>
    <row r="76" customFormat="false" ht="12.75" hidden="false" customHeight="false" outlineLevel="0" collapsed="false">
      <c r="A76" s="0" t="n">
        <v>2002</v>
      </c>
      <c r="B76" s="0" t="n">
        <v>2</v>
      </c>
      <c r="C76" s="0" t="n">
        <v>5</v>
      </c>
      <c r="D76" s="0" t="n">
        <v>13</v>
      </c>
      <c r="E76" s="0" t="n">
        <v>15</v>
      </c>
      <c r="G76" s="0" t="n">
        <v>9</v>
      </c>
      <c r="H76" s="0" t="n">
        <f aca="false">(107-G76)</f>
        <v>98</v>
      </c>
      <c r="L76" s="21" t="n">
        <v>0.891484</v>
      </c>
      <c r="M76" s="22" t="n">
        <f aca="false">IF(H76&gt;0,(L76*(107/H76)),L76*107)</f>
        <v>0.973354979591837</v>
      </c>
      <c r="N76" s="22" t="n">
        <f aca="false">(M76-L76)</f>
        <v>0.0818709795918368</v>
      </c>
    </row>
    <row r="77" customFormat="false" ht="12.75" hidden="false" customHeight="false" outlineLevel="0" collapsed="false">
      <c r="A77" s="0" t="n">
        <v>2002</v>
      </c>
      <c r="B77" s="0" t="n">
        <v>2</v>
      </c>
      <c r="C77" s="0" t="n">
        <v>5</v>
      </c>
      <c r="D77" s="0" t="n">
        <v>13</v>
      </c>
      <c r="E77" s="0" t="n">
        <v>30</v>
      </c>
      <c r="G77" s="0" t="n">
        <v>9</v>
      </c>
      <c r="H77" s="0" t="n">
        <f aca="false">(107-G77)</f>
        <v>98</v>
      </c>
      <c r="L77" s="21" t="n">
        <v>0.279887</v>
      </c>
      <c r="M77" s="22" t="n">
        <f aca="false">IF(H77&gt;0,(L77*(107/H77)),L77*107)</f>
        <v>0.305590908163265</v>
      </c>
      <c r="N77" s="22" t="n">
        <f aca="false">(M77-L77)</f>
        <v>0.0257039081632653</v>
      </c>
    </row>
    <row r="78" customFormat="false" ht="12.75" hidden="false" customHeight="false" outlineLevel="0" collapsed="false">
      <c r="A78" s="0" t="n">
        <v>2002</v>
      </c>
      <c r="B78" s="0" t="n">
        <v>2</v>
      </c>
      <c r="C78" s="0" t="n">
        <v>5</v>
      </c>
      <c r="D78" s="0" t="n">
        <v>13</v>
      </c>
      <c r="E78" s="0" t="n">
        <v>45</v>
      </c>
      <c r="G78" s="0" t="n">
        <v>9</v>
      </c>
      <c r="H78" s="0" t="n">
        <f aca="false">(107-G78)</f>
        <v>98</v>
      </c>
      <c r="L78" s="21" t="n">
        <v>0.966551</v>
      </c>
      <c r="M78" s="22" t="n">
        <f aca="false">IF(H78&gt;0,(L78*(107/H78)),L78*107)</f>
        <v>1.0553158877551</v>
      </c>
      <c r="N78" s="22" t="n">
        <f aca="false">(M78-L78)</f>
        <v>0.0887648877551021</v>
      </c>
    </row>
    <row r="79" customFormat="false" ht="12.75" hidden="false" customHeight="false" outlineLevel="0" collapsed="false">
      <c r="A79" s="0" t="n">
        <v>2002</v>
      </c>
      <c r="B79" s="0" t="n">
        <v>2</v>
      </c>
      <c r="C79" s="0" t="n">
        <v>5</v>
      </c>
      <c r="D79" s="0" t="n">
        <v>14</v>
      </c>
      <c r="E79" s="0" t="n">
        <v>0</v>
      </c>
      <c r="G79" s="0" t="n">
        <v>9</v>
      </c>
      <c r="H79" s="0" t="n">
        <f aca="false">(107-G79)</f>
        <v>98</v>
      </c>
      <c r="L79" s="21" t="n">
        <v>2.908641</v>
      </c>
      <c r="M79" s="22" t="n">
        <f aca="false">IF(H79&gt;0,(L79*(107/H79)),L79*107)</f>
        <v>3.17576109183673</v>
      </c>
      <c r="N79" s="22" t="n">
        <f aca="false">(M79-L79)</f>
        <v>0.267120091836734</v>
      </c>
    </row>
    <row r="80" customFormat="false" ht="12.75" hidden="false" customHeight="false" outlineLevel="0" collapsed="false">
      <c r="A80" s="0" t="n">
        <v>2002</v>
      </c>
      <c r="B80" s="0" t="n">
        <v>2</v>
      </c>
      <c r="C80" s="0" t="n">
        <v>5</v>
      </c>
      <c r="D80" s="0" t="n">
        <v>14</v>
      </c>
      <c r="E80" s="0" t="n">
        <v>15</v>
      </c>
      <c r="G80" s="0" t="n">
        <v>9</v>
      </c>
      <c r="H80" s="0" t="n">
        <f aca="false">(107-G80)</f>
        <v>98</v>
      </c>
      <c r="L80" s="21" t="n">
        <v>3.831198</v>
      </c>
      <c r="M80" s="22" t="n">
        <f aca="false">IF(H80&gt;0,(L80*(107/H80)),L80*107)</f>
        <v>4.18304271428571</v>
      </c>
      <c r="N80" s="22" t="n">
        <f aca="false">(M80-L80)</f>
        <v>0.351844714285714</v>
      </c>
    </row>
    <row r="81" customFormat="false" ht="12.75" hidden="false" customHeight="false" outlineLevel="0" collapsed="false">
      <c r="A81" s="0" t="n">
        <v>2002</v>
      </c>
      <c r="B81" s="0" t="n">
        <v>2</v>
      </c>
      <c r="C81" s="0" t="n">
        <v>5</v>
      </c>
      <c r="D81" s="0" t="n">
        <v>14</v>
      </c>
      <c r="E81" s="0" t="n">
        <v>30</v>
      </c>
      <c r="G81" s="0" t="n">
        <v>9</v>
      </c>
      <c r="H81" s="0" t="n">
        <f aca="false">(107-G81)</f>
        <v>98</v>
      </c>
      <c r="L81" s="21" t="n">
        <v>4.55544</v>
      </c>
      <c r="M81" s="22" t="n">
        <f aca="false">IF(H81&gt;0,(L81*(107/H81)),L81*107)</f>
        <v>4.97379673469388</v>
      </c>
      <c r="N81" s="22" t="n">
        <f aca="false">(M81-L81)</f>
        <v>0.418356734693877</v>
      </c>
    </row>
    <row r="82" customFormat="false" ht="12.75" hidden="false" customHeight="false" outlineLevel="0" collapsed="false">
      <c r="A82" s="0" t="n">
        <v>2002</v>
      </c>
      <c r="B82" s="0" t="n">
        <v>2</v>
      </c>
      <c r="C82" s="0" t="n">
        <v>5</v>
      </c>
      <c r="D82" s="0" t="n">
        <v>14</v>
      </c>
      <c r="E82" s="0" t="n">
        <v>45</v>
      </c>
      <c r="G82" s="0" t="n">
        <v>9</v>
      </c>
      <c r="H82" s="0" t="n">
        <f aca="false">(107-G82)</f>
        <v>98</v>
      </c>
      <c r="L82" s="21" t="n">
        <v>3.535634</v>
      </c>
      <c r="M82" s="22" t="n">
        <f aca="false">IF(H82&gt;0,(L82*(107/H82)),L82*107)</f>
        <v>3.86033508163265</v>
      </c>
      <c r="N82" s="22" t="n">
        <f aca="false">(M82-L82)</f>
        <v>0.324701081632653</v>
      </c>
    </row>
    <row r="83" customFormat="false" ht="12.75" hidden="false" customHeight="false" outlineLevel="0" collapsed="false">
      <c r="A83" s="0" t="n">
        <v>2002</v>
      </c>
      <c r="B83" s="0" t="n">
        <v>2</v>
      </c>
      <c r="C83" s="0" t="n">
        <v>5</v>
      </c>
      <c r="D83" s="0" t="n">
        <v>15</v>
      </c>
      <c r="E83" s="0" t="n">
        <v>0</v>
      </c>
      <c r="G83" s="0" t="n">
        <v>9</v>
      </c>
      <c r="H83" s="0" t="n">
        <f aca="false">(107-G83)</f>
        <v>98</v>
      </c>
      <c r="L83" s="21" t="n">
        <v>3.166284</v>
      </c>
      <c r="M83" s="22" t="n">
        <f aca="false">IF(H83&gt;0,(L83*(107/H83)),L83*107)</f>
        <v>3.45706518367347</v>
      </c>
      <c r="N83" s="22" t="n">
        <f aca="false">(M83-L83)</f>
        <v>0.290781183673469</v>
      </c>
    </row>
    <row r="84" customFormat="false" ht="12.75" hidden="false" customHeight="false" outlineLevel="0" collapsed="false">
      <c r="A84" s="0" t="n">
        <v>2002</v>
      </c>
      <c r="B84" s="0" t="n">
        <v>2</v>
      </c>
      <c r="C84" s="0" t="n">
        <v>5</v>
      </c>
      <c r="D84" s="0" t="n">
        <v>15</v>
      </c>
      <c r="E84" s="0" t="n">
        <v>15</v>
      </c>
      <c r="G84" s="0" t="n">
        <v>9</v>
      </c>
      <c r="H84" s="0" t="n">
        <f aca="false">(107-G84)</f>
        <v>98</v>
      </c>
      <c r="L84" s="21" t="n">
        <v>4.270009</v>
      </c>
      <c r="M84" s="22" t="n">
        <f aca="false">IF(H84&gt;0,(L84*(107/H84)),L84*107)</f>
        <v>4.66215268367347</v>
      </c>
      <c r="N84" s="22" t="n">
        <f aca="false">(M84-L84)</f>
        <v>0.39214368367347</v>
      </c>
    </row>
    <row r="85" customFormat="false" ht="12.75" hidden="false" customHeight="false" outlineLevel="0" collapsed="false">
      <c r="A85" s="0" t="n">
        <v>2002</v>
      </c>
      <c r="B85" s="0" t="n">
        <v>2</v>
      </c>
      <c r="C85" s="0" t="n">
        <v>5</v>
      </c>
      <c r="D85" s="0" t="n">
        <v>15</v>
      </c>
      <c r="E85" s="0" t="n">
        <v>30</v>
      </c>
      <c r="G85" s="0" t="n">
        <v>9</v>
      </c>
      <c r="H85" s="0" t="n">
        <f aca="false">(107-G85)</f>
        <v>98</v>
      </c>
      <c r="L85" s="21" t="n">
        <v>4.368174</v>
      </c>
      <c r="M85" s="22" t="n">
        <f aca="false">IF(H85&gt;0,(L85*(107/H85)),L85*107)</f>
        <v>4.76933283673469</v>
      </c>
      <c r="N85" s="22" t="n">
        <f aca="false">(M85-L85)</f>
        <v>0.401158836734694</v>
      </c>
    </row>
    <row r="86" customFormat="false" ht="12.75" hidden="false" customHeight="false" outlineLevel="0" collapsed="false">
      <c r="A86" s="0" t="n">
        <v>2002</v>
      </c>
      <c r="B86" s="0" t="n">
        <v>2</v>
      </c>
      <c r="C86" s="0" t="n">
        <v>5</v>
      </c>
      <c r="D86" s="0" t="n">
        <v>15</v>
      </c>
      <c r="E86" s="0" t="n">
        <v>45</v>
      </c>
      <c r="G86" s="0" t="n">
        <v>9</v>
      </c>
      <c r="H86" s="0" t="n">
        <f aca="false">(107-G86)</f>
        <v>98</v>
      </c>
      <c r="L86" s="21" t="n">
        <v>6.649565</v>
      </c>
      <c r="M86" s="22" t="n">
        <f aca="false">IF(H86&gt;0,(L86*(107/H86)),L86*107)</f>
        <v>7.26023933673469</v>
      </c>
      <c r="N86" s="22" t="n">
        <f aca="false">(M86-L86)</f>
        <v>0.610674336734694</v>
      </c>
    </row>
    <row r="87" customFormat="false" ht="12.75" hidden="false" customHeight="false" outlineLevel="0" collapsed="false">
      <c r="A87" s="0" t="n">
        <v>2002</v>
      </c>
      <c r="B87" s="0" t="n">
        <v>2</v>
      </c>
      <c r="C87" s="0" t="n">
        <v>5</v>
      </c>
      <c r="D87" s="0" t="n">
        <v>16</v>
      </c>
      <c r="E87" s="0" t="n">
        <v>0</v>
      </c>
      <c r="G87" s="0" t="n">
        <v>9</v>
      </c>
      <c r="H87" s="0" t="n">
        <f aca="false">(107-G87)</f>
        <v>98</v>
      </c>
      <c r="L87" s="21" t="n">
        <v>8.519417</v>
      </c>
      <c r="M87" s="22" t="n">
        <f aca="false">IF(H87&gt;0,(L87*(107/H87)),L87*107)</f>
        <v>9.30181243877551</v>
      </c>
      <c r="N87" s="22" t="n">
        <f aca="false">(M87-L87)</f>
        <v>0.782395438775509</v>
      </c>
    </row>
    <row r="88" customFormat="false" ht="12.75" hidden="false" customHeight="false" outlineLevel="0" collapsed="false">
      <c r="A88" s="0" t="n">
        <v>2002</v>
      </c>
      <c r="B88" s="0" t="n">
        <v>2</v>
      </c>
      <c r="C88" s="0" t="n">
        <v>5</v>
      </c>
      <c r="D88" s="0" t="n">
        <v>16</v>
      </c>
      <c r="E88" s="0" t="n">
        <v>15</v>
      </c>
      <c r="G88" s="0" t="n">
        <v>9</v>
      </c>
      <c r="H88" s="0" t="n">
        <f aca="false">(107-G88)</f>
        <v>98</v>
      </c>
      <c r="L88" s="21" t="n">
        <v>12.122014</v>
      </c>
      <c r="M88" s="22" t="n">
        <f aca="false">IF(H88&gt;0,(L88*(107/H88)),L88*107)</f>
        <v>13.2352601836735</v>
      </c>
      <c r="N88" s="22" t="n">
        <f aca="false">(M88-L88)</f>
        <v>1.11324618367347</v>
      </c>
    </row>
    <row r="89" customFormat="false" ht="12.75" hidden="false" customHeight="false" outlineLevel="0" collapsed="false">
      <c r="A89" s="0" t="n">
        <v>2002</v>
      </c>
      <c r="B89" s="0" t="n">
        <v>2</v>
      </c>
      <c r="C89" s="0" t="n">
        <v>5</v>
      </c>
      <c r="D89" s="0" t="n">
        <v>16</v>
      </c>
      <c r="E89" s="0" t="n">
        <v>30</v>
      </c>
      <c r="G89" s="0" t="n">
        <v>9</v>
      </c>
      <c r="H89" s="0" t="n">
        <f aca="false">(107-G89)</f>
        <v>98</v>
      </c>
      <c r="L89" s="21" t="n">
        <v>12.574223</v>
      </c>
      <c r="M89" s="22" t="n">
        <f aca="false">IF(H89&gt;0,(L89*(107/H89)),L89*107)</f>
        <v>13.7289985816327</v>
      </c>
      <c r="N89" s="22" t="n">
        <f aca="false">(M89-L89)</f>
        <v>1.15477558163265</v>
      </c>
    </row>
    <row r="90" customFormat="false" ht="12.75" hidden="false" customHeight="false" outlineLevel="0" collapsed="false">
      <c r="A90" s="0" t="n">
        <v>2002</v>
      </c>
      <c r="B90" s="0" t="n">
        <v>2</v>
      </c>
      <c r="C90" s="0" t="n">
        <v>5</v>
      </c>
      <c r="D90" s="0" t="n">
        <v>16</v>
      </c>
      <c r="E90" s="0" t="n">
        <v>45</v>
      </c>
      <c r="G90" s="0" t="n">
        <v>9</v>
      </c>
      <c r="H90" s="0" t="n">
        <f aca="false">(107-G90)</f>
        <v>98</v>
      </c>
      <c r="L90" s="21" t="n">
        <v>12.860856</v>
      </c>
      <c r="M90" s="22" t="n">
        <f aca="false">IF(H90&gt;0,(L90*(107/H90)),L90*107)</f>
        <v>14.0419550204082</v>
      </c>
      <c r="N90" s="22" t="n">
        <f aca="false">(M90-L90)</f>
        <v>1.18109902040816</v>
      </c>
    </row>
    <row r="91" customFormat="false" ht="12.75" hidden="false" customHeight="false" outlineLevel="0" collapsed="false">
      <c r="A91" s="0" t="n">
        <v>2002</v>
      </c>
      <c r="B91" s="0" t="n">
        <v>2</v>
      </c>
      <c r="C91" s="0" t="n">
        <v>5</v>
      </c>
      <c r="D91" s="0" t="n">
        <v>17</v>
      </c>
      <c r="E91" s="0" t="n">
        <v>0</v>
      </c>
      <c r="G91" s="0" t="n">
        <v>9</v>
      </c>
      <c r="H91" s="0" t="n">
        <f aca="false">(107-G91)</f>
        <v>98</v>
      </c>
      <c r="L91" s="21" t="n">
        <v>11.92752</v>
      </c>
      <c r="M91" s="22" t="n">
        <f aca="false">IF(H91&gt;0,(L91*(107/H91)),L91*107)</f>
        <v>13.0229044897959</v>
      </c>
      <c r="N91" s="22" t="n">
        <f aca="false">(M91-L91)</f>
        <v>1.09538448979592</v>
      </c>
    </row>
    <row r="92" customFormat="false" ht="12.75" hidden="false" customHeight="false" outlineLevel="0" collapsed="false">
      <c r="A92" s="0" t="n">
        <v>2002</v>
      </c>
      <c r="B92" s="0" t="n">
        <v>2</v>
      </c>
      <c r="C92" s="0" t="n">
        <v>5</v>
      </c>
      <c r="D92" s="0" t="n">
        <v>17</v>
      </c>
      <c r="E92" s="0" t="n">
        <v>15</v>
      </c>
      <c r="G92" s="0" t="n">
        <v>9</v>
      </c>
      <c r="H92" s="0" t="n">
        <f aca="false">(107-G92)</f>
        <v>98</v>
      </c>
      <c r="L92" s="21" t="n">
        <v>14.470921</v>
      </c>
      <c r="M92" s="22" t="n">
        <f aca="false">IF(H92&gt;0,(L92*(107/H92)),L92*107)</f>
        <v>15.7998831326531</v>
      </c>
      <c r="N92" s="22" t="n">
        <f aca="false">(M92-L92)</f>
        <v>1.32896213265306</v>
      </c>
    </row>
    <row r="93" customFormat="false" ht="12.75" hidden="false" customHeight="false" outlineLevel="0" collapsed="false">
      <c r="A93" s="0" t="n">
        <v>2002</v>
      </c>
      <c r="B93" s="0" t="n">
        <v>2</v>
      </c>
      <c r="C93" s="0" t="n">
        <v>5</v>
      </c>
      <c r="D93" s="0" t="n">
        <v>17</v>
      </c>
      <c r="E93" s="0" t="n">
        <v>30</v>
      </c>
      <c r="G93" s="0" t="n">
        <v>9</v>
      </c>
      <c r="H93" s="0" t="n">
        <f aca="false">(107-G93)</f>
        <v>98</v>
      </c>
      <c r="L93" s="21" t="n">
        <v>17.299891004</v>
      </c>
      <c r="M93" s="22" t="n">
        <f aca="false">IF(H93&gt;0,(L93*(107/H93)),L93*107)</f>
        <v>18.8886565043673</v>
      </c>
      <c r="N93" s="22" t="n">
        <f aca="false">(M93-L93)</f>
        <v>1.58876550036735</v>
      </c>
    </row>
    <row r="94" customFormat="false" ht="12.75" hidden="false" customHeight="false" outlineLevel="0" collapsed="false">
      <c r="A94" s="0" t="n">
        <v>2002</v>
      </c>
      <c r="B94" s="0" t="n">
        <v>2</v>
      </c>
      <c r="C94" s="0" t="n">
        <v>5</v>
      </c>
      <c r="D94" s="0" t="n">
        <v>17</v>
      </c>
      <c r="E94" s="0" t="n">
        <v>45</v>
      </c>
      <c r="G94" s="0" t="n">
        <v>9</v>
      </c>
      <c r="H94" s="0" t="n">
        <f aca="false">(107-G94)</f>
        <v>98</v>
      </c>
      <c r="L94" s="21" t="n">
        <v>17.087184</v>
      </c>
      <c r="M94" s="22" t="n">
        <f aca="false">IF(H94&gt;0,(L94*(107/H94)),L94*107)</f>
        <v>18.6564151836735</v>
      </c>
      <c r="N94" s="22" t="n">
        <f aca="false">(M94-L94)</f>
        <v>1.56923118367347</v>
      </c>
    </row>
    <row r="95" customFormat="false" ht="12.75" hidden="false" customHeight="false" outlineLevel="0" collapsed="false">
      <c r="A95" s="0" t="n">
        <v>2002</v>
      </c>
      <c r="B95" s="0" t="n">
        <v>2</v>
      </c>
      <c r="C95" s="0" t="n">
        <v>5</v>
      </c>
      <c r="D95" s="0" t="n">
        <v>18</v>
      </c>
      <c r="E95" s="0" t="n">
        <v>0</v>
      </c>
      <c r="G95" s="0" t="n">
        <v>9</v>
      </c>
      <c r="H95" s="0" t="n">
        <f aca="false">(107-G95)</f>
        <v>98</v>
      </c>
      <c r="L95" s="21" t="n">
        <v>16.04547</v>
      </c>
      <c r="M95" s="22" t="n">
        <f aca="false">IF(H95&gt;0,(L95*(107/H95)),L95*107)</f>
        <v>17.5190335714286</v>
      </c>
      <c r="N95" s="22" t="n">
        <f aca="false">(M95-L95)</f>
        <v>1.47356357142857</v>
      </c>
    </row>
    <row r="96" customFormat="false" ht="12.75" hidden="false" customHeight="false" outlineLevel="0" collapsed="false">
      <c r="A96" s="0" t="n">
        <v>2002</v>
      </c>
      <c r="B96" s="0" t="n">
        <v>2</v>
      </c>
      <c r="C96" s="0" t="n">
        <v>5</v>
      </c>
      <c r="D96" s="0" t="n">
        <v>18</v>
      </c>
      <c r="E96" s="0" t="n">
        <v>15</v>
      </c>
      <c r="G96" s="0" t="n">
        <v>9</v>
      </c>
      <c r="H96" s="0" t="n">
        <f aca="false">(107-G96)</f>
        <v>98</v>
      </c>
      <c r="L96" s="21" t="n">
        <v>17.684896999</v>
      </c>
      <c r="M96" s="22" t="n">
        <f aca="false">IF(H96&gt;0,(L96*(107/H96)),L96*107)</f>
        <v>19.3090201927857</v>
      </c>
      <c r="N96" s="22" t="n">
        <f aca="false">(M96-L96)</f>
        <v>1.62412319378571</v>
      </c>
    </row>
    <row r="97" customFormat="false" ht="12.75" hidden="false" customHeight="false" outlineLevel="0" collapsed="false">
      <c r="A97" s="0" t="n">
        <v>2002</v>
      </c>
      <c r="B97" s="0" t="n">
        <v>2</v>
      </c>
      <c r="C97" s="0" t="n">
        <v>5</v>
      </c>
      <c r="D97" s="0" t="n">
        <v>18</v>
      </c>
      <c r="E97" s="0" t="n">
        <v>30</v>
      </c>
      <c r="G97" s="0" t="n">
        <v>9</v>
      </c>
      <c r="H97" s="0" t="n">
        <f aca="false">(107-G97)</f>
        <v>98</v>
      </c>
      <c r="L97" s="21" t="n">
        <v>18.691629003</v>
      </c>
      <c r="M97" s="22" t="n">
        <f aca="false">IF(H97&gt;0,(L97*(107/H97)),L97*107)</f>
        <v>20.4082071767449</v>
      </c>
      <c r="N97" s="22" t="n">
        <f aca="false">(M97-L97)</f>
        <v>1.7165781737449</v>
      </c>
    </row>
    <row r="98" customFormat="false" ht="12.75" hidden="false" customHeight="false" outlineLevel="0" collapsed="false">
      <c r="A98" s="0" t="n">
        <v>2002</v>
      </c>
      <c r="B98" s="0" t="n">
        <v>2</v>
      </c>
      <c r="C98" s="0" t="n">
        <v>5</v>
      </c>
      <c r="D98" s="0" t="n">
        <v>18</v>
      </c>
      <c r="E98" s="0" t="n">
        <v>45</v>
      </c>
      <c r="G98" s="0" t="n">
        <v>9</v>
      </c>
      <c r="H98" s="0" t="n">
        <f aca="false">(107-G98)</f>
        <v>98</v>
      </c>
      <c r="L98" s="21" t="n">
        <v>19.739395998</v>
      </c>
      <c r="M98" s="22" t="n">
        <f aca="false">IF(H98&gt;0,(L98*(107/H98)),L98*107)</f>
        <v>21.5521976712857</v>
      </c>
      <c r="N98" s="22" t="n">
        <f aca="false">(M98-L98)</f>
        <v>1.81280167328572</v>
      </c>
    </row>
    <row r="99" customFormat="false" ht="12.75" hidden="false" customHeight="false" outlineLevel="0" collapsed="false">
      <c r="L99" s="21"/>
      <c r="M99" s="21"/>
      <c r="N99" s="21"/>
    </row>
    <row r="100" customFormat="false" ht="12.75" hidden="false" customHeight="false" outlineLevel="0" collapsed="false">
      <c r="A100" s="0" t="n">
        <v>2002</v>
      </c>
      <c r="B100" s="0" t="n">
        <v>2</v>
      </c>
      <c r="C100" s="0" t="n">
        <v>5</v>
      </c>
      <c r="D100" s="0" t="n">
        <v>17</v>
      </c>
      <c r="E100" s="0" t="n">
        <v>30</v>
      </c>
      <c r="F100" s="0" t="n">
        <v>4.5</v>
      </c>
      <c r="G100" s="0" t="n">
        <v>21</v>
      </c>
      <c r="H100" s="0" t="n">
        <f aca="false">(107-G100)</f>
        <v>86</v>
      </c>
      <c r="L100" s="21" t="n">
        <v>17.299891004</v>
      </c>
      <c r="M100" s="22" t="n">
        <f aca="false">IF(H100&gt;0,(L100*(107/H100)),L100*107)</f>
        <v>21.5242829933488</v>
      </c>
      <c r="N100" s="22" t="n">
        <f aca="false">(M100-L100)</f>
        <v>4.22439198934884</v>
      </c>
      <c r="P100" s="21" t="n">
        <f aca="false">SUM(N100:N117)*1000</f>
        <v>61025.3836768605</v>
      </c>
    </row>
    <row r="101" customFormat="false" ht="12.75" hidden="false" customHeight="false" outlineLevel="0" collapsed="false">
      <c r="A101" s="0" t="n">
        <v>2002</v>
      </c>
      <c r="B101" s="0" t="n">
        <v>2</v>
      </c>
      <c r="C101" s="0" t="n">
        <v>5</v>
      </c>
      <c r="D101" s="0" t="n">
        <v>17</v>
      </c>
      <c r="E101" s="0" t="n">
        <v>45</v>
      </c>
      <c r="G101" s="0" t="n">
        <v>21</v>
      </c>
      <c r="H101" s="0" t="n">
        <f aca="false">(107-G101)</f>
        <v>86</v>
      </c>
      <c r="L101" s="21" t="n">
        <v>17.087184</v>
      </c>
      <c r="M101" s="22" t="n">
        <f aca="false">IF(H101&gt;0,(L101*(107/H101)),L101*107)</f>
        <v>21.2596359069767</v>
      </c>
      <c r="N101" s="22" t="n">
        <f aca="false">(M101-L101)</f>
        <v>4.17245190697674</v>
      </c>
    </row>
    <row r="102" customFormat="false" ht="12.75" hidden="false" customHeight="false" outlineLevel="0" collapsed="false">
      <c r="A102" s="0" t="n">
        <v>2002</v>
      </c>
      <c r="B102" s="0" t="n">
        <v>2</v>
      </c>
      <c r="C102" s="0" t="n">
        <v>5</v>
      </c>
      <c r="D102" s="0" t="n">
        <v>18</v>
      </c>
      <c r="E102" s="0" t="n">
        <v>0</v>
      </c>
      <c r="G102" s="0" t="n">
        <v>21</v>
      </c>
      <c r="H102" s="0" t="n">
        <f aca="false">(107-G102)</f>
        <v>86</v>
      </c>
      <c r="L102" s="21" t="n">
        <v>16.04547</v>
      </c>
      <c r="M102" s="22" t="n">
        <f aca="false">IF(H102&gt;0,(L102*(107/H102)),L102*107)</f>
        <v>19.9635498837209</v>
      </c>
      <c r="N102" s="22" t="n">
        <f aca="false">(M102-L102)</f>
        <v>3.91807988372093</v>
      </c>
    </row>
    <row r="103" customFormat="false" ht="12.75" hidden="false" customHeight="false" outlineLevel="0" collapsed="false">
      <c r="A103" s="0" t="n">
        <v>2002</v>
      </c>
      <c r="B103" s="0" t="n">
        <v>2</v>
      </c>
      <c r="C103" s="0" t="n">
        <v>5</v>
      </c>
      <c r="D103" s="0" t="n">
        <v>18</v>
      </c>
      <c r="E103" s="0" t="n">
        <v>15</v>
      </c>
      <c r="G103" s="0" t="n">
        <v>21</v>
      </c>
      <c r="H103" s="0" t="n">
        <f aca="false">(107-G103)</f>
        <v>86</v>
      </c>
      <c r="L103" s="21" t="n">
        <v>17.684896999</v>
      </c>
      <c r="M103" s="22" t="n">
        <f aca="false">IF(H103&gt;0,(L103*(107/H103)),L103*107)</f>
        <v>22.0033020801512</v>
      </c>
      <c r="N103" s="22" t="n">
        <f aca="false">(M103-L103)</f>
        <v>4.31840508115116</v>
      </c>
    </row>
    <row r="104" customFormat="false" ht="12.75" hidden="false" customHeight="false" outlineLevel="0" collapsed="false">
      <c r="A104" s="0" t="n">
        <v>2002</v>
      </c>
      <c r="B104" s="0" t="n">
        <v>2</v>
      </c>
      <c r="C104" s="0" t="n">
        <v>5</v>
      </c>
      <c r="D104" s="0" t="n">
        <v>18</v>
      </c>
      <c r="E104" s="0" t="n">
        <v>30</v>
      </c>
      <c r="G104" s="0" t="n">
        <v>21</v>
      </c>
      <c r="H104" s="0" t="n">
        <f aca="false">(107-G104)</f>
        <v>86</v>
      </c>
      <c r="L104" s="21" t="n">
        <v>18.691629003</v>
      </c>
      <c r="M104" s="22" t="n">
        <f aca="false">IF(H104&gt;0,(L104*(107/H104)),L104*107)</f>
        <v>23.2558639921047</v>
      </c>
      <c r="N104" s="22" t="n">
        <f aca="false">(M104-L104)</f>
        <v>4.56423498910465</v>
      </c>
    </row>
    <row r="105" customFormat="false" ht="12.75" hidden="false" customHeight="false" outlineLevel="0" collapsed="false">
      <c r="A105" s="0" t="n">
        <v>2002</v>
      </c>
      <c r="B105" s="0" t="n">
        <v>2</v>
      </c>
      <c r="C105" s="0" t="n">
        <v>5</v>
      </c>
      <c r="D105" s="0" t="n">
        <v>18</v>
      </c>
      <c r="E105" s="0" t="n">
        <v>45</v>
      </c>
      <c r="G105" s="0" t="n">
        <v>21</v>
      </c>
      <c r="H105" s="0" t="n">
        <f aca="false">(107-G105)</f>
        <v>86</v>
      </c>
      <c r="L105" s="21" t="n">
        <v>19.739395998</v>
      </c>
      <c r="M105" s="22" t="n">
        <f aca="false">IF(H105&gt;0,(L105*(107/H105)),L105*107)</f>
        <v>24.5594810672791</v>
      </c>
      <c r="N105" s="22" t="n">
        <f aca="false">(M105-L105)</f>
        <v>4.82008506927907</v>
      </c>
    </row>
    <row r="106" customFormat="false" ht="12.75" hidden="false" customHeight="false" outlineLevel="0" collapsed="false">
      <c r="A106" s="0" t="n">
        <v>2002</v>
      </c>
      <c r="B106" s="0" t="n">
        <v>2</v>
      </c>
      <c r="C106" s="0" t="n">
        <v>5</v>
      </c>
      <c r="D106" s="0" t="n">
        <v>19</v>
      </c>
      <c r="E106" s="0" t="n">
        <v>0</v>
      </c>
      <c r="G106" s="0" t="n">
        <v>21</v>
      </c>
      <c r="H106" s="0" t="n">
        <f aca="false">(107-G106)</f>
        <v>86</v>
      </c>
      <c r="L106" s="21" t="n">
        <v>17.832999003</v>
      </c>
      <c r="M106" s="22" t="n">
        <f aca="false">IF(H106&gt;0,(L106*(107/H106)),L106*107)</f>
        <v>22.1875685269884</v>
      </c>
      <c r="N106" s="22" t="n">
        <f aca="false">(M106-L106)</f>
        <v>4.35456952398837</v>
      </c>
    </row>
    <row r="107" customFormat="false" ht="12.75" hidden="false" customHeight="false" outlineLevel="0" collapsed="false">
      <c r="A107" s="0" t="n">
        <v>2002</v>
      </c>
      <c r="B107" s="0" t="n">
        <v>2</v>
      </c>
      <c r="C107" s="0" t="n">
        <v>5</v>
      </c>
      <c r="D107" s="0" t="n">
        <v>19</v>
      </c>
      <c r="E107" s="0" t="n">
        <v>15</v>
      </c>
      <c r="G107" s="0" t="n">
        <v>21</v>
      </c>
      <c r="H107" s="0" t="n">
        <f aca="false">(107-G107)</f>
        <v>86</v>
      </c>
      <c r="L107" s="21" t="n">
        <v>14.855844999</v>
      </c>
      <c r="M107" s="22" t="n">
        <f aca="false">IF(H107&gt;0,(L107*(107/H107)),L107*107)</f>
        <v>18.4834350568954</v>
      </c>
      <c r="N107" s="22" t="n">
        <f aca="false">(M107-L107)</f>
        <v>3.62759005789535</v>
      </c>
    </row>
    <row r="108" customFormat="false" ht="12.75" hidden="false" customHeight="false" outlineLevel="0" collapsed="false">
      <c r="A108" s="0" t="n">
        <v>2002</v>
      </c>
      <c r="B108" s="0" t="n">
        <v>2</v>
      </c>
      <c r="C108" s="0" t="n">
        <v>5</v>
      </c>
      <c r="D108" s="0" t="n">
        <v>19</v>
      </c>
      <c r="E108" s="0" t="n">
        <v>30</v>
      </c>
      <c r="G108" s="0" t="n">
        <v>21</v>
      </c>
      <c r="H108" s="0" t="n">
        <f aca="false">(107-G108)</f>
        <v>86</v>
      </c>
      <c r="L108" s="21" t="n">
        <v>8.957371</v>
      </c>
      <c r="M108" s="22" t="n">
        <f aca="false">IF(H108&gt;0,(L108*(107/H108)),L108*107)</f>
        <v>11.1446360116279</v>
      </c>
      <c r="N108" s="22" t="n">
        <f aca="false">(M108-L108)</f>
        <v>2.18726501162791</v>
      </c>
    </row>
    <row r="109" customFormat="false" ht="12.75" hidden="false" customHeight="false" outlineLevel="0" collapsed="false">
      <c r="A109" s="0" t="n">
        <v>2002</v>
      </c>
      <c r="B109" s="0" t="n">
        <v>2</v>
      </c>
      <c r="C109" s="0" t="n">
        <v>5</v>
      </c>
      <c r="D109" s="0" t="n">
        <v>19</v>
      </c>
      <c r="E109" s="0" t="n">
        <v>45</v>
      </c>
      <c r="G109" s="0" t="n">
        <v>21</v>
      </c>
      <c r="H109" s="0" t="n">
        <f aca="false">(107-G109)</f>
        <v>86</v>
      </c>
      <c r="L109" s="21" t="n">
        <v>8.753728</v>
      </c>
      <c r="M109" s="22" t="n">
        <f aca="false">IF(H109&gt;0,(L109*(107/H109)),L109*107)</f>
        <v>10.8912662325581</v>
      </c>
      <c r="N109" s="22" t="n">
        <f aca="false">(M109-L109)</f>
        <v>2.13753823255814</v>
      </c>
    </row>
    <row r="110" customFormat="false" ht="12.75" hidden="false" customHeight="false" outlineLevel="0" collapsed="false">
      <c r="A110" s="0" t="n">
        <v>2002</v>
      </c>
      <c r="B110" s="0" t="n">
        <v>2</v>
      </c>
      <c r="C110" s="0" t="n">
        <v>5</v>
      </c>
      <c r="D110" s="0" t="n">
        <v>20</v>
      </c>
      <c r="E110" s="0" t="n">
        <v>0</v>
      </c>
      <c r="G110" s="0" t="n">
        <v>21</v>
      </c>
      <c r="H110" s="0" t="n">
        <f aca="false">(107-G110)</f>
        <v>86</v>
      </c>
      <c r="L110" s="21" t="n">
        <v>10.327742</v>
      </c>
      <c r="M110" s="22" t="n">
        <f aca="false">IF(H110&gt;0,(L110*(107/H110)),L110*107)</f>
        <v>12.8496324883721</v>
      </c>
      <c r="N110" s="22" t="n">
        <f aca="false">(M110-L110)</f>
        <v>2.52189048837209</v>
      </c>
    </row>
    <row r="111" customFormat="false" ht="12.75" hidden="false" customHeight="false" outlineLevel="0" collapsed="false">
      <c r="A111" s="0" t="n">
        <v>2002</v>
      </c>
      <c r="B111" s="0" t="n">
        <v>2</v>
      </c>
      <c r="C111" s="0" t="n">
        <v>5</v>
      </c>
      <c r="D111" s="0" t="n">
        <v>20</v>
      </c>
      <c r="E111" s="0" t="n">
        <v>15</v>
      </c>
      <c r="G111" s="0" t="n">
        <v>21</v>
      </c>
      <c r="H111" s="0" t="n">
        <f aca="false">(107-G111)</f>
        <v>86</v>
      </c>
      <c r="L111" s="21" t="n">
        <v>10.992945</v>
      </c>
      <c r="M111" s="22" t="n">
        <f aca="false">IF(H111&gt;0,(L111*(107/H111)),L111*107)</f>
        <v>13.6772687790698</v>
      </c>
      <c r="N111" s="22" t="n">
        <f aca="false">(M111-L111)</f>
        <v>2.68432377906977</v>
      </c>
    </row>
    <row r="112" customFormat="false" ht="12.75" hidden="false" customHeight="false" outlineLevel="0" collapsed="false">
      <c r="A112" s="0" t="n">
        <v>2002</v>
      </c>
      <c r="B112" s="0" t="n">
        <v>2</v>
      </c>
      <c r="C112" s="0" t="n">
        <v>5</v>
      </c>
      <c r="D112" s="0" t="n">
        <v>20</v>
      </c>
      <c r="E112" s="0" t="n">
        <v>30</v>
      </c>
      <c r="G112" s="0" t="n">
        <v>21</v>
      </c>
      <c r="H112" s="0" t="n">
        <f aca="false">(107-G112)</f>
        <v>86</v>
      </c>
      <c r="L112" s="21" t="n">
        <v>11.555075</v>
      </c>
      <c r="M112" s="22" t="n">
        <f aca="false">IF(H112&gt;0,(L112*(107/H112)),L112*107)</f>
        <v>14.3766630813954</v>
      </c>
      <c r="N112" s="22" t="n">
        <f aca="false">(M112-L112)</f>
        <v>2.82158808139535</v>
      </c>
    </row>
    <row r="113" customFormat="false" ht="12.75" hidden="false" customHeight="false" outlineLevel="0" collapsed="false">
      <c r="A113" s="0" t="n">
        <v>2002</v>
      </c>
      <c r="B113" s="0" t="n">
        <v>2</v>
      </c>
      <c r="C113" s="0" t="n">
        <v>5</v>
      </c>
      <c r="D113" s="0" t="n">
        <v>20</v>
      </c>
      <c r="E113" s="0" t="n">
        <v>45</v>
      </c>
      <c r="G113" s="0" t="n">
        <v>21</v>
      </c>
      <c r="H113" s="0" t="n">
        <f aca="false">(107-G113)</f>
        <v>86</v>
      </c>
      <c r="L113" s="21" t="n">
        <v>11.9567</v>
      </c>
      <c r="M113" s="22" t="n">
        <f aca="false">IF(H113&gt;0,(L113*(107/H113)),L113*107)</f>
        <v>14.8763593023256</v>
      </c>
      <c r="N113" s="22" t="n">
        <f aca="false">(M113-L113)</f>
        <v>2.91965930232558</v>
      </c>
    </row>
    <row r="114" customFormat="false" ht="12.75" hidden="false" customHeight="false" outlineLevel="0" collapsed="false">
      <c r="A114" s="0" t="n">
        <v>2002</v>
      </c>
      <c r="B114" s="0" t="n">
        <v>2</v>
      </c>
      <c r="C114" s="0" t="n">
        <v>5</v>
      </c>
      <c r="D114" s="0" t="n">
        <v>21</v>
      </c>
      <c r="E114" s="0" t="n">
        <v>0</v>
      </c>
      <c r="G114" s="0" t="n">
        <v>21</v>
      </c>
      <c r="H114" s="0" t="n">
        <f aca="false">(107-G114)</f>
        <v>86</v>
      </c>
      <c r="L114" s="21" t="n">
        <v>11.571703</v>
      </c>
      <c r="M114" s="22" t="n">
        <f aca="false">IF(H114&gt;0,(L114*(107/H114)),L114*107)</f>
        <v>14.3973514069767</v>
      </c>
      <c r="N114" s="22" t="n">
        <f aca="false">(M114-L114)</f>
        <v>2.82564840697674</v>
      </c>
    </row>
    <row r="115" customFormat="false" ht="12.75" hidden="false" customHeight="false" outlineLevel="0" collapsed="false">
      <c r="A115" s="0" t="n">
        <v>2002</v>
      </c>
      <c r="B115" s="0" t="n">
        <v>2</v>
      </c>
      <c r="C115" s="0" t="n">
        <v>5</v>
      </c>
      <c r="D115" s="0" t="n">
        <v>21</v>
      </c>
      <c r="E115" s="0" t="n">
        <v>15</v>
      </c>
      <c r="G115" s="0" t="n">
        <v>21</v>
      </c>
      <c r="H115" s="0" t="n">
        <f aca="false">(107-G115)</f>
        <v>86</v>
      </c>
      <c r="L115" s="21" t="n">
        <v>11.385218</v>
      </c>
      <c r="M115" s="22" t="n">
        <f aca="false">IF(H115&gt;0,(L115*(107/H115)),L115*107)</f>
        <v>14.165329372093</v>
      </c>
      <c r="N115" s="22" t="n">
        <f aca="false">(M115-L115)</f>
        <v>2.78011137209302</v>
      </c>
    </row>
    <row r="116" customFormat="false" ht="12.75" hidden="false" customHeight="false" outlineLevel="0" collapsed="false">
      <c r="A116" s="0" t="n">
        <v>2002</v>
      </c>
      <c r="B116" s="0" t="n">
        <v>2</v>
      </c>
      <c r="C116" s="0" t="n">
        <v>5</v>
      </c>
      <c r="D116" s="0" t="n">
        <v>21</v>
      </c>
      <c r="E116" s="0" t="n">
        <v>30</v>
      </c>
      <c r="G116" s="0" t="n">
        <v>21</v>
      </c>
      <c r="H116" s="0" t="n">
        <f aca="false">(107-G116)</f>
        <v>86</v>
      </c>
      <c r="L116" s="21" t="n">
        <v>10.441257</v>
      </c>
      <c r="M116" s="22" t="n">
        <f aca="false">IF(H116&gt;0,(L116*(107/H116)),L116*107)</f>
        <v>12.9908662674419</v>
      </c>
      <c r="N116" s="22" t="n">
        <f aca="false">(M116-L116)</f>
        <v>2.54960926744186</v>
      </c>
    </row>
    <row r="117" customFormat="false" ht="12.75" hidden="false" customHeight="false" outlineLevel="0" collapsed="false">
      <c r="A117" s="0" t="n">
        <v>2002</v>
      </c>
      <c r="B117" s="0" t="n">
        <v>2</v>
      </c>
      <c r="C117" s="0" t="n">
        <v>5</v>
      </c>
      <c r="D117" s="0" t="n">
        <v>21</v>
      </c>
      <c r="E117" s="0" t="n">
        <v>45</v>
      </c>
      <c r="G117" s="0" t="n">
        <v>21</v>
      </c>
      <c r="H117" s="0" t="n">
        <f aca="false">(107-G117)</f>
        <v>86</v>
      </c>
      <c r="L117" s="21" t="n">
        <v>14.734426004</v>
      </c>
      <c r="M117" s="22" t="n">
        <f aca="false">IF(H117&gt;0,(L117*(107/H117)),L117*107)</f>
        <v>18.3323672375349</v>
      </c>
      <c r="N117" s="22" t="n">
        <f aca="false">(M117-L117)</f>
        <v>3.59794123353488</v>
      </c>
    </row>
    <row r="118" customFormat="false" ht="12.75" hidden="false" customHeight="false" outlineLevel="0" collapsed="false">
      <c r="L118" s="21"/>
      <c r="M118" s="22"/>
      <c r="N118" s="22"/>
    </row>
    <row r="119" customFormat="false" ht="12.75" hidden="false" customHeight="false" outlineLevel="0" collapsed="false">
      <c r="A119" s="0" t="n">
        <v>2002</v>
      </c>
      <c r="B119" s="0" t="n">
        <v>2</v>
      </c>
      <c r="C119" s="0" t="n">
        <v>5</v>
      </c>
      <c r="D119" s="0" t="n">
        <v>19</v>
      </c>
      <c r="E119" s="0" t="n">
        <v>0</v>
      </c>
      <c r="F119" s="0" t="n">
        <v>3</v>
      </c>
      <c r="G119" s="0" t="n">
        <v>24</v>
      </c>
      <c r="H119" s="0" t="n">
        <f aca="false">(107-G119)</f>
        <v>83</v>
      </c>
      <c r="L119" s="21" t="n">
        <v>17.832999003</v>
      </c>
      <c r="M119" s="22" t="n">
        <f aca="false">IF(H119&gt;0,(L119*(107/H119)),L119*107)</f>
        <v>22.9895288351928</v>
      </c>
      <c r="N119" s="22" t="n">
        <f aca="false">(M119-L119)</f>
        <v>5.15652983219277</v>
      </c>
      <c r="P119" s="21" t="n">
        <f aca="false">SUM(N119:N130)*1000</f>
        <v>41454.9423631807</v>
      </c>
    </row>
    <row r="120" customFormat="false" ht="12.75" hidden="false" customHeight="false" outlineLevel="0" collapsed="false">
      <c r="A120" s="0" t="n">
        <v>2002</v>
      </c>
      <c r="B120" s="0" t="n">
        <v>2</v>
      </c>
      <c r="C120" s="0" t="n">
        <v>5</v>
      </c>
      <c r="D120" s="0" t="n">
        <v>19</v>
      </c>
      <c r="E120" s="0" t="n">
        <v>15</v>
      </c>
      <c r="G120" s="0" t="n">
        <v>24</v>
      </c>
      <c r="H120" s="0" t="n">
        <f aca="false">(107-G120)</f>
        <v>83</v>
      </c>
      <c r="L120" s="21" t="n">
        <v>14.855844999</v>
      </c>
      <c r="M120" s="22" t="n">
        <f aca="false">IF(H120&gt;0,(L120*(107/H120)),L120*107)</f>
        <v>19.1515110228072</v>
      </c>
      <c r="N120" s="22" t="n">
        <f aca="false">(M120-L120)</f>
        <v>4.29566602380723</v>
      </c>
    </row>
    <row r="121" customFormat="false" ht="12.75" hidden="false" customHeight="false" outlineLevel="0" collapsed="false">
      <c r="A121" s="0" t="n">
        <v>2002</v>
      </c>
      <c r="B121" s="0" t="n">
        <v>2</v>
      </c>
      <c r="C121" s="0" t="n">
        <v>5</v>
      </c>
      <c r="D121" s="0" t="n">
        <v>19</v>
      </c>
      <c r="E121" s="0" t="n">
        <v>30</v>
      </c>
      <c r="G121" s="0" t="n">
        <v>24</v>
      </c>
      <c r="H121" s="0" t="n">
        <f aca="false">(107-G121)</f>
        <v>83</v>
      </c>
      <c r="L121" s="21" t="n">
        <v>8.957371</v>
      </c>
      <c r="M121" s="22" t="n">
        <f aca="false">IF(H121&gt;0,(L121*(107/H121)),L121*107)</f>
        <v>11.5474541807229</v>
      </c>
      <c r="N121" s="22" t="n">
        <f aca="false">(M121-L121)</f>
        <v>2.59008318072289</v>
      </c>
    </row>
    <row r="122" customFormat="false" ht="12.75" hidden="false" customHeight="false" outlineLevel="0" collapsed="false">
      <c r="A122" s="0" t="n">
        <v>2002</v>
      </c>
      <c r="B122" s="0" t="n">
        <v>2</v>
      </c>
      <c r="C122" s="0" t="n">
        <v>5</v>
      </c>
      <c r="D122" s="0" t="n">
        <v>19</v>
      </c>
      <c r="E122" s="0" t="n">
        <v>45</v>
      </c>
      <c r="G122" s="0" t="n">
        <v>24</v>
      </c>
      <c r="H122" s="0" t="n">
        <f aca="false">(107-G122)</f>
        <v>83</v>
      </c>
      <c r="L122" s="21" t="n">
        <v>8.753728</v>
      </c>
      <c r="M122" s="22" t="n">
        <f aca="false">IF(H122&gt;0,(L122*(107/H122)),L122*107)</f>
        <v>11.2849264578313</v>
      </c>
      <c r="N122" s="22" t="n">
        <f aca="false">(M122-L122)</f>
        <v>2.53119845783133</v>
      </c>
    </row>
    <row r="123" customFormat="false" ht="12.75" hidden="false" customHeight="false" outlineLevel="0" collapsed="false">
      <c r="A123" s="0" t="n">
        <v>2002</v>
      </c>
      <c r="B123" s="0" t="n">
        <v>2</v>
      </c>
      <c r="C123" s="0" t="n">
        <v>5</v>
      </c>
      <c r="D123" s="0" t="n">
        <v>20</v>
      </c>
      <c r="E123" s="0" t="n">
        <v>0</v>
      </c>
      <c r="G123" s="0" t="n">
        <v>24</v>
      </c>
      <c r="H123" s="0" t="n">
        <f aca="false">(107-G123)</f>
        <v>83</v>
      </c>
      <c r="L123" s="21" t="n">
        <v>10.327742</v>
      </c>
      <c r="M123" s="22" t="n">
        <f aca="false">IF(H123&gt;0,(L123*(107/H123)),L123*107)</f>
        <v>13.3140770361446</v>
      </c>
      <c r="N123" s="22" t="n">
        <f aca="false">(M123-L123)</f>
        <v>2.98633503614458</v>
      </c>
    </row>
    <row r="124" customFormat="false" ht="12.75" hidden="false" customHeight="false" outlineLevel="0" collapsed="false">
      <c r="A124" s="0" t="n">
        <v>2002</v>
      </c>
      <c r="B124" s="0" t="n">
        <v>2</v>
      </c>
      <c r="C124" s="0" t="n">
        <v>5</v>
      </c>
      <c r="D124" s="0" t="n">
        <v>20</v>
      </c>
      <c r="E124" s="0" t="n">
        <v>15</v>
      </c>
      <c r="G124" s="0" t="n">
        <v>24</v>
      </c>
      <c r="H124" s="0" t="n">
        <f aca="false">(107-G124)</f>
        <v>83</v>
      </c>
      <c r="L124" s="21" t="n">
        <v>10.992945</v>
      </c>
      <c r="M124" s="22" t="n">
        <f aca="false">IF(H124&gt;0,(L124*(107/H124)),L124*107)</f>
        <v>14.1716278915663</v>
      </c>
      <c r="N124" s="22" t="n">
        <f aca="false">(M124-L124)</f>
        <v>3.17868289156627</v>
      </c>
    </row>
    <row r="125" customFormat="false" ht="12.75" hidden="false" customHeight="false" outlineLevel="0" collapsed="false">
      <c r="A125" s="0" t="n">
        <v>2002</v>
      </c>
      <c r="B125" s="0" t="n">
        <v>2</v>
      </c>
      <c r="C125" s="0" t="n">
        <v>5</v>
      </c>
      <c r="D125" s="0" t="n">
        <v>20</v>
      </c>
      <c r="E125" s="0" t="n">
        <v>30</v>
      </c>
      <c r="G125" s="0" t="n">
        <v>24</v>
      </c>
      <c r="H125" s="0" t="n">
        <f aca="false">(107-G125)</f>
        <v>83</v>
      </c>
      <c r="L125" s="21" t="n">
        <v>11.555075</v>
      </c>
      <c r="M125" s="22" t="n">
        <f aca="false">IF(H125&gt;0,(L125*(107/H125)),L125*107)</f>
        <v>14.8963015060241</v>
      </c>
      <c r="N125" s="22" t="n">
        <f aca="false">(M125-L125)</f>
        <v>3.3412265060241</v>
      </c>
    </row>
    <row r="126" customFormat="false" ht="12.75" hidden="false" customHeight="false" outlineLevel="0" collapsed="false">
      <c r="A126" s="0" t="n">
        <v>2002</v>
      </c>
      <c r="B126" s="0" t="n">
        <v>2</v>
      </c>
      <c r="C126" s="0" t="n">
        <v>5</v>
      </c>
      <c r="D126" s="0" t="n">
        <v>20</v>
      </c>
      <c r="E126" s="0" t="n">
        <v>45</v>
      </c>
      <c r="G126" s="0" t="n">
        <v>24</v>
      </c>
      <c r="H126" s="0" t="n">
        <f aca="false">(107-G126)</f>
        <v>83</v>
      </c>
      <c r="L126" s="21" t="n">
        <v>11.9567</v>
      </c>
      <c r="M126" s="22" t="n">
        <f aca="false">IF(H126&gt;0,(L126*(107/H126)),L126*107)</f>
        <v>15.4140590361446</v>
      </c>
      <c r="N126" s="22" t="n">
        <f aca="false">(M126-L126)</f>
        <v>3.45735903614458</v>
      </c>
    </row>
    <row r="127" customFormat="false" ht="12.75" hidden="false" customHeight="false" outlineLevel="0" collapsed="false">
      <c r="A127" s="0" t="n">
        <v>2002</v>
      </c>
      <c r="B127" s="0" t="n">
        <v>2</v>
      </c>
      <c r="C127" s="0" t="n">
        <v>5</v>
      </c>
      <c r="D127" s="0" t="n">
        <v>21</v>
      </c>
      <c r="E127" s="0" t="n">
        <v>0</v>
      </c>
      <c r="G127" s="0" t="n">
        <v>24</v>
      </c>
      <c r="H127" s="0" t="n">
        <f aca="false">(107-G127)</f>
        <v>83</v>
      </c>
      <c r="L127" s="21" t="n">
        <v>11.571703</v>
      </c>
      <c r="M127" s="22" t="n">
        <f aca="false">IF(H127&gt;0,(L127*(107/H127)),L127*107)</f>
        <v>14.9177376024096</v>
      </c>
      <c r="N127" s="22" t="n">
        <f aca="false">(M127-L127)</f>
        <v>3.34603460240964</v>
      </c>
    </row>
    <row r="128" customFormat="false" ht="12.75" hidden="false" customHeight="false" outlineLevel="0" collapsed="false">
      <c r="A128" s="0" t="n">
        <v>2002</v>
      </c>
      <c r="B128" s="0" t="n">
        <v>2</v>
      </c>
      <c r="C128" s="0" t="n">
        <v>5</v>
      </c>
      <c r="D128" s="0" t="n">
        <v>21</v>
      </c>
      <c r="E128" s="0" t="n">
        <v>15</v>
      </c>
      <c r="G128" s="0" t="n">
        <v>24</v>
      </c>
      <c r="H128" s="0" t="n">
        <f aca="false">(107-G128)</f>
        <v>83</v>
      </c>
      <c r="L128" s="21" t="n">
        <v>11.385218</v>
      </c>
      <c r="M128" s="22" t="n">
        <f aca="false">IF(H128&gt;0,(L128*(107/H128)),L128*107)</f>
        <v>14.6773292289157</v>
      </c>
      <c r="N128" s="22" t="n">
        <f aca="false">(M128-L128)</f>
        <v>3.29211122891566</v>
      </c>
    </row>
    <row r="129" customFormat="false" ht="12.75" hidden="false" customHeight="false" outlineLevel="0" collapsed="false">
      <c r="A129" s="0" t="n">
        <v>2002</v>
      </c>
      <c r="B129" s="0" t="n">
        <v>2</v>
      </c>
      <c r="C129" s="0" t="n">
        <v>5</v>
      </c>
      <c r="D129" s="0" t="n">
        <v>21</v>
      </c>
      <c r="E129" s="0" t="n">
        <v>30</v>
      </c>
      <c r="G129" s="0" t="n">
        <v>24</v>
      </c>
      <c r="H129" s="0" t="n">
        <f aca="false">(107-G129)</f>
        <v>83</v>
      </c>
      <c r="L129" s="21" t="n">
        <v>10.441257</v>
      </c>
      <c r="M129" s="22" t="n">
        <f aca="false">IF(H129&gt;0,(L129*(107/H129)),L129*107)</f>
        <v>13.4604156506024</v>
      </c>
      <c r="N129" s="22" t="n">
        <f aca="false">(M129-L129)</f>
        <v>3.01915865060241</v>
      </c>
    </row>
    <row r="130" customFormat="false" ht="12.75" hidden="false" customHeight="false" outlineLevel="0" collapsed="false">
      <c r="A130" s="0" t="n">
        <v>2002</v>
      </c>
      <c r="B130" s="0" t="n">
        <v>2</v>
      </c>
      <c r="C130" s="0" t="n">
        <v>5</v>
      </c>
      <c r="D130" s="0" t="n">
        <v>21</v>
      </c>
      <c r="E130" s="0" t="n">
        <v>45</v>
      </c>
      <c r="G130" s="0" t="n">
        <v>24</v>
      </c>
      <c r="H130" s="0" t="n">
        <f aca="false">(107-G130)</f>
        <v>83</v>
      </c>
      <c r="L130" s="21" t="n">
        <v>14.734426004</v>
      </c>
      <c r="M130" s="22" t="n">
        <f aca="false">IF(H130&gt;0,(L130*(107/H130)),L130*107)</f>
        <v>18.9949829208193</v>
      </c>
      <c r="N130" s="22" t="n">
        <f aca="false">(M130-L130)</f>
        <v>4.26055691681928</v>
      </c>
    </row>
    <row r="131" customFormat="false" ht="12.75" hidden="false" customHeight="false" outlineLevel="0" collapsed="false">
      <c r="L131" s="21"/>
      <c r="M131" s="22"/>
      <c r="N131" s="22"/>
    </row>
    <row r="132" customFormat="false" ht="12.75" hidden="false" customHeight="false" outlineLevel="0" collapsed="false">
      <c r="A132" s="0" t="n">
        <v>2002</v>
      </c>
      <c r="B132" s="0" t="n">
        <v>2</v>
      </c>
      <c r="C132" s="0" t="n">
        <v>9</v>
      </c>
      <c r="D132" s="0" t="n">
        <v>23</v>
      </c>
      <c r="E132" s="0" t="n">
        <v>0</v>
      </c>
      <c r="F132" s="0" t="n">
        <v>9.5</v>
      </c>
      <c r="G132" s="0" t="n">
        <v>75</v>
      </c>
      <c r="H132" s="0" t="n">
        <f aca="false">(107-G132)</f>
        <v>32</v>
      </c>
      <c r="L132" s="21" t="n">
        <v>9.634599</v>
      </c>
      <c r="M132" s="22" t="n">
        <f aca="false">IF(H132&gt;0,(L132*(107/H132)),L132*107)</f>
        <v>32.21569040625</v>
      </c>
      <c r="N132" s="22" t="n">
        <f aca="false">(M132-L132)</f>
        <v>22.58109140625</v>
      </c>
      <c r="P132" s="21" t="n">
        <f aca="false">SUM(N132:N170)*1000</f>
        <v>582487.07109375</v>
      </c>
    </row>
    <row r="133" customFormat="false" ht="12.75" hidden="false" customHeight="false" outlineLevel="0" collapsed="false">
      <c r="A133" s="0" t="n">
        <v>2002</v>
      </c>
      <c r="B133" s="0" t="n">
        <v>2</v>
      </c>
      <c r="C133" s="0" t="n">
        <v>9</v>
      </c>
      <c r="D133" s="0" t="n">
        <v>23</v>
      </c>
      <c r="E133" s="0" t="n">
        <v>15</v>
      </c>
      <c r="G133" s="0" t="n">
        <v>75</v>
      </c>
      <c r="H133" s="0" t="n">
        <f aca="false">(107-G133)</f>
        <v>32</v>
      </c>
      <c r="L133" s="21" t="n">
        <v>6.870758</v>
      </c>
      <c r="M133" s="22" t="n">
        <f aca="false">IF(H133&gt;0,(L133*(107/H133)),L133*107)</f>
        <v>22.9740970625</v>
      </c>
      <c r="N133" s="22" t="n">
        <f aca="false">(M133-L133)</f>
        <v>16.1033390625</v>
      </c>
    </row>
    <row r="134" customFormat="false" ht="12.75" hidden="false" customHeight="false" outlineLevel="0" collapsed="false">
      <c r="A134" s="0" t="n">
        <v>2002</v>
      </c>
      <c r="B134" s="0" t="n">
        <v>2</v>
      </c>
      <c r="C134" s="0" t="n">
        <v>9</v>
      </c>
      <c r="D134" s="0" t="n">
        <v>23</v>
      </c>
      <c r="E134" s="0" t="n">
        <v>30</v>
      </c>
      <c r="G134" s="0" t="n">
        <v>75</v>
      </c>
      <c r="H134" s="0" t="n">
        <f aca="false">(107-G134)</f>
        <v>32</v>
      </c>
      <c r="L134" s="21" t="n">
        <v>4.542714</v>
      </c>
      <c r="M134" s="22" t="n">
        <f aca="false">IF(H134&gt;0,(L134*(107/H134)),L134*107)</f>
        <v>15.1896999375</v>
      </c>
      <c r="N134" s="22" t="n">
        <f aca="false">(M134-L134)</f>
        <v>10.6469859375</v>
      </c>
    </row>
    <row r="135" customFormat="false" ht="12.75" hidden="false" customHeight="false" outlineLevel="0" collapsed="false">
      <c r="A135" s="0" t="n">
        <v>2002</v>
      </c>
      <c r="B135" s="0" t="n">
        <v>2</v>
      </c>
      <c r="C135" s="0" t="n">
        <v>9</v>
      </c>
      <c r="D135" s="0" t="n">
        <v>23</v>
      </c>
      <c r="E135" s="0" t="n">
        <v>45</v>
      </c>
      <c r="G135" s="0" t="n">
        <v>75</v>
      </c>
      <c r="H135" s="0" t="n">
        <f aca="false">(107-G135)</f>
        <v>32</v>
      </c>
      <c r="L135" s="21" t="n">
        <v>2.905462</v>
      </c>
      <c r="M135" s="22" t="n">
        <f aca="false">IF(H135&gt;0,(L135*(107/H135)),L135*107)</f>
        <v>9.7151385625</v>
      </c>
      <c r="N135" s="22" t="n">
        <f aca="false">(M135-L135)</f>
        <v>6.8096765625</v>
      </c>
    </row>
    <row r="136" customFormat="false" ht="12.75" hidden="false" customHeight="false" outlineLevel="0" collapsed="false">
      <c r="A136" s="0" t="n">
        <v>2002</v>
      </c>
      <c r="B136" s="0" t="n">
        <v>2</v>
      </c>
      <c r="C136" s="0" t="n">
        <v>10</v>
      </c>
      <c r="D136" s="0" t="n">
        <v>0</v>
      </c>
      <c r="E136" s="0" t="n">
        <v>0</v>
      </c>
      <c r="G136" s="0" t="n">
        <v>75</v>
      </c>
      <c r="H136" s="0" t="n">
        <f aca="false">(107-G136)</f>
        <v>32</v>
      </c>
      <c r="L136" s="21" t="n">
        <v>2.556208</v>
      </c>
      <c r="M136" s="22" t="n">
        <f aca="false">IF(H136&gt;0,(L136*(107/H136)),L136*107)</f>
        <v>8.5473205</v>
      </c>
      <c r="N136" s="22" t="n">
        <f aca="false">(M136-L136)</f>
        <v>5.9911125</v>
      </c>
    </row>
    <row r="137" customFormat="false" ht="12.75" hidden="false" customHeight="false" outlineLevel="0" collapsed="false">
      <c r="A137" s="0" t="n">
        <v>2002</v>
      </c>
      <c r="B137" s="0" t="n">
        <v>2</v>
      </c>
      <c r="C137" s="0" t="n">
        <v>10</v>
      </c>
      <c r="D137" s="0" t="n">
        <v>0</v>
      </c>
      <c r="E137" s="0" t="n">
        <v>15</v>
      </c>
      <c r="G137" s="0" t="n">
        <v>75</v>
      </c>
      <c r="H137" s="0" t="n">
        <f aca="false">(107-G137)</f>
        <v>32</v>
      </c>
      <c r="L137" s="21" t="n">
        <v>2.852819</v>
      </c>
      <c r="M137" s="22" t="n">
        <f aca="false">IF(H137&gt;0,(L137*(107/H137)),L137*107)</f>
        <v>9.53911353125</v>
      </c>
      <c r="N137" s="22" t="n">
        <f aca="false">(M137-L137)</f>
        <v>6.68629453125</v>
      </c>
    </row>
    <row r="138" customFormat="false" ht="12.75" hidden="false" customHeight="false" outlineLevel="0" collapsed="false">
      <c r="A138" s="0" t="n">
        <v>2002</v>
      </c>
      <c r="B138" s="0" t="n">
        <v>2</v>
      </c>
      <c r="C138" s="0" t="n">
        <v>10</v>
      </c>
      <c r="D138" s="0" t="n">
        <v>0</v>
      </c>
      <c r="E138" s="0" t="n">
        <v>30</v>
      </c>
      <c r="G138" s="0" t="n">
        <v>75</v>
      </c>
      <c r="H138" s="0" t="n">
        <f aca="false">(107-G138)</f>
        <v>32</v>
      </c>
      <c r="L138" s="21" t="n">
        <v>3.265649</v>
      </c>
      <c r="M138" s="22" t="n">
        <f aca="false">IF(H138&gt;0,(L138*(107/H138)),L138*107)</f>
        <v>10.91951384375</v>
      </c>
      <c r="N138" s="22" t="n">
        <f aca="false">(M138-L138)</f>
        <v>7.65386484375</v>
      </c>
    </row>
    <row r="139" customFormat="false" ht="12.75" hidden="false" customHeight="false" outlineLevel="0" collapsed="false">
      <c r="A139" s="0" t="n">
        <v>2002</v>
      </c>
      <c r="B139" s="0" t="n">
        <v>2</v>
      </c>
      <c r="C139" s="0" t="n">
        <v>10</v>
      </c>
      <c r="D139" s="0" t="n">
        <v>0</v>
      </c>
      <c r="E139" s="0" t="n">
        <v>45</v>
      </c>
      <c r="G139" s="0" t="n">
        <v>75</v>
      </c>
      <c r="H139" s="0" t="n">
        <f aca="false">(107-G139)</f>
        <v>32</v>
      </c>
      <c r="L139" s="21" t="n">
        <v>3.804575</v>
      </c>
      <c r="M139" s="22" t="n">
        <f aca="false">IF(H139&gt;0,(L139*(107/H139)),L139*107)</f>
        <v>12.72154765625</v>
      </c>
      <c r="N139" s="22" t="n">
        <f aca="false">(M139-L139)</f>
        <v>8.91697265625</v>
      </c>
    </row>
    <row r="140" customFormat="false" ht="12.75" hidden="false" customHeight="false" outlineLevel="0" collapsed="false">
      <c r="A140" s="0" t="n">
        <v>2002</v>
      </c>
      <c r="B140" s="0" t="n">
        <v>2</v>
      </c>
      <c r="C140" s="0" t="n">
        <v>10</v>
      </c>
      <c r="D140" s="0" t="n">
        <v>1</v>
      </c>
      <c r="E140" s="0" t="n">
        <v>0</v>
      </c>
      <c r="G140" s="0" t="n">
        <v>75</v>
      </c>
      <c r="H140" s="0" t="n">
        <f aca="false">(107-G140)</f>
        <v>32</v>
      </c>
      <c r="L140" s="21" t="n">
        <v>5.634512</v>
      </c>
      <c r="M140" s="22" t="n">
        <f aca="false">IF(H140&gt;0,(L140*(107/H140)),L140*107)</f>
        <v>18.8403995</v>
      </c>
      <c r="N140" s="22" t="n">
        <f aca="false">(M140-L140)</f>
        <v>13.2058875</v>
      </c>
    </row>
    <row r="141" customFormat="false" ht="12.75" hidden="false" customHeight="false" outlineLevel="0" collapsed="false">
      <c r="A141" s="0" t="n">
        <v>2002</v>
      </c>
      <c r="B141" s="0" t="n">
        <v>2</v>
      </c>
      <c r="C141" s="0" t="n">
        <v>10</v>
      </c>
      <c r="D141" s="0" t="n">
        <v>1</v>
      </c>
      <c r="E141" s="0" t="n">
        <v>15</v>
      </c>
      <c r="G141" s="0" t="n">
        <v>75</v>
      </c>
      <c r="H141" s="0" t="n">
        <f aca="false">(107-G141)</f>
        <v>32</v>
      </c>
      <c r="L141" s="21" t="n">
        <v>7.640771</v>
      </c>
      <c r="M141" s="22" t="n">
        <f aca="false">IF(H141&gt;0,(L141*(107/H141)),L141*107)</f>
        <v>25.54882803125</v>
      </c>
      <c r="N141" s="22" t="n">
        <f aca="false">(M141-L141)</f>
        <v>17.90805703125</v>
      </c>
    </row>
    <row r="142" customFormat="false" ht="12.75" hidden="false" customHeight="false" outlineLevel="0" collapsed="false">
      <c r="A142" s="0" t="n">
        <v>2002</v>
      </c>
      <c r="B142" s="0" t="n">
        <v>2</v>
      </c>
      <c r="C142" s="0" t="n">
        <v>10</v>
      </c>
      <c r="D142" s="0" t="n">
        <v>1</v>
      </c>
      <c r="E142" s="0" t="n">
        <v>30</v>
      </c>
      <c r="G142" s="0" t="n">
        <v>75</v>
      </c>
      <c r="H142" s="0" t="n">
        <f aca="false">(107-G142)</f>
        <v>32</v>
      </c>
      <c r="L142" s="21" t="n">
        <v>7.699968</v>
      </c>
      <c r="M142" s="22" t="n">
        <f aca="false">IF(H142&gt;0,(L142*(107/H142)),L142*107)</f>
        <v>25.746768</v>
      </c>
      <c r="N142" s="22" t="n">
        <f aca="false">(M142-L142)</f>
        <v>18.0468</v>
      </c>
    </row>
    <row r="143" customFormat="false" ht="12.75" hidden="false" customHeight="false" outlineLevel="0" collapsed="false">
      <c r="A143" s="0" t="n">
        <v>2002</v>
      </c>
      <c r="B143" s="0" t="n">
        <v>2</v>
      </c>
      <c r="C143" s="0" t="n">
        <v>10</v>
      </c>
      <c r="D143" s="0" t="n">
        <v>1</v>
      </c>
      <c r="E143" s="0" t="n">
        <v>45</v>
      </c>
      <c r="G143" s="0" t="n">
        <v>75</v>
      </c>
      <c r="H143" s="0" t="n">
        <f aca="false">(107-G143)</f>
        <v>32</v>
      </c>
      <c r="L143" s="21" t="n">
        <v>7.027966</v>
      </c>
      <c r="M143" s="22" t="n">
        <f aca="false">IF(H143&gt;0,(L143*(107/H143)),L143*107)</f>
        <v>23.4997613125</v>
      </c>
      <c r="N143" s="22" t="n">
        <f aca="false">(M143-L143)</f>
        <v>16.4717953125</v>
      </c>
    </row>
    <row r="144" customFormat="false" ht="12.75" hidden="false" customHeight="false" outlineLevel="0" collapsed="false">
      <c r="A144" s="0" t="n">
        <v>2002</v>
      </c>
      <c r="B144" s="0" t="n">
        <v>2</v>
      </c>
      <c r="C144" s="0" t="n">
        <v>10</v>
      </c>
      <c r="D144" s="0" t="n">
        <v>2</v>
      </c>
      <c r="E144" s="0" t="n">
        <v>0</v>
      </c>
      <c r="G144" s="0" t="n">
        <v>75</v>
      </c>
      <c r="H144" s="0" t="n">
        <f aca="false">(107-G144)</f>
        <v>32</v>
      </c>
      <c r="L144" s="21" t="n">
        <v>5.933382</v>
      </c>
      <c r="M144" s="22" t="n">
        <f aca="false">IF(H144&gt;0,(L144*(107/H144)),L144*107)</f>
        <v>19.8397460625</v>
      </c>
      <c r="N144" s="22" t="n">
        <f aca="false">(M144-L144)</f>
        <v>13.9063640625</v>
      </c>
    </row>
    <row r="145" customFormat="false" ht="12.75" hidden="false" customHeight="false" outlineLevel="0" collapsed="false">
      <c r="A145" s="0" t="n">
        <v>2002</v>
      </c>
      <c r="B145" s="0" t="n">
        <v>2</v>
      </c>
      <c r="C145" s="0" t="n">
        <v>10</v>
      </c>
      <c r="D145" s="0" t="n">
        <v>2</v>
      </c>
      <c r="E145" s="0" t="n">
        <v>15</v>
      </c>
      <c r="G145" s="0" t="n">
        <v>75</v>
      </c>
      <c r="H145" s="0" t="n">
        <f aca="false">(107-G145)</f>
        <v>32</v>
      </c>
      <c r="L145" s="21" t="n">
        <v>4.897312</v>
      </c>
      <c r="M145" s="22" t="n">
        <f aca="false">IF(H145&gt;0,(L145*(107/H145)),L145*107)</f>
        <v>16.375387</v>
      </c>
      <c r="N145" s="22" t="n">
        <f aca="false">(M145-L145)</f>
        <v>11.478075</v>
      </c>
    </row>
    <row r="146" customFormat="false" ht="12.75" hidden="false" customHeight="false" outlineLevel="0" collapsed="false">
      <c r="A146" s="0" t="n">
        <v>2002</v>
      </c>
      <c r="B146" s="0" t="n">
        <v>2</v>
      </c>
      <c r="C146" s="0" t="n">
        <v>10</v>
      </c>
      <c r="D146" s="0" t="n">
        <v>2</v>
      </c>
      <c r="E146" s="0" t="n">
        <v>30</v>
      </c>
      <c r="G146" s="0" t="n">
        <v>75</v>
      </c>
      <c r="H146" s="0" t="n">
        <f aca="false">(107-G146)</f>
        <v>32</v>
      </c>
      <c r="L146" s="21" t="n">
        <v>5.268322</v>
      </c>
      <c r="M146" s="22" t="n">
        <f aca="false">IF(H146&gt;0,(L146*(107/H146)),L146*107)</f>
        <v>17.6159516875</v>
      </c>
      <c r="N146" s="22" t="n">
        <f aca="false">(M146-L146)</f>
        <v>12.3476296875</v>
      </c>
    </row>
    <row r="147" customFormat="false" ht="12.75" hidden="false" customHeight="false" outlineLevel="0" collapsed="false">
      <c r="A147" s="0" t="n">
        <v>2002</v>
      </c>
      <c r="B147" s="0" t="n">
        <v>2</v>
      </c>
      <c r="C147" s="0" t="n">
        <v>10</v>
      </c>
      <c r="D147" s="0" t="n">
        <v>2</v>
      </c>
      <c r="E147" s="0" t="n">
        <v>45</v>
      </c>
      <c r="G147" s="0" t="n">
        <v>75</v>
      </c>
      <c r="H147" s="0" t="n">
        <f aca="false">(107-G147)</f>
        <v>32</v>
      </c>
      <c r="L147" s="21" t="n">
        <v>5.741356</v>
      </c>
      <c r="M147" s="22" t="n">
        <f aca="false">IF(H147&gt;0,(L147*(107/H147)),L147*107)</f>
        <v>19.197659125</v>
      </c>
      <c r="N147" s="22" t="n">
        <f aca="false">(M147-L147)</f>
        <v>13.456303125</v>
      </c>
    </row>
    <row r="148" customFormat="false" ht="12.75" hidden="false" customHeight="false" outlineLevel="0" collapsed="false">
      <c r="A148" s="0" t="n">
        <v>2002</v>
      </c>
      <c r="B148" s="0" t="n">
        <v>2</v>
      </c>
      <c r="C148" s="0" t="n">
        <v>10</v>
      </c>
      <c r="D148" s="0" t="n">
        <v>3</v>
      </c>
      <c r="E148" s="0" t="n">
        <v>0</v>
      </c>
      <c r="G148" s="0" t="n">
        <v>75</v>
      </c>
      <c r="H148" s="0" t="n">
        <f aca="false">(107-G148)</f>
        <v>32</v>
      </c>
      <c r="L148" s="21" t="n">
        <v>5.433768</v>
      </c>
      <c r="M148" s="22" t="n">
        <f aca="false">IF(H148&gt;0,(L148*(107/H148)),L148*107)</f>
        <v>18.16916175</v>
      </c>
      <c r="N148" s="22" t="n">
        <f aca="false">(M148-L148)</f>
        <v>12.73539375</v>
      </c>
    </row>
    <row r="149" customFormat="false" ht="12.75" hidden="false" customHeight="false" outlineLevel="0" collapsed="false">
      <c r="A149" s="0" t="n">
        <v>2002</v>
      </c>
      <c r="B149" s="0" t="n">
        <v>2</v>
      </c>
      <c r="C149" s="0" t="n">
        <v>10</v>
      </c>
      <c r="D149" s="0" t="n">
        <v>3</v>
      </c>
      <c r="E149" s="0" t="n">
        <v>15</v>
      </c>
      <c r="G149" s="0" t="n">
        <v>75</v>
      </c>
      <c r="H149" s="0" t="n">
        <f aca="false">(107-G149)</f>
        <v>32</v>
      </c>
      <c r="L149" s="21" t="n">
        <v>6.35712</v>
      </c>
      <c r="M149" s="22" t="n">
        <f aca="false">IF(H149&gt;0,(L149*(107/H149)),L149*107)</f>
        <v>21.25662</v>
      </c>
      <c r="N149" s="22" t="n">
        <f aca="false">(M149-L149)</f>
        <v>14.8995</v>
      </c>
    </row>
    <row r="150" customFormat="false" ht="12.75" hidden="false" customHeight="false" outlineLevel="0" collapsed="false">
      <c r="A150" s="0" t="n">
        <v>2002</v>
      </c>
      <c r="B150" s="0" t="n">
        <v>2</v>
      </c>
      <c r="C150" s="0" t="n">
        <v>10</v>
      </c>
      <c r="D150" s="0" t="n">
        <v>3</v>
      </c>
      <c r="E150" s="0" t="n">
        <v>30</v>
      </c>
      <c r="G150" s="0" t="n">
        <v>75</v>
      </c>
      <c r="H150" s="0" t="n">
        <f aca="false">(107-G150)</f>
        <v>32</v>
      </c>
      <c r="L150" s="21" t="n">
        <v>7.537347</v>
      </c>
      <c r="M150" s="22" t="n">
        <f aca="false">IF(H150&gt;0,(L150*(107/H150)),L150*107)</f>
        <v>25.20300403125</v>
      </c>
      <c r="N150" s="22" t="n">
        <f aca="false">(M150-L150)</f>
        <v>17.66565703125</v>
      </c>
    </row>
    <row r="151" customFormat="false" ht="12.75" hidden="false" customHeight="false" outlineLevel="0" collapsed="false">
      <c r="A151" s="0" t="n">
        <v>2002</v>
      </c>
      <c r="B151" s="0" t="n">
        <v>2</v>
      </c>
      <c r="C151" s="0" t="n">
        <v>10</v>
      </c>
      <c r="D151" s="0" t="n">
        <v>3</v>
      </c>
      <c r="E151" s="0" t="n">
        <v>45</v>
      </c>
      <c r="G151" s="0" t="n">
        <v>75</v>
      </c>
      <c r="H151" s="0" t="n">
        <f aca="false">(107-G151)</f>
        <v>32</v>
      </c>
      <c r="L151" s="21" t="n">
        <v>6.957835</v>
      </c>
      <c r="M151" s="22" t="n">
        <f aca="false">IF(H151&gt;0,(L151*(107/H151)),L151*107)</f>
        <v>23.26526078125</v>
      </c>
      <c r="N151" s="22" t="n">
        <f aca="false">(M151-L151)</f>
        <v>16.30742578125</v>
      </c>
    </row>
    <row r="152" customFormat="false" ht="12.75" hidden="false" customHeight="false" outlineLevel="0" collapsed="false">
      <c r="A152" s="0" t="n">
        <v>2002</v>
      </c>
      <c r="B152" s="0" t="n">
        <v>2</v>
      </c>
      <c r="C152" s="0" t="n">
        <v>10</v>
      </c>
      <c r="D152" s="0" t="n">
        <v>4</v>
      </c>
      <c r="E152" s="0" t="n">
        <v>0</v>
      </c>
      <c r="G152" s="0" t="n">
        <v>75</v>
      </c>
      <c r="H152" s="0" t="n">
        <f aca="false">(107-G152)</f>
        <v>32</v>
      </c>
      <c r="L152" s="21" t="n">
        <v>6.949864</v>
      </c>
      <c r="M152" s="22" t="n">
        <f aca="false">IF(H152&gt;0,(L152*(107/H152)),L152*107)</f>
        <v>23.23860775</v>
      </c>
      <c r="N152" s="22" t="n">
        <f aca="false">(M152-L152)</f>
        <v>16.28874375</v>
      </c>
    </row>
    <row r="153" customFormat="false" ht="12.75" hidden="false" customHeight="false" outlineLevel="0" collapsed="false">
      <c r="A153" s="0" t="n">
        <v>2002</v>
      </c>
      <c r="B153" s="0" t="n">
        <v>2</v>
      </c>
      <c r="C153" s="0" t="n">
        <v>10</v>
      </c>
      <c r="D153" s="0" t="n">
        <v>4</v>
      </c>
      <c r="E153" s="0" t="n">
        <v>15</v>
      </c>
      <c r="G153" s="0" t="n">
        <v>75</v>
      </c>
      <c r="H153" s="0" t="n">
        <f aca="false">(107-G153)</f>
        <v>32</v>
      </c>
      <c r="L153" s="21" t="n">
        <v>7.038676</v>
      </c>
      <c r="M153" s="22" t="n">
        <f aca="false">IF(H153&gt;0,(L153*(107/H153)),L153*107)</f>
        <v>23.535572875</v>
      </c>
      <c r="N153" s="22" t="n">
        <f aca="false">(M153-L153)</f>
        <v>16.496896875</v>
      </c>
    </row>
    <row r="154" customFormat="false" ht="12.75" hidden="false" customHeight="false" outlineLevel="0" collapsed="false">
      <c r="A154" s="0" t="n">
        <v>2002</v>
      </c>
      <c r="B154" s="0" t="n">
        <v>2</v>
      </c>
      <c r="C154" s="0" t="n">
        <v>10</v>
      </c>
      <c r="D154" s="0" t="n">
        <v>4</v>
      </c>
      <c r="E154" s="0" t="n">
        <v>30</v>
      </c>
      <c r="G154" s="0" t="n">
        <v>75</v>
      </c>
      <c r="H154" s="0" t="n">
        <f aca="false">(107-G154)</f>
        <v>32</v>
      </c>
      <c r="L154" s="21" t="n">
        <v>7.71654</v>
      </c>
      <c r="M154" s="22" t="n">
        <f aca="false">IF(H154&gt;0,(L154*(107/H154)),L154*107)</f>
        <v>25.802180625</v>
      </c>
      <c r="N154" s="22" t="n">
        <f aca="false">(M154-L154)</f>
        <v>18.085640625</v>
      </c>
    </row>
    <row r="155" customFormat="false" ht="12.75" hidden="false" customHeight="false" outlineLevel="0" collapsed="false">
      <c r="A155" s="0" t="n">
        <v>2002</v>
      </c>
      <c r="B155" s="0" t="n">
        <v>2</v>
      </c>
      <c r="C155" s="0" t="n">
        <v>10</v>
      </c>
      <c r="D155" s="0" t="n">
        <v>4</v>
      </c>
      <c r="E155" s="0" t="n">
        <v>45</v>
      </c>
      <c r="G155" s="0" t="n">
        <v>75</v>
      </c>
      <c r="H155" s="0" t="n">
        <f aca="false">(107-G155)</f>
        <v>32</v>
      </c>
      <c r="L155" s="21" t="n">
        <v>7.61914</v>
      </c>
      <c r="M155" s="22" t="n">
        <f aca="false">IF(H155&gt;0,(L155*(107/H155)),L155*107)</f>
        <v>25.476499375</v>
      </c>
      <c r="N155" s="22" t="n">
        <f aca="false">(M155-L155)</f>
        <v>17.857359375</v>
      </c>
    </row>
    <row r="156" customFormat="false" ht="12.75" hidden="false" customHeight="false" outlineLevel="0" collapsed="false">
      <c r="A156" s="0" t="n">
        <v>2002</v>
      </c>
      <c r="B156" s="0" t="n">
        <v>2</v>
      </c>
      <c r="C156" s="0" t="n">
        <v>10</v>
      </c>
      <c r="D156" s="0" t="n">
        <v>5</v>
      </c>
      <c r="E156" s="0" t="n">
        <v>0</v>
      </c>
      <c r="G156" s="0" t="n">
        <v>75</v>
      </c>
      <c r="H156" s="0" t="n">
        <f aca="false">(107-G156)</f>
        <v>32</v>
      </c>
      <c r="L156" s="21" t="n">
        <v>8.323466</v>
      </c>
      <c r="M156" s="22" t="n">
        <f aca="false">IF(H156&gt;0,(L156*(107/H156)),L156*107)</f>
        <v>27.8315894375</v>
      </c>
      <c r="N156" s="22" t="n">
        <f aca="false">(M156-L156)</f>
        <v>19.5081234375</v>
      </c>
    </row>
    <row r="157" customFormat="false" ht="12.75" hidden="false" customHeight="false" outlineLevel="0" collapsed="false">
      <c r="A157" s="0" t="n">
        <v>2002</v>
      </c>
      <c r="B157" s="0" t="n">
        <v>2</v>
      </c>
      <c r="C157" s="0" t="n">
        <v>10</v>
      </c>
      <c r="D157" s="0" t="n">
        <v>5</v>
      </c>
      <c r="E157" s="0" t="n">
        <v>15</v>
      </c>
      <c r="G157" s="0" t="n">
        <v>75</v>
      </c>
      <c r="H157" s="0" t="n">
        <f aca="false">(107-G157)</f>
        <v>32</v>
      </c>
      <c r="L157" s="21" t="n">
        <v>8.713683</v>
      </c>
      <c r="M157" s="22" t="n">
        <f aca="false">IF(H157&gt;0,(L157*(107/H157)),L157*107)</f>
        <v>29.13637753125</v>
      </c>
      <c r="N157" s="22" t="n">
        <f aca="false">(M157-L157)</f>
        <v>20.42269453125</v>
      </c>
    </row>
    <row r="158" customFormat="false" ht="12.75" hidden="false" customHeight="false" outlineLevel="0" collapsed="false">
      <c r="A158" s="0" t="n">
        <v>2002</v>
      </c>
      <c r="B158" s="0" t="n">
        <v>2</v>
      </c>
      <c r="C158" s="0" t="n">
        <v>10</v>
      </c>
      <c r="D158" s="0" t="n">
        <v>5</v>
      </c>
      <c r="E158" s="0" t="n">
        <v>30</v>
      </c>
      <c r="G158" s="0" t="n">
        <v>75</v>
      </c>
      <c r="H158" s="0" t="n">
        <f aca="false">(107-G158)</f>
        <v>32</v>
      </c>
      <c r="L158" s="21" t="n">
        <v>8.303854</v>
      </c>
      <c r="M158" s="22" t="n">
        <f aca="false">IF(H158&gt;0,(L158*(107/H158)),L158*107)</f>
        <v>27.7660118125</v>
      </c>
      <c r="N158" s="22" t="n">
        <f aca="false">(M158-L158)</f>
        <v>19.4621578125</v>
      </c>
    </row>
    <row r="159" customFormat="false" ht="12.75" hidden="false" customHeight="false" outlineLevel="0" collapsed="false">
      <c r="A159" s="0" t="n">
        <v>2002</v>
      </c>
      <c r="B159" s="0" t="n">
        <v>2</v>
      </c>
      <c r="C159" s="0" t="n">
        <v>10</v>
      </c>
      <c r="D159" s="0" t="n">
        <v>5</v>
      </c>
      <c r="E159" s="0" t="n">
        <v>45</v>
      </c>
      <c r="G159" s="0" t="n">
        <v>75</v>
      </c>
      <c r="H159" s="0" t="n">
        <f aca="false">(107-G159)</f>
        <v>32</v>
      </c>
      <c r="L159" s="21" t="n">
        <v>8.56824</v>
      </c>
      <c r="M159" s="22" t="n">
        <f aca="false">IF(H159&gt;0,(L159*(107/H159)),L159*107)</f>
        <v>28.6500525</v>
      </c>
      <c r="N159" s="22" t="n">
        <f aca="false">(M159-L159)</f>
        <v>20.0818125</v>
      </c>
    </row>
    <row r="160" customFormat="false" ht="12.75" hidden="false" customHeight="false" outlineLevel="0" collapsed="false">
      <c r="A160" s="0" t="n">
        <v>2002</v>
      </c>
      <c r="B160" s="0" t="n">
        <v>2</v>
      </c>
      <c r="C160" s="0" t="n">
        <v>10</v>
      </c>
      <c r="D160" s="0" t="n">
        <v>6</v>
      </c>
      <c r="E160" s="0" t="n">
        <v>0</v>
      </c>
      <c r="G160" s="0" t="n">
        <v>75</v>
      </c>
      <c r="H160" s="0" t="n">
        <f aca="false">(107-G160)</f>
        <v>32</v>
      </c>
      <c r="L160" s="21" t="n">
        <v>9.161916</v>
      </c>
      <c r="M160" s="22" t="n">
        <f aca="false">IF(H160&gt;0,(L160*(107/H160)),L160*107)</f>
        <v>30.635156625</v>
      </c>
      <c r="N160" s="22" t="n">
        <f aca="false">(M160-L160)</f>
        <v>21.473240625</v>
      </c>
    </row>
    <row r="161" customFormat="false" ht="12.75" hidden="false" customHeight="false" outlineLevel="0" collapsed="false">
      <c r="A161" s="0" t="n">
        <v>2002</v>
      </c>
      <c r="B161" s="0" t="n">
        <v>2</v>
      </c>
      <c r="C161" s="0" t="n">
        <v>10</v>
      </c>
      <c r="D161" s="0" t="n">
        <v>6</v>
      </c>
      <c r="E161" s="0" t="n">
        <v>15</v>
      </c>
      <c r="G161" s="0" t="n">
        <v>75</v>
      </c>
      <c r="H161" s="0" t="n">
        <f aca="false">(107-G161)</f>
        <v>32</v>
      </c>
      <c r="L161" s="21" t="n">
        <v>8.470313</v>
      </c>
      <c r="M161" s="22" t="n">
        <f aca="false">IF(H161&gt;0,(L161*(107/H161)),L161*107)</f>
        <v>28.32260909375</v>
      </c>
      <c r="N161" s="22" t="n">
        <f aca="false">(M161-L161)</f>
        <v>19.85229609375</v>
      </c>
    </row>
    <row r="162" customFormat="false" ht="12.75" hidden="false" customHeight="false" outlineLevel="0" collapsed="false">
      <c r="A162" s="0" t="n">
        <v>2002</v>
      </c>
      <c r="B162" s="0" t="n">
        <v>2</v>
      </c>
      <c r="C162" s="0" t="n">
        <v>10</v>
      </c>
      <c r="D162" s="0" t="n">
        <v>6</v>
      </c>
      <c r="E162" s="0" t="n">
        <v>30</v>
      </c>
      <c r="G162" s="0" t="n">
        <v>75</v>
      </c>
      <c r="H162" s="0" t="n">
        <f aca="false">(107-G162)</f>
        <v>32</v>
      </c>
      <c r="L162" s="21" t="n">
        <v>7.348892</v>
      </c>
      <c r="M162" s="22" t="n">
        <f aca="false">IF(H162&gt;0,(L162*(107/H162)),L162*107)</f>
        <v>24.572857625</v>
      </c>
      <c r="N162" s="22" t="n">
        <f aca="false">(M162-L162)</f>
        <v>17.223965625</v>
      </c>
    </row>
    <row r="163" customFormat="false" ht="12.75" hidden="false" customHeight="false" outlineLevel="0" collapsed="false">
      <c r="A163" s="0" t="n">
        <v>2002</v>
      </c>
      <c r="B163" s="0" t="n">
        <v>2</v>
      </c>
      <c r="C163" s="0" t="n">
        <v>10</v>
      </c>
      <c r="D163" s="0" t="n">
        <v>6</v>
      </c>
      <c r="E163" s="0" t="n">
        <v>45</v>
      </c>
      <c r="G163" s="0" t="n">
        <v>75</v>
      </c>
      <c r="H163" s="0" t="n">
        <f aca="false">(107-G163)</f>
        <v>32</v>
      </c>
      <c r="L163" s="21" t="n">
        <v>6.558455</v>
      </c>
      <c r="M163" s="22" t="n">
        <f aca="false">IF(H163&gt;0,(L163*(107/H163)),L163*107)</f>
        <v>21.92983390625</v>
      </c>
      <c r="N163" s="22" t="n">
        <f aca="false">(M163-L163)</f>
        <v>15.37137890625</v>
      </c>
    </row>
    <row r="164" customFormat="false" ht="12.75" hidden="false" customHeight="false" outlineLevel="0" collapsed="false">
      <c r="A164" s="0" t="n">
        <v>2002</v>
      </c>
      <c r="B164" s="0" t="n">
        <v>2</v>
      </c>
      <c r="C164" s="0" t="n">
        <v>10</v>
      </c>
      <c r="D164" s="0" t="n">
        <v>7</v>
      </c>
      <c r="E164" s="0" t="n">
        <v>0</v>
      </c>
      <c r="G164" s="0" t="n">
        <v>75</v>
      </c>
      <c r="H164" s="0" t="n">
        <f aca="false">(107-G164)</f>
        <v>32</v>
      </c>
      <c r="L164" s="21" t="n">
        <v>6.364309</v>
      </c>
      <c r="M164" s="22" t="n">
        <f aca="false">IF(H164&gt;0,(L164*(107/H164)),L164*107)</f>
        <v>21.28065821875</v>
      </c>
      <c r="N164" s="22" t="n">
        <f aca="false">(M164-L164)</f>
        <v>14.91634921875</v>
      </c>
    </row>
    <row r="165" customFormat="false" ht="12.75" hidden="false" customHeight="false" outlineLevel="0" collapsed="false">
      <c r="A165" s="0" t="n">
        <v>2002</v>
      </c>
      <c r="B165" s="0" t="n">
        <v>2</v>
      </c>
      <c r="C165" s="0" t="n">
        <v>10</v>
      </c>
      <c r="D165" s="0" t="n">
        <v>7</v>
      </c>
      <c r="E165" s="0" t="n">
        <v>15</v>
      </c>
      <c r="G165" s="0" t="n">
        <v>75</v>
      </c>
      <c r="H165" s="0" t="n">
        <f aca="false">(107-G165)</f>
        <v>32</v>
      </c>
      <c r="L165" s="21" t="n">
        <v>6.092311</v>
      </c>
      <c r="M165" s="22" t="n">
        <f aca="false">IF(H165&gt;0,(L165*(107/H165)),L165*107)</f>
        <v>20.37116490625</v>
      </c>
      <c r="N165" s="22" t="n">
        <f aca="false">(M165-L165)</f>
        <v>14.27885390625</v>
      </c>
    </row>
    <row r="166" customFormat="false" ht="12.75" hidden="false" customHeight="false" outlineLevel="0" collapsed="false">
      <c r="A166" s="0" t="n">
        <v>2002</v>
      </c>
      <c r="B166" s="0" t="n">
        <v>2</v>
      </c>
      <c r="C166" s="0" t="n">
        <v>10</v>
      </c>
      <c r="D166" s="0" t="n">
        <v>7</v>
      </c>
      <c r="E166" s="0" t="n">
        <v>30</v>
      </c>
      <c r="G166" s="0" t="n">
        <v>75</v>
      </c>
      <c r="H166" s="0" t="n">
        <f aca="false">(107-G166)</f>
        <v>32</v>
      </c>
      <c r="L166" s="21" t="n">
        <v>5.792192</v>
      </c>
      <c r="M166" s="22" t="n">
        <f aca="false">IF(H166&gt;0,(L166*(107/H166)),L166*107)</f>
        <v>19.367642</v>
      </c>
      <c r="N166" s="22" t="n">
        <f aca="false">(M166-L166)</f>
        <v>13.57545</v>
      </c>
    </row>
    <row r="167" customFormat="false" ht="12.75" hidden="false" customHeight="false" outlineLevel="0" collapsed="false">
      <c r="A167" s="0" t="n">
        <v>2002</v>
      </c>
      <c r="B167" s="0" t="n">
        <v>2</v>
      </c>
      <c r="C167" s="0" t="n">
        <v>10</v>
      </c>
      <c r="D167" s="0" t="n">
        <v>7</v>
      </c>
      <c r="E167" s="0" t="n">
        <v>45</v>
      </c>
      <c r="G167" s="0" t="n">
        <v>75</v>
      </c>
      <c r="H167" s="0" t="n">
        <f aca="false">(107-G167)</f>
        <v>32</v>
      </c>
      <c r="L167" s="21" t="n">
        <v>5.438525</v>
      </c>
      <c r="M167" s="22" t="n">
        <f aca="false">IF(H167&gt;0,(L167*(107/H167)),L167*107)</f>
        <v>18.18506796875</v>
      </c>
      <c r="N167" s="22" t="n">
        <f aca="false">(M167-L167)</f>
        <v>12.74654296875</v>
      </c>
    </row>
    <row r="168" customFormat="false" ht="12.75" hidden="false" customHeight="false" outlineLevel="0" collapsed="false">
      <c r="A168" s="0" t="n">
        <v>2002</v>
      </c>
      <c r="B168" s="0" t="n">
        <v>2</v>
      </c>
      <c r="C168" s="0" t="n">
        <v>10</v>
      </c>
      <c r="D168" s="0" t="n">
        <v>8</v>
      </c>
      <c r="E168" s="0" t="n">
        <v>0</v>
      </c>
      <c r="G168" s="0" t="n">
        <v>75</v>
      </c>
      <c r="H168" s="0" t="n">
        <f aca="false">(107-G168)</f>
        <v>32</v>
      </c>
      <c r="L168" s="21" t="n">
        <v>5.112183</v>
      </c>
      <c r="M168" s="22" t="n">
        <f aca="false">IF(H168&gt;0,(L168*(107/H168)),L168*107)</f>
        <v>17.09386190625</v>
      </c>
      <c r="N168" s="22" t="n">
        <f aca="false">(M168-L168)</f>
        <v>11.98167890625</v>
      </c>
    </row>
    <row r="169" customFormat="false" ht="12.75" hidden="false" customHeight="false" outlineLevel="0" collapsed="false">
      <c r="A169" s="0" t="n">
        <v>2002</v>
      </c>
      <c r="B169" s="0" t="n">
        <v>2</v>
      </c>
      <c r="C169" s="0" t="n">
        <v>10</v>
      </c>
      <c r="D169" s="0" t="n">
        <v>8</v>
      </c>
      <c r="E169" s="0" t="n">
        <v>15</v>
      </c>
      <c r="G169" s="0" t="n">
        <v>75</v>
      </c>
      <c r="H169" s="0" t="n">
        <f aca="false">(107-G169)</f>
        <v>32</v>
      </c>
      <c r="L169" s="21" t="n">
        <v>5.851785</v>
      </c>
      <c r="M169" s="22" t="n">
        <f aca="false">IF(H169&gt;0,(L169*(107/H169)),L169*107)</f>
        <v>19.56690609375</v>
      </c>
      <c r="N169" s="22" t="n">
        <f aca="false">(M169-L169)</f>
        <v>13.71512109375</v>
      </c>
    </row>
    <row r="170" customFormat="false" ht="12.75" hidden="false" customHeight="false" outlineLevel="0" collapsed="false">
      <c r="A170" s="0" t="n">
        <v>2002</v>
      </c>
      <c r="B170" s="0" t="n">
        <v>2</v>
      </c>
      <c r="C170" s="0" t="n">
        <v>10</v>
      </c>
      <c r="D170" s="0" t="n">
        <v>8</v>
      </c>
      <c r="E170" s="0" t="n">
        <v>30</v>
      </c>
      <c r="G170" s="0" t="n">
        <v>75</v>
      </c>
      <c r="H170" s="0" t="n">
        <f aca="false">(107-G170)</f>
        <v>32</v>
      </c>
      <c r="L170" s="21" t="n">
        <v>6.54103</v>
      </c>
      <c r="M170" s="22" t="n">
        <f aca="false">IF(H170&gt;0,(L170*(107/H170)),L170*107)</f>
        <v>21.8715690625</v>
      </c>
      <c r="N170" s="22" t="n">
        <f aca="false">(M170-L170)</f>
        <v>15.3305390625</v>
      </c>
    </row>
    <row r="171" customFormat="false" ht="12.75" hidden="false" customHeight="false" outlineLevel="0" collapsed="false">
      <c r="L171" s="21"/>
      <c r="M171" s="22"/>
      <c r="N171" s="22"/>
    </row>
    <row r="172" customFormat="false" ht="12.75" hidden="false" customHeight="false" outlineLevel="0" collapsed="false">
      <c r="A172" s="0" t="n">
        <v>2002</v>
      </c>
      <c r="B172" s="0" t="n">
        <v>2</v>
      </c>
      <c r="C172" s="0" t="n">
        <v>10</v>
      </c>
      <c r="D172" s="0" t="n">
        <v>10</v>
      </c>
      <c r="E172" s="0" t="n">
        <v>45</v>
      </c>
      <c r="F172" s="0" t="n">
        <v>1.75</v>
      </c>
      <c r="G172" s="0" t="n">
        <v>8</v>
      </c>
      <c r="H172" s="0" t="n">
        <f aca="false">(107-G172)</f>
        <v>99</v>
      </c>
      <c r="L172" s="21" t="n">
        <v>21.556967995</v>
      </c>
      <c r="M172" s="22" t="n">
        <f aca="false">IF(H172&gt;0,(L172*(107/H172)),L172*107)</f>
        <v>23.2989452067172</v>
      </c>
      <c r="N172" s="22" t="n">
        <f aca="false">(M172-L172)</f>
        <v>1.74197721171717</v>
      </c>
      <c r="P172" s="21" t="n">
        <f aca="false">SUM(N172:N178)*1000</f>
        <v>12051.7785050505</v>
      </c>
    </row>
    <row r="173" customFormat="false" ht="12.75" hidden="false" customHeight="false" outlineLevel="0" collapsed="false">
      <c r="A173" s="0" t="n">
        <v>2002</v>
      </c>
      <c r="B173" s="0" t="n">
        <v>2</v>
      </c>
      <c r="C173" s="0" t="n">
        <v>10</v>
      </c>
      <c r="D173" s="0" t="n">
        <v>11</v>
      </c>
      <c r="E173" s="0" t="n">
        <v>0</v>
      </c>
      <c r="G173" s="0" t="n">
        <v>8</v>
      </c>
      <c r="H173" s="0" t="n">
        <f aca="false">(107-G173)</f>
        <v>99</v>
      </c>
      <c r="L173" s="21" t="n">
        <v>20.928188001</v>
      </c>
      <c r="M173" s="22" t="n">
        <f aca="false">IF(H173&gt;0,(L173*(107/H173)),L173*107)</f>
        <v>22.6193547081515</v>
      </c>
      <c r="N173" s="22" t="n">
        <f aca="false">(M173-L173)</f>
        <v>1.69116670715152</v>
      </c>
    </row>
    <row r="174" customFormat="false" ht="12.75" hidden="false" customHeight="false" outlineLevel="0" collapsed="false">
      <c r="A174" s="0" t="n">
        <v>2002</v>
      </c>
      <c r="B174" s="0" t="n">
        <v>2</v>
      </c>
      <c r="C174" s="0" t="n">
        <v>10</v>
      </c>
      <c r="D174" s="0" t="n">
        <v>11</v>
      </c>
      <c r="E174" s="0" t="n">
        <v>15</v>
      </c>
      <c r="G174" s="0" t="n">
        <v>8</v>
      </c>
      <c r="H174" s="0" t="n">
        <f aca="false">(107-G174)</f>
        <v>99</v>
      </c>
      <c r="L174" s="21" t="n">
        <v>20.689863004</v>
      </c>
      <c r="M174" s="22" t="n">
        <f aca="false">IF(H174&gt;0,(L174*(107/H174)),L174*107)</f>
        <v>22.3617711255354</v>
      </c>
      <c r="N174" s="22" t="n">
        <f aca="false">(M174-L174)</f>
        <v>1.67190812153536</v>
      </c>
    </row>
    <row r="175" customFormat="false" ht="12.75" hidden="false" customHeight="false" outlineLevel="0" collapsed="false">
      <c r="A175" s="0" t="n">
        <v>2002</v>
      </c>
      <c r="B175" s="0" t="n">
        <v>2</v>
      </c>
      <c r="C175" s="0" t="n">
        <v>10</v>
      </c>
      <c r="D175" s="0" t="n">
        <v>11</v>
      </c>
      <c r="E175" s="0" t="n">
        <v>30</v>
      </c>
      <c r="G175" s="0" t="n">
        <v>8</v>
      </c>
      <c r="H175" s="0" t="n">
        <f aca="false">(107-G175)</f>
        <v>99</v>
      </c>
      <c r="L175" s="21" t="n">
        <v>21.57656</v>
      </c>
      <c r="M175" s="22" t="n">
        <f aca="false">IF(H175&gt;0,(L175*(107/H175)),L175*107)</f>
        <v>23.3201204040404</v>
      </c>
      <c r="N175" s="22" t="n">
        <f aca="false">(M175-L175)</f>
        <v>1.74356040404041</v>
      </c>
    </row>
    <row r="176" customFormat="false" ht="12.75" hidden="false" customHeight="false" outlineLevel="0" collapsed="false">
      <c r="A176" s="0" t="n">
        <v>2002</v>
      </c>
      <c r="B176" s="0" t="n">
        <v>2</v>
      </c>
      <c r="C176" s="0" t="n">
        <v>10</v>
      </c>
      <c r="D176" s="0" t="n">
        <v>11</v>
      </c>
      <c r="E176" s="0" t="n">
        <v>45</v>
      </c>
      <c r="G176" s="0" t="n">
        <v>8</v>
      </c>
      <c r="H176" s="0" t="n">
        <f aca="false">(107-G176)</f>
        <v>99</v>
      </c>
      <c r="L176" s="21" t="n">
        <v>21.33173</v>
      </c>
      <c r="M176" s="22" t="n">
        <f aca="false">IF(H176&gt;0,(L176*(107/H176)),L176*107)</f>
        <v>23.0555061616162</v>
      </c>
      <c r="N176" s="22" t="n">
        <f aca="false">(M176-L176)</f>
        <v>1.72377616161616</v>
      </c>
    </row>
    <row r="177" customFormat="false" ht="12.75" hidden="false" customHeight="false" outlineLevel="0" collapsed="false">
      <c r="A177" s="0" t="n">
        <v>2002</v>
      </c>
      <c r="B177" s="0" t="n">
        <v>2</v>
      </c>
      <c r="C177" s="0" t="n">
        <v>10</v>
      </c>
      <c r="D177" s="0" t="n">
        <v>12</v>
      </c>
      <c r="E177" s="0" t="n">
        <v>0</v>
      </c>
      <c r="G177" s="0" t="n">
        <v>8</v>
      </c>
      <c r="H177" s="0" t="n">
        <f aca="false">(107-G177)</f>
        <v>99</v>
      </c>
      <c r="L177" s="21" t="n">
        <v>22.00344</v>
      </c>
      <c r="M177" s="22" t="n">
        <f aca="false">IF(H177&gt;0,(L177*(107/H177)),L177*107)</f>
        <v>23.7814957575758</v>
      </c>
      <c r="N177" s="22" t="n">
        <f aca="false">(M177-L177)</f>
        <v>1.77805575757576</v>
      </c>
    </row>
    <row r="178" customFormat="false" ht="12.75" hidden="false" customHeight="false" outlineLevel="0" collapsed="false">
      <c r="A178" s="0" t="n">
        <v>2002</v>
      </c>
      <c r="B178" s="0" t="n">
        <v>2</v>
      </c>
      <c r="C178" s="0" t="n">
        <v>10</v>
      </c>
      <c r="D178" s="0" t="n">
        <v>12</v>
      </c>
      <c r="E178" s="0" t="n">
        <v>15</v>
      </c>
      <c r="G178" s="0" t="n">
        <v>8</v>
      </c>
      <c r="H178" s="0" t="n">
        <f aca="false">(107-G178)</f>
        <v>99</v>
      </c>
      <c r="L178" s="21" t="n">
        <v>21.05401</v>
      </c>
      <c r="M178" s="22" t="n">
        <f aca="false">IF(H178&gt;0,(L178*(107/H178)),L178*107)</f>
        <v>22.7553441414141</v>
      </c>
      <c r="N178" s="22" t="n">
        <f aca="false">(M178-L178)</f>
        <v>1.70133414141414</v>
      </c>
    </row>
    <row r="179" customFormat="false" ht="12.75" hidden="false" customHeight="false" outlineLevel="0" collapsed="false">
      <c r="L179" s="21"/>
      <c r="M179" s="22"/>
      <c r="N179" s="22"/>
    </row>
    <row r="180" customFormat="false" ht="12.75" hidden="false" customHeight="false" outlineLevel="0" collapsed="false">
      <c r="A180" s="0" t="n">
        <v>2002</v>
      </c>
      <c r="B180" s="0" t="n">
        <v>2</v>
      </c>
      <c r="C180" s="0" t="n">
        <v>14</v>
      </c>
      <c r="D180" s="0" t="n">
        <v>7</v>
      </c>
      <c r="E180" s="0" t="n">
        <v>0</v>
      </c>
      <c r="F180" s="0" t="n">
        <v>17</v>
      </c>
      <c r="G180" s="0" t="n">
        <v>61</v>
      </c>
      <c r="H180" s="0" t="n">
        <f aca="false">(107-G180)</f>
        <v>46</v>
      </c>
      <c r="L180" s="21" t="n">
        <v>21.633769995</v>
      </c>
      <c r="M180" s="22" t="n">
        <f aca="false">IF(H180&gt;0,(L180*(107/H180)),L180*107)</f>
        <v>50.3220302057609</v>
      </c>
      <c r="N180" s="22" t="n">
        <f aca="false">(M180-L180)</f>
        <v>28.6882602107609</v>
      </c>
      <c r="P180" s="21" t="n">
        <f aca="false">SUM(N180:N247)*1000</f>
        <v>1586719.22309913</v>
      </c>
    </row>
    <row r="181" customFormat="false" ht="12.75" hidden="false" customHeight="false" outlineLevel="0" collapsed="false">
      <c r="A181" s="0" t="n">
        <v>2002</v>
      </c>
      <c r="B181" s="0" t="n">
        <v>2</v>
      </c>
      <c r="C181" s="0" t="n">
        <v>14</v>
      </c>
      <c r="D181" s="0" t="n">
        <v>7</v>
      </c>
      <c r="E181" s="0" t="n">
        <v>15</v>
      </c>
      <c r="G181" s="0" t="n">
        <v>61</v>
      </c>
      <c r="H181" s="0" t="n">
        <f aca="false">(107-G181)</f>
        <v>46</v>
      </c>
      <c r="L181" s="21" t="n">
        <v>15.794256998</v>
      </c>
      <c r="M181" s="22" t="n">
        <f aca="false">IF(H181&gt;0,(L181*(107/H181)),L181*107)</f>
        <v>36.738815191</v>
      </c>
      <c r="N181" s="22" t="n">
        <f aca="false">(M181-L181)</f>
        <v>20.944558193</v>
      </c>
    </row>
    <row r="182" customFormat="false" ht="12.75" hidden="false" customHeight="false" outlineLevel="0" collapsed="false">
      <c r="A182" s="0" t="n">
        <v>2002</v>
      </c>
      <c r="B182" s="0" t="n">
        <v>2</v>
      </c>
      <c r="C182" s="0" t="n">
        <v>14</v>
      </c>
      <c r="D182" s="0" t="n">
        <v>7</v>
      </c>
      <c r="E182" s="0" t="n">
        <v>30</v>
      </c>
      <c r="G182" s="0" t="n">
        <v>61</v>
      </c>
      <c r="H182" s="0" t="n">
        <f aca="false">(107-G182)</f>
        <v>46</v>
      </c>
      <c r="L182" s="21" t="n">
        <v>14.092591998</v>
      </c>
      <c r="M182" s="22" t="n">
        <f aca="false">IF(H182&gt;0,(L182*(107/H182)),L182*107)</f>
        <v>32.7805944301304</v>
      </c>
      <c r="N182" s="22" t="n">
        <f aca="false">(M182-L182)</f>
        <v>18.6880024321304</v>
      </c>
    </row>
    <row r="183" customFormat="false" ht="12.75" hidden="false" customHeight="false" outlineLevel="0" collapsed="false">
      <c r="A183" s="0" t="n">
        <v>2002</v>
      </c>
      <c r="B183" s="0" t="n">
        <v>2</v>
      </c>
      <c r="C183" s="0" t="n">
        <v>14</v>
      </c>
      <c r="D183" s="0" t="n">
        <v>7</v>
      </c>
      <c r="E183" s="0" t="n">
        <v>45</v>
      </c>
      <c r="G183" s="0" t="n">
        <v>61</v>
      </c>
      <c r="H183" s="0" t="n">
        <f aca="false">(107-G183)</f>
        <v>46</v>
      </c>
      <c r="L183" s="21" t="n">
        <v>14.847472</v>
      </c>
      <c r="M183" s="22" t="n">
        <f aca="false">IF(H183&gt;0,(L183*(107/H183)),L183*107)</f>
        <v>34.5365109565217</v>
      </c>
      <c r="N183" s="22" t="n">
        <f aca="false">(M183-L183)</f>
        <v>19.6890389565217</v>
      </c>
    </row>
    <row r="184" customFormat="false" ht="12.75" hidden="false" customHeight="false" outlineLevel="0" collapsed="false">
      <c r="A184" s="0" t="n">
        <v>2002</v>
      </c>
      <c r="B184" s="0" t="n">
        <v>2</v>
      </c>
      <c r="C184" s="0" t="n">
        <v>14</v>
      </c>
      <c r="D184" s="0" t="n">
        <v>8</v>
      </c>
      <c r="E184" s="0" t="n">
        <v>0</v>
      </c>
      <c r="G184" s="0" t="n">
        <v>61</v>
      </c>
      <c r="H184" s="0" t="n">
        <f aca="false">(107-G184)</f>
        <v>46</v>
      </c>
      <c r="L184" s="21" t="n">
        <v>15.195843001</v>
      </c>
      <c r="M184" s="22" t="n">
        <f aca="false">IF(H184&gt;0,(L184*(107/H184)),L184*107)</f>
        <v>35.3468521979783</v>
      </c>
      <c r="N184" s="22" t="n">
        <f aca="false">(M184-L184)</f>
        <v>20.1510091969783</v>
      </c>
    </row>
    <row r="185" customFormat="false" ht="12.75" hidden="false" customHeight="false" outlineLevel="0" collapsed="false">
      <c r="A185" s="0" t="n">
        <v>2002</v>
      </c>
      <c r="B185" s="0" t="n">
        <v>2</v>
      </c>
      <c r="C185" s="0" t="n">
        <v>14</v>
      </c>
      <c r="D185" s="0" t="n">
        <v>8</v>
      </c>
      <c r="E185" s="0" t="n">
        <v>15</v>
      </c>
      <c r="G185" s="0" t="n">
        <v>61</v>
      </c>
      <c r="H185" s="0" t="n">
        <f aca="false">(107-G185)</f>
        <v>46</v>
      </c>
      <c r="L185" s="21" t="n">
        <v>14.950471004</v>
      </c>
      <c r="M185" s="22" t="n">
        <f aca="false">IF(H185&gt;0,(L185*(107/H185)),L185*107)</f>
        <v>34.7760955962609</v>
      </c>
      <c r="N185" s="22" t="n">
        <f aca="false">(M185-L185)</f>
        <v>19.8256245922609</v>
      </c>
    </row>
    <row r="186" customFormat="false" ht="12.75" hidden="false" customHeight="false" outlineLevel="0" collapsed="false">
      <c r="A186" s="0" t="n">
        <v>2002</v>
      </c>
      <c r="B186" s="0" t="n">
        <v>2</v>
      </c>
      <c r="C186" s="0" t="n">
        <v>14</v>
      </c>
      <c r="D186" s="0" t="n">
        <v>8</v>
      </c>
      <c r="E186" s="0" t="n">
        <v>30</v>
      </c>
      <c r="G186" s="0" t="n">
        <v>61</v>
      </c>
      <c r="H186" s="0" t="n">
        <f aca="false">(107-G186)</f>
        <v>46</v>
      </c>
      <c r="L186" s="21" t="n">
        <v>15.199665003</v>
      </c>
      <c r="M186" s="22" t="n">
        <f aca="false">IF(H186&gt;0,(L186*(107/H186)),L186*107)</f>
        <v>35.3557425069783</v>
      </c>
      <c r="N186" s="22" t="n">
        <f aca="false">(M186-L186)</f>
        <v>20.1560775039783</v>
      </c>
    </row>
    <row r="187" customFormat="false" ht="12.75" hidden="false" customHeight="false" outlineLevel="0" collapsed="false">
      <c r="A187" s="0" t="n">
        <v>2002</v>
      </c>
      <c r="B187" s="0" t="n">
        <v>2</v>
      </c>
      <c r="C187" s="0" t="n">
        <v>14</v>
      </c>
      <c r="D187" s="0" t="n">
        <v>8</v>
      </c>
      <c r="E187" s="0" t="n">
        <v>45</v>
      </c>
      <c r="G187" s="0" t="n">
        <v>61</v>
      </c>
      <c r="H187" s="0" t="n">
        <f aca="false">(107-G187)</f>
        <v>46</v>
      </c>
      <c r="L187" s="21" t="n">
        <v>15.471782999</v>
      </c>
      <c r="M187" s="22" t="n">
        <f aca="false">IF(H187&gt;0,(L187*(107/H187)),L187*107)</f>
        <v>35.9887126281087</v>
      </c>
      <c r="N187" s="22" t="n">
        <f aca="false">(M187-L187)</f>
        <v>20.5169296291087</v>
      </c>
    </row>
    <row r="188" customFormat="false" ht="12.75" hidden="false" customHeight="false" outlineLevel="0" collapsed="false">
      <c r="A188" s="0" t="n">
        <v>2002</v>
      </c>
      <c r="B188" s="0" t="n">
        <v>2</v>
      </c>
      <c r="C188" s="0" t="n">
        <v>14</v>
      </c>
      <c r="D188" s="0" t="n">
        <v>9</v>
      </c>
      <c r="E188" s="0" t="n">
        <v>0</v>
      </c>
      <c r="G188" s="0" t="n">
        <v>61</v>
      </c>
      <c r="H188" s="0" t="n">
        <f aca="false">(107-G188)</f>
        <v>46</v>
      </c>
      <c r="L188" s="21" t="n">
        <v>15.749402998</v>
      </c>
      <c r="M188" s="22" t="n">
        <f aca="false">IF(H188&gt;0,(L188*(107/H188)),L188*107)</f>
        <v>36.6344808866522</v>
      </c>
      <c r="N188" s="22" t="n">
        <f aca="false">(M188-L188)</f>
        <v>20.8850778886522</v>
      </c>
    </row>
    <row r="189" customFormat="false" ht="12.75" hidden="false" customHeight="false" outlineLevel="0" collapsed="false">
      <c r="A189" s="0" t="n">
        <v>2002</v>
      </c>
      <c r="B189" s="0" t="n">
        <v>2</v>
      </c>
      <c r="C189" s="0" t="n">
        <v>14</v>
      </c>
      <c r="D189" s="0" t="n">
        <v>9</v>
      </c>
      <c r="E189" s="0" t="n">
        <v>15</v>
      </c>
      <c r="G189" s="0" t="n">
        <v>61</v>
      </c>
      <c r="H189" s="0" t="n">
        <f aca="false">(107-G189)</f>
        <v>46</v>
      </c>
      <c r="L189" s="21" t="n">
        <v>13.363643002</v>
      </c>
      <c r="M189" s="22" t="n">
        <f aca="false">IF(H189&gt;0,(L189*(107/H189)),L189*107)</f>
        <v>31.0849956785652</v>
      </c>
      <c r="N189" s="22" t="n">
        <f aca="false">(M189-L189)</f>
        <v>17.7213526765652</v>
      </c>
    </row>
    <row r="190" customFormat="false" ht="12.75" hidden="false" customHeight="false" outlineLevel="0" collapsed="false">
      <c r="A190" s="0" t="n">
        <v>2002</v>
      </c>
      <c r="B190" s="0" t="n">
        <v>2</v>
      </c>
      <c r="C190" s="0" t="n">
        <v>14</v>
      </c>
      <c r="D190" s="0" t="n">
        <v>9</v>
      </c>
      <c r="E190" s="0" t="n">
        <v>30</v>
      </c>
      <c r="G190" s="0" t="n">
        <v>61</v>
      </c>
      <c r="H190" s="0" t="n">
        <f aca="false">(107-G190)</f>
        <v>46</v>
      </c>
      <c r="L190" s="21" t="n">
        <v>11.479687</v>
      </c>
      <c r="M190" s="22" t="n">
        <f aca="false">IF(H190&gt;0,(L190*(107/H190)),L190*107)</f>
        <v>26.7027501956522</v>
      </c>
      <c r="N190" s="22" t="n">
        <f aca="false">(M190-L190)</f>
        <v>15.2230631956522</v>
      </c>
    </row>
    <row r="191" customFormat="false" ht="12.75" hidden="false" customHeight="false" outlineLevel="0" collapsed="false">
      <c r="A191" s="0" t="n">
        <v>2002</v>
      </c>
      <c r="B191" s="0" t="n">
        <v>2</v>
      </c>
      <c r="C191" s="0" t="n">
        <v>14</v>
      </c>
      <c r="D191" s="0" t="n">
        <v>9</v>
      </c>
      <c r="E191" s="0" t="n">
        <v>45</v>
      </c>
      <c r="G191" s="0" t="n">
        <v>61</v>
      </c>
      <c r="H191" s="0" t="n">
        <f aca="false">(107-G191)</f>
        <v>46</v>
      </c>
      <c r="L191" s="21" t="n">
        <v>11.945693996</v>
      </c>
      <c r="M191" s="22" t="n">
        <f aca="false">IF(H191&gt;0,(L191*(107/H191)),L191*107)</f>
        <v>27.7867229906957</v>
      </c>
      <c r="N191" s="22" t="n">
        <f aca="false">(M191-L191)</f>
        <v>15.8410289946957</v>
      </c>
    </row>
    <row r="192" customFormat="false" ht="12.75" hidden="false" customHeight="false" outlineLevel="0" collapsed="false">
      <c r="A192" s="0" t="n">
        <v>2002</v>
      </c>
      <c r="B192" s="0" t="n">
        <v>2</v>
      </c>
      <c r="C192" s="0" t="n">
        <v>14</v>
      </c>
      <c r="D192" s="0" t="n">
        <v>10</v>
      </c>
      <c r="E192" s="0" t="n">
        <v>0</v>
      </c>
      <c r="G192" s="0" t="n">
        <v>61</v>
      </c>
      <c r="H192" s="0" t="n">
        <f aca="false">(107-G192)</f>
        <v>46</v>
      </c>
      <c r="L192" s="21" t="n">
        <v>14.373606996</v>
      </c>
      <c r="M192" s="22" t="n">
        <f aca="false">IF(H192&gt;0,(L192*(107/H192)),L192*107)</f>
        <v>33.4342597515652</v>
      </c>
      <c r="N192" s="22" t="n">
        <f aca="false">(M192-L192)</f>
        <v>19.0606527555652</v>
      </c>
    </row>
    <row r="193" customFormat="false" ht="12.75" hidden="false" customHeight="false" outlineLevel="0" collapsed="false">
      <c r="A193" s="0" t="n">
        <v>2002</v>
      </c>
      <c r="B193" s="0" t="n">
        <v>2</v>
      </c>
      <c r="C193" s="0" t="n">
        <v>14</v>
      </c>
      <c r="D193" s="0" t="n">
        <v>10</v>
      </c>
      <c r="E193" s="0" t="n">
        <v>15</v>
      </c>
      <c r="G193" s="0" t="n">
        <v>61</v>
      </c>
      <c r="H193" s="0" t="n">
        <f aca="false">(107-G193)</f>
        <v>46</v>
      </c>
      <c r="L193" s="21" t="n">
        <v>16.807141997</v>
      </c>
      <c r="M193" s="22" t="n">
        <f aca="false">IF(H193&gt;0,(L193*(107/H193)),L193*107)</f>
        <v>39.0948737756304</v>
      </c>
      <c r="N193" s="22" t="n">
        <f aca="false">(M193-L193)</f>
        <v>22.2877317786304</v>
      </c>
    </row>
    <row r="194" customFormat="false" ht="12.75" hidden="false" customHeight="false" outlineLevel="0" collapsed="false">
      <c r="A194" s="0" t="n">
        <v>2002</v>
      </c>
      <c r="B194" s="0" t="n">
        <v>2</v>
      </c>
      <c r="C194" s="0" t="n">
        <v>14</v>
      </c>
      <c r="D194" s="0" t="n">
        <v>10</v>
      </c>
      <c r="E194" s="0" t="n">
        <v>30</v>
      </c>
      <c r="G194" s="0" t="n">
        <v>61</v>
      </c>
      <c r="H194" s="0" t="n">
        <f aca="false">(107-G194)</f>
        <v>46</v>
      </c>
      <c r="L194" s="21" t="n">
        <v>17.609191</v>
      </c>
      <c r="M194" s="22" t="n">
        <f aca="false">IF(H194&gt;0,(L194*(107/H194)),L194*107)</f>
        <v>40.9605095</v>
      </c>
      <c r="N194" s="22" t="n">
        <f aca="false">(M194-L194)</f>
        <v>23.3513185</v>
      </c>
    </row>
    <row r="195" customFormat="false" ht="12.75" hidden="false" customHeight="false" outlineLevel="0" collapsed="false">
      <c r="A195" s="0" t="n">
        <v>2002</v>
      </c>
      <c r="B195" s="0" t="n">
        <v>2</v>
      </c>
      <c r="C195" s="0" t="n">
        <v>14</v>
      </c>
      <c r="D195" s="0" t="n">
        <v>10</v>
      </c>
      <c r="E195" s="0" t="n">
        <v>45</v>
      </c>
      <c r="G195" s="0" t="n">
        <v>61</v>
      </c>
      <c r="H195" s="0" t="n">
        <f aca="false">(107-G195)</f>
        <v>46</v>
      </c>
      <c r="L195" s="21" t="n">
        <v>16.668518999</v>
      </c>
      <c r="M195" s="22" t="n">
        <f aca="false">IF(H195&gt;0,(L195*(107/H195)),L195*107)</f>
        <v>38.7724246281087</v>
      </c>
      <c r="N195" s="22" t="n">
        <f aca="false">(M195-L195)</f>
        <v>22.1039056291087</v>
      </c>
    </row>
    <row r="196" customFormat="false" ht="12.75" hidden="false" customHeight="false" outlineLevel="0" collapsed="false">
      <c r="A196" s="0" t="n">
        <v>2002</v>
      </c>
      <c r="B196" s="0" t="n">
        <v>2</v>
      </c>
      <c r="C196" s="0" t="n">
        <v>14</v>
      </c>
      <c r="D196" s="0" t="n">
        <v>11</v>
      </c>
      <c r="E196" s="0" t="n">
        <v>0</v>
      </c>
      <c r="G196" s="0" t="n">
        <v>61</v>
      </c>
      <c r="H196" s="0" t="n">
        <f aca="false">(107-G196)</f>
        <v>46</v>
      </c>
      <c r="L196" s="21" t="n">
        <v>16.209523996</v>
      </c>
      <c r="M196" s="22" t="n">
        <f aca="false">IF(H196&gt;0,(L196*(107/H196)),L196*107)</f>
        <v>37.7047623385217</v>
      </c>
      <c r="N196" s="22" t="n">
        <f aca="false">(M196-L196)</f>
        <v>21.4952383425217</v>
      </c>
    </row>
    <row r="197" customFormat="false" ht="12.75" hidden="false" customHeight="false" outlineLevel="0" collapsed="false">
      <c r="A197" s="0" t="n">
        <v>2002</v>
      </c>
      <c r="B197" s="0" t="n">
        <v>2</v>
      </c>
      <c r="C197" s="0" t="n">
        <v>14</v>
      </c>
      <c r="D197" s="0" t="n">
        <v>11</v>
      </c>
      <c r="E197" s="0" t="n">
        <v>15</v>
      </c>
      <c r="G197" s="0" t="n">
        <v>61</v>
      </c>
      <c r="H197" s="0" t="n">
        <f aca="false">(107-G197)</f>
        <v>46</v>
      </c>
      <c r="L197" s="21" t="n">
        <v>15.396175995</v>
      </c>
      <c r="M197" s="22" t="n">
        <f aca="false">IF(H197&gt;0,(L197*(107/H197)),L197*107)</f>
        <v>35.8128441622826</v>
      </c>
      <c r="N197" s="22" t="n">
        <f aca="false">(M197-L197)</f>
        <v>20.4166681672826</v>
      </c>
    </row>
    <row r="198" customFormat="false" ht="12.75" hidden="false" customHeight="false" outlineLevel="0" collapsed="false">
      <c r="A198" s="0" t="n">
        <v>2002</v>
      </c>
      <c r="B198" s="0" t="n">
        <v>2</v>
      </c>
      <c r="C198" s="0" t="n">
        <v>14</v>
      </c>
      <c r="D198" s="0" t="n">
        <v>11</v>
      </c>
      <c r="E198" s="0" t="n">
        <v>30</v>
      </c>
      <c r="G198" s="0" t="n">
        <v>61</v>
      </c>
      <c r="H198" s="0" t="n">
        <f aca="false">(107-G198)</f>
        <v>46</v>
      </c>
      <c r="L198" s="21" t="n">
        <v>13.983615996</v>
      </c>
      <c r="M198" s="22" t="n">
        <f aca="false">IF(H198&gt;0,(L198*(107/H198)),L198*107)</f>
        <v>32.5271067733044</v>
      </c>
      <c r="N198" s="22" t="n">
        <f aca="false">(M198-L198)</f>
        <v>18.5434907773044</v>
      </c>
    </row>
    <row r="199" customFormat="false" ht="12.75" hidden="false" customHeight="false" outlineLevel="0" collapsed="false">
      <c r="A199" s="0" t="n">
        <v>2002</v>
      </c>
      <c r="B199" s="0" t="n">
        <v>2</v>
      </c>
      <c r="C199" s="0" t="n">
        <v>14</v>
      </c>
      <c r="D199" s="0" t="n">
        <v>11</v>
      </c>
      <c r="E199" s="0" t="n">
        <v>45</v>
      </c>
      <c r="G199" s="0" t="n">
        <v>61</v>
      </c>
      <c r="H199" s="0" t="n">
        <f aca="false">(107-G199)</f>
        <v>46</v>
      </c>
      <c r="L199" s="21" t="n">
        <v>15.141989003</v>
      </c>
      <c r="M199" s="22" t="n">
        <f aca="false">IF(H199&gt;0,(L199*(107/H199)),L199*107)</f>
        <v>35.2215831156739</v>
      </c>
      <c r="N199" s="22" t="n">
        <f aca="false">(M199-L199)</f>
        <v>20.0795941126739</v>
      </c>
    </row>
    <row r="200" customFormat="false" ht="12.75" hidden="false" customHeight="false" outlineLevel="0" collapsed="false">
      <c r="A200" s="0" t="n">
        <v>2002</v>
      </c>
      <c r="B200" s="0" t="n">
        <v>2</v>
      </c>
      <c r="C200" s="0" t="n">
        <v>14</v>
      </c>
      <c r="D200" s="0" t="n">
        <v>12</v>
      </c>
      <c r="E200" s="0" t="n">
        <v>0</v>
      </c>
      <c r="G200" s="0" t="n">
        <v>61</v>
      </c>
      <c r="H200" s="0" t="n">
        <f aca="false">(107-G200)</f>
        <v>46</v>
      </c>
      <c r="L200" s="21" t="n">
        <v>16.479664003</v>
      </c>
      <c r="M200" s="22" t="n">
        <f aca="false">IF(H200&gt;0,(L200*(107/H200)),L200*107)</f>
        <v>38.3331314852391</v>
      </c>
      <c r="N200" s="22" t="n">
        <f aca="false">(M200-L200)</f>
        <v>21.8534674822391</v>
      </c>
    </row>
    <row r="201" customFormat="false" ht="12.75" hidden="false" customHeight="false" outlineLevel="0" collapsed="false">
      <c r="A201" s="0" t="n">
        <v>2002</v>
      </c>
      <c r="B201" s="0" t="n">
        <v>2</v>
      </c>
      <c r="C201" s="0" t="n">
        <v>14</v>
      </c>
      <c r="D201" s="0" t="n">
        <v>12</v>
      </c>
      <c r="E201" s="0" t="n">
        <v>15</v>
      </c>
      <c r="G201" s="0" t="n">
        <v>61</v>
      </c>
      <c r="H201" s="0" t="n">
        <f aca="false">(107-G201)</f>
        <v>46</v>
      </c>
      <c r="L201" s="21" t="n">
        <v>16.575430998</v>
      </c>
      <c r="M201" s="22" t="n">
        <f aca="false">IF(H201&gt;0,(L201*(107/H201)),L201*107)</f>
        <v>38.5558938431739</v>
      </c>
      <c r="N201" s="22" t="n">
        <f aca="false">(M201-L201)</f>
        <v>21.9804628451739</v>
      </c>
    </row>
    <row r="202" customFormat="false" ht="12.75" hidden="false" customHeight="false" outlineLevel="0" collapsed="false">
      <c r="A202" s="0" t="n">
        <v>2002</v>
      </c>
      <c r="B202" s="0" t="n">
        <v>2</v>
      </c>
      <c r="C202" s="0" t="n">
        <v>14</v>
      </c>
      <c r="D202" s="0" t="n">
        <v>12</v>
      </c>
      <c r="E202" s="0" t="n">
        <v>30</v>
      </c>
      <c r="G202" s="0" t="n">
        <v>61</v>
      </c>
      <c r="H202" s="0" t="n">
        <f aca="false">(107-G202)</f>
        <v>46</v>
      </c>
      <c r="L202" s="21" t="n">
        <v>17.152276</v>
      </c>
      <c r="M202" s="22" t="n">
        <f aca="false">IF(H202&gt;0,(L202*(107/H202)),L202*107)</f>
        <v>39.8976854782609</v>
      </c>
      <c r="N202" s="22" t="n">
        <f aca="false">(M202-L202)</f>
        <v>22.7454094782609</v>
      </c>
    </row>
    <row r="203" customFormat="false" ht="12.75" hidden="false" customHeight="false" outlineLevel="0" collapsed="false">
      <c r="A203" s="0" t="n">
        <v>2002</v>
      </c>
      <c r="B203" s="0" t="n">
        <v>2</v>
      </c>
      <c r="C203" s="0" t="n">
        <v>14</v>
      </c>
      <c r="D203" s="0" t="n">
        <v>12</v>
      </c>
      <c r="E203" s="0" t="n">
        <v>45</v>
      </c>
      <c r="G203" s="0" t="n">
        <v>61</v>
      </c>
      <c r="H203" s="0" t="n">
        <f aca="false">(107-G203)</f>
        <v>46</v>
      </c>
      <c r="L203" s="21" t="n">
        <v>17.843990002</v>
      </c>
      <c r="M203" s="22" t="n">
        <f aca="false">IF(H203&gt;0,(L203*(107/H203)),L203*107)</f>
        <v>41.5066723959565</v>
      </c>
      <c r="N203" s="22" t="n">
        <f aca="false">(M203-L203)</f>
        <v>23.6626823939565</v>
      </c>
    </row>
    <row r="204" customFormat="false" ht="12.75" hidden="false" customHeight="false" outlineLevel="0" collapsed="false">
      <c r="A204" s="0" t="n">
        <v>2002</v>
      </c>
      <c r="B204" s="0" t="n">
        <v>2</v>
      </c>
      <c r="C204" s="0" t="n">
        <v>14</v>
      </c>
      <c r="D204" s="0" t="n">
        <v>13</v>
      </c>
      <c r="E204" s="0" t="n">
        <v>0</v>
      </c>
      <c r="G204" s="0" t="n">
        <v>61</v>
      </c>
      <c r="H204" s="0" t="n">
        <f aca="false">(107-G204)</f>
        <v>46</v>
      </c>
      <c r="L204" s="21" t="n">
        <v>15.829854001</v>
      </c>
      <c r="M204" s="22" t="n">
        <f aca="false">IF(H204&gt;0,(L204*(107/H204)),L204*107)</f>
        <v>36.8216169153696</v>
      </c>
      <c r="N204" s="22" t="n">
        <f aca="false">(M204-L204)</f>
        <v>20.9917629143696</v>
      </c>
    </row>
    <row r="205" customFormat="false" ht="12.75" hidden="false" customHeight="false" outlineLevel="0" collapsed="false">
      <c r="A205" s="0" t="n">
        <v>2002</v>
      </c>
      <c r="B205" s="0" t="n">
        <v>2</v>
      </c>
      <c r="C205" s="0" t="n">
        <v>14</v>
      </c>
      <c r="D205" s="0" t="n">
        <v>13</v>
      </c>
      <c r="E205" s="0" t="n">
        <v>15</v>
      </c>
      <c r="G205" s="0" t="n">
        <v>61</v>
      </c>
      <c r="H205" s="0" t="n">
        <f aca="false">(107-G205)</f>
        <v>46</v>
      </c>
      <c r="L205" s="21" t="n">
        <v>15.446887005</v>
      </c>
      <c r="M205" s="22" t="n">
        <f aca="false">IF(H205&gt;0,(L205*(107/H205)),L205*107)</f>
        <v>35.9308023811957</v>
      </c>
      <c r="N205" s="22" t="n">
        <f aca="false">(M205-L205)</f>
        <v>20.4839153761957</v>
      </c>
    </row>
    <row r="206" customFormat="false" ht="12.75" hidden="false" customHeight="false" outlineLevel="0" collapsed="false">
      <c r="A206" s="0" t="n">
        <v>2002</v>
      </c>
      <c r="B206" s="0" t="n">
        <v>2</v>
      </c>
      <c r="C206" s="0" t="n">
        <v>14</v>
      </c>
      <c r="D206" s="0" t="n">
        <v>13</v>
      </c>
      <c r="E206" s="0" t="n">
        <v>30</v>
      </c>
      <c r="G206" s="0" t="n">
        <v>61</v>
      </c>
      <c r="H206" s="0" t="n">
        <f aca="false">(107-G206)</f>
        <v>46</v>
      </c>
      <c r="L206" s="21" t="n">
        <v>15.240582002</v>
      </c>
      <c r="M206" s="22" t="n">
        <f aca="false">IF(H206&gt;0,(L206*(107/H206)),L206*107)</f>
        <v>35.4509190046522</v>
      </c>
      <c r="N206" s="22" t="n">
        <f aca="false">(M206-L206)</f>
        <v>20.2103370026522</v>
      </c>
    </row>
    <row r="207" customFormat="false" ht="12.75" hidden="false" customHeight="false" outlineLevel="0" collapsed="false">
      <c r="A207" s="0" t="n">
        <v>2002</v>
      </c>
      <c r="B207" s="0" t="n">
        <v>2</v>
      </c>
      <c r="C207" s="0" t="n">
        <v>14</v>
      </c>
      <c r="D207" s="0" t="n">
        <v>13</v>
      </c>
      <c r="E207" s="0" t="n">
        <v>45</v>
      </c>
      <c r="G207" s="0" t="n">
        <v>61</v>
      </c>
      <c r="H207" s="0" t="n">
        <f aca="false">(107-G207)</f>
        <v>46</v>
      </c>
      <c r="L207" s="21" t="n">
        <v>14.907998</v>
      </c>
      <c r="M207" s="22" t="n">
        <f aca="false">IF(H207&gt;0,(L207*(107/H207)),L207*107)</f>
        <v>34.6772996956522</v>
      </c>
      <c r="N207" s="22" t="n">
        <f aca="false">(M207-L207)</f>
        <v>19.7693016956522</v>
      </c>
    </row>
    <row r="208" customFormat="false" ht="12.75" hidden="false" customHeight="false" outlineLevel="0" collapsed="false">
      <c r="A208" s="0" t="n">
        <v>2002</v>
      </c>
      <c r="B208" s="0" t="n">
        <v>2</v>
      </c>
      <c r="C208" s="0" t="n">
        <v>14</v>
      </c>
      <c r="D208" s="0" t="n">
        <v>14</v>
      </c>
      <c r="E208" s="0" t="n">
        <v>0</v>
      </c>
      <c r="G208" s="0" t="n">
        <v>61</v>
      </c>
      <c r="H208" s="0" t="n">
        <f aca="false">(107-G208)</f>
        <v>46</v>
      </c>
      <c r="L208" s="21" t="n">
        <v>15.122948996</v>
      </c>
      <c r="M208" s="22" t="n">
        <f aca="false">IF(H208&gt;0,(L208*(107/H208)),L208*107)</f>
        <v>35.1772944037391</v>
      </c>
      <c r="N208" s="22" t="n">
        <f aca="false">(M208-L208)</f>
        <v>20.0543454077391</v>
      </c>
    </row>
    <row r="209" customFormat="false" ht="12.75" hidden="false" customHeight="false" outlineLevel="0" collapsed="false">
      <c r="A209" s="0" t="n">
        <v>2002</v>
      </c>
      <c r="B209" s="0" t="n">
        <v>2</v>
      </c>
      <c r="C209" s="0" t="n">
        <v>14</v>
      </c>
      <c r="D209" s="0" t="n">
        <v>14</v>
      </c>
      <c r="E209" s="0" t="n">
        <v>15</v>
      </c>
      <c r="G209" s="0" t="n">
        <v>61</v>
      </c>
      <c r="H209" s="0" t="n">
        <f aca="false">(107-G209)</f>
        <v>46</v>
      </c>
      <c r="L209" s="21" t="n">
        <v>14.685968999</v>
      </c>
      <c r="M209" s="22" t="n">
        <f aca="false">IF(H209&gt;0,(L209*(107/H209)),L209*107)</f>
        <v>34.1608409324565</v>
      </c>
      <c r="N209" s="22" t="n">
        <f aca="false">(M209-L209)</f>
        <v>19.4748719334565</v>
      </c>
    </row>
    <row r="210" customFormat="false" ht="12.75" hidden="false" customHeight="false" outlineLevel="0" collapsed="false">
      <c r="A210" s="0" t="n">
        <v>2002</v>
      </c>
      <c r="B210" s="0" t="n">
        <v>2</v>
      </c>
      <c r="C210" s="0" t="n">
        <v>14</v>
      </c>
      <c r="D210" s="0" t="n">
        <v>14</v>
      </c>
      <c r="E210" s="0" t="n">
        <v>30</v>
      </c>
      <c r="G210" s="0" t="n">
        <v>61</v>
      </c>
      <c r="H210" s="0" t="n">
        <f aca="false">(107-G210)</f>
        <v>46</v>
      </c>
      <c r="L210" s="21" t="n">
        <v>14.400071999</v>
      </c>
      <c r="M210" s="22" t="n">
        <f aca="false">IF(H210&gt;0,(L210*(107/H210)),L210*107)</f>
        <v>33.4958196498478</v>
      </c>
      <c r="N210" s="22" t="n">
        <f aca="false">(M210-L210)</f>
        <v>19.0957476508478</v>
      </c>
    </row>
    <row r="211" customFormat="false" ht="12.75" hidden="false" customHeight="false" outlineLevel="0" collapsed="false">
      <c r="A211" s="0" t="n">
        <v>2002</v>
      </c>
      <c r="B211" s="0" t="n">
        <v>2</v>
      </c>
      <c r="C211" s="0" t="n">
        <v>14</v>
      </c>
      <c r="D211" s="0" t="n">
        <v>14</v>
      </c>
      <c r="E211" s="0" t="n">
        <v>45</v>
      </c>
      <c r="G211" s="0" t="n">
        <v>61</v>
      </c>
      <c r="H211" s="0" t="n">
        <f aca="false">(107-G211)</f>
        <v>46</v>
      </c>
      <c r="L211" s="21" t="n">
        <v>14.756431</v>
      </c>
      <c r="M211" s="22" t="n">
        <f aca="false">IF(H211&gt;0,(L211*(107/H211)),L211*107)</f>
        <v>34.324741673913</v>
      </c>
      <c r="N211" s="22" t="n">
        <f aca="false">(M211-L211)</f>
        <v>19.568310673913</v>
      </c>
    </row>
    <row r="212" customFormat="false" ht="12.75" hidden="false" customHeight="false" outlineLevel="0" collapsed="false">
      <c r="A212" s="0" t="n">
        <v>2002</v>
      </c>
      <c r="B212" s="0" t="n">
        <v>2</v>
      </c>
      <c r="C212" s="0" t="n">
        <v>14</v>
      </c>
      <c r="D212" s="0" t="n">
        <v>15</v>
      </c>
      <c r="E212" s="0" t="n">
        <v>0</v>
      </c>
      <c r="G212" s="0" t="n">
        <v>61</v>
      </c>
      <c r="H212" s="0" t="n">
        <f aca="false">(107-G212)</f>
        <v>46</v>
      </c>
      <c r="L212" s="21" t="n">
        <v>15.061911</v>
      </c>
      <c r="M212" s="22" t="n">
        <f aca="false">IF(H212&gt;0,(L212*(107/H212)),L212*107)</f>
        <v>35.0353147173913</v>
      </c>
      <c r="N212" s="22" t="n">
        <f aca="false">(M212-L212)</f>
        <v>19.9734037173913</v>
      </c>
    </row>
    <row r="213" customFormat="false" ht="12.75" hidden="false" customHeight="false" outlineLevel="0" collapsed="false">
      <c r="A213" s="0" t="n">
        <v>2002</v>
      </c>
      <c r="B213" s="0" t="n">
        <v>2</v>
      </c>
      <c r="C213" s="0" t="n">
        <v>14</v>
      </c>
      <c r="D213" s="0" t="n">
        <v>15</v>
      </c>
      <c r="E213" s="0" t="n">
        <v>15</v>
      </c>
      <c r="G213" s="0" t="n">
        <v>61</v>
      </c>
      <c r="H213" s="0" t="n">
        <f aca="false">(107-G213)</f>
        <v>46</v>
      </c>
      <c r="L213" s="21" t="n">
        <v>15.346131996</v>
      </c>
      <c r="M213" s="22" t="n">
        <f aca="false">IF(H213&gt;0,(L213*(107/H213)),L213*107)</f>
        <v>35.6964374689565</v>
      </c>
      <c r="N213" s="22" t="n">
        <f aca="false">(M213-L213)</f>
        <v>20.3503054729565</v>
      </c>
    </row>
    <row r="214" customFormat="false" ht="12.75" hidden="false" customHeight="false" outlineLevel="0" collapsed="false">
      <c r="A214" s="0" t="n">
        <v>2002</v>
      </c>
      <c r="B214" s="0" t="n">
        <v>2</v>
      </c>
      <c r="C214" s="0" t="n">
        <v>14</v>
      </c>
      <c r="D214" s="0" t="n">
        <v>15</v>
      </c>
      <c r="E214" s="0" t="n">
        <v>30</v>
      </c>
      <c r="G214" s="0" t="n">
        <v>61</v>
      </c>
      <c r="H214" s="0" t="n">
        <f aca="false">(107-G214)</f>
        <v>46</v>
      </c>
      <c r="L214" s="21" t="n">
        <v>15.206552997</v>
      </c>
      <c r="M214" s="22" t="n">
        <f aca="false">IF(H214&gt;0,(L214*(107/H214)),L214*107)</f>
        <v>35.3717645799783</v>
      </c>
      <c r="N214" s="22" t="n">
        <f aca="false">(M214-L214)</f>
        <v>20.1652115829783</v>
      </c>
    </row>
    <row r="215" customFormat="false" ht="12.75" hidden="false" customHeight="false" outlineLevel="0" collapsed="false">
      <c r="A215" s="0" t="n">
        <v>2002</v>
      </c>
      <c r="B215" s="0" t="n">
        <v>2</v>
      </c>
      <c r="C215" s="0" t="n">
        <v>14</v>
      </c>
      <c r="D215" s="0" t="n">
        <v>15</v>
      </c>
      <c r="E215" s="0" t="n">
        <v>45</v>
      </c>
      <c r="G215" s="0" t="n">
        <v>61</v>
      </c>
      <c r="H215" s="0" t="n">
        <f aca="false">(107-G215)</f>
        <v>46</v>
      </c>
      <c r="L215" s="21" t="n">
        <v>14.828480005</v>
      </c>
      <c r="M215" s="22" t="n">
        <f aca="false">IF(H215&gt;0,(L215*(107/H215)),L215*107)</f>
        <v>34.4923339246739</v>
      </c>
      <c r="N215" s="22" t="n">
        <f aca="false">(M215-L215)</f>
        <v>19.6638539196739</v>
      </c>
    </row>
    <row r="216" customFormat="false" ht="12.75" hidden="false" customHeight="false" outlineLevel="0" collapsed="false">
      <c r="A216" s="0" t="n">
        <v>2002</v>
      </c>
      <c r="B216" s="0" t="n">
        <v>2</v>
      </c>
      <c r="C216" s="0" t="n">
        <v>14</v>
      </c>
      <c r="D216" s="0" t="n">
        <v>16</v>
      </c>
      <c r="E216" s="0" t="n">
        <v>0</v>
      </c>
      <c r="G216" s="0" t="n">
        <v>61</v>
      </c>
      <c r="H216" s="0" t="n">
        <f aca="false">(107-G216)</f>
        <v>46</v>
      </c>
      <c r="L216" s="21" t="n">
        <v>15.193451995</v>
      </c>
      <c r="M216" s="22" t="n">
        <f aca="false">IF(H216&gt;0,(L216*(107/H216)),L216*107)</f>
        <v>35.3412905101087</v>
      </c>
      <c r="N216" s="22" t="n">
        <f aca="false">(M216-L216)</f>
        <v>20.1478385151087</v>
      </c>
    </row>
    <row r="217" customFormat="false" ht="12.75" hidden="false" customHeight="false" outlineLevel="0" collapsed="false">
      <c r="A217" s="0" t="n">
        <v>2002</v>
      </c>
      <c r="B217" s="0" t="n">
        <v>2</v>
      </c>
      <c r="C217" s="0" t="n">
        <v>14</v>
      </c>
      <c r="D217" s="0" t="n">
        <v>16</v>
      </c>
      <c r="E217" s="0" t="n">
        <v>15</v>
      </c>
      <c r="G217" s="0" t="n">
        <v>61</v>
      </c>
      <c r="H217" s="0" t="n">
        <f aca="false">(107-G217)</f>
        <v>46</v>
      </c>
      <c r="L217" s="21" t="n">
        <v>14.78904</v>
      </c>
      <c r="M217" s="22" t="n">
        <f aca="false">IF(H217&gt;0,(L217*(107/H217)),L217*107)</f>
        <v>34.4005930434783</v>
      </c>
      <c r="N217" s="22" t="n">
        <f aca="false">(M217-L217)</f>
        <v>19.6115530434783</v>
      </c>
    </row>
    <row r="218" customFormat="false" ht="12.75" hidden="false" customHeight="false" outlineLevel="0" collapsed="false">
      <c r="A218" s="0" t="n">
        <v>2002</v>
      </c>
      <c r="B218" s="0" t="n">
        <v>2</v>
      </c>
      <c r="C218" s="0" t="n">
        <v>14</v>
      </c>
      <c r="D218" s="0" t="n">
        <v>16</v>
      </c>
      <c r="E218" s="0" t="n">
        <v>30</v>
      </c>
      <c r="G218" s="0" t="n">
        <v>61</v>
      </c>
      <c r="H218" s="0" t="n">
        <f aca="false">(107-G218)</f>
        <v>46</v>
      </c>
      <c r="L218" s="21" t="n">
        <v>15.119541003</v>
      </c>
      <c r="M218" s="22" t="n">
        <f aca="false">IF(H218&gt;0,(L218*(107/H218)),L218*107)</f>
        <v>35.1693671156739</v>
      </c>
      <c r="N218" s="22" t="n">
        <f aca="false">(M218-L218)</f>
        <v>20.0498261126739</v>
      </c>
    </row>
    <row r="219" customFormat="false" ht="12.75" hidden="false" customHeight="false" outlineLevel="0" collapsed="false">
      <c r="A219" s="0" t="n">
        <v>2002</v>
      </c>
      <c r="B219" s="0" t="n">
        <v>2</v>
      </c>
      <c r="C219" s="0" t="n">
        <v>14</v>
      </c>
      <c r="D219" s="0" t="n">
        <v>16</v>
      </c>
      <c r="E219" s="0" t="n">
        <v>45</v>
      </c>
      <c r="G219" s="0" t="n">
        <v>61</v>
      </c>
      <c r="H219" s="0" t="n">
        <f aca="false">(107-G219)</f>
        <v>46</v>
      </c>
      <c r="L219" s="21" t="n">
        <v>15.138011995</v>
      </c>
      <c r="M219" s="22" t="n">
        <f aca="false">IF(H219&gt;0,(L219*(107/H219)),L219*107)</f>
        <v>35.2123322492391</v>
      </c>
      <c r="N219" s="22" t="n">
        <f aca="false">(M219-L219)</f>
        <v>20.0743202542391</v>
      </c>
    </row>
    <row r="220" customFormat="false" ht="12.75" hidden="false" customHeight="false" outlineLevel="0" collapsed="false">
      <c r="A220" s="0" t="n">
        <v>2002</v>
      </c>
      <c r="B220" s="0" t="n">
        <v>2</v>
      </c>
      <c r="C220" s="0" t="n">
        <v>14</v>
      </c>
      <c r="D220" s="0" t="n">
        <v>17</v>
      </c>
      <c r="E220" s="0" t="n">
        <v>0</v>
      </c>
      <c r="G220" s="0" t="n">
        <v>61</v>
      </c>
      <c r="H220" s="0" t="n">
        <f aca="false">(107-G220)</f>
        <v>46</v>
      </c>
      <c r="L220" s="21" t="n">
        <v>15.144253998</v>
      </c>
      <c r="M220" s="22" t="n">
        <f aca="false">IF(H220&gt;0,(L220*(107/H220)),L220*107)</f>
        <v>35.226851691</v>
      </c>
      <c r="N220" s="22" t="n">
        <f aca="false">(M220-L220)</f>
        <v>20.082597693</v>
      </c>
    </row>
    <row r="221" customFormat="false" ht="12.75" hidden="false" customHeight="false" outlineLevel="0" collapsed="false">
      <c r="A221" s="0" t="n">
        <v>2002</v>
      </c>
      <c r="B221" s="0" t="n">
        <v>2</v>
      </c>
      <c r="C221" s="0" t="n">
        <v>14</v>
      </c>
      <c r="D221" s="0" t="n">
        <v>17</v>
      </c>
      <c r="E221" s="0" t="n">
        <v>15</v>
      </c>
      <c r="G221" s="0" t="n">
        <v>61</v>
      </c>
      <c r="H221" s="0" t="n">
        <f aca="false">(107-G221)</f>
        <v>46</v>
      </c>
      <c r="L221" s="21" t="n">
        <v>15.389878997</v>
      </c>
      <c r="M221" s="22" t="n">
        <f aca="false">IF(H221&gt;0,(L221*(107/H221)),L221*107)</f>
        <v>35.7981967973696</v>
      </c>
      <c r="N221" s="22" t="n">
        <f aca="false">(M221-L221)</f>
        <v>20.4083178003696</v>
      </c>
    </row>
    <row r="222" customFormat="false" ht="12.75" hidden="false" customHeight="false" outlineLevel="0" collapsed="false">
      <c r="A222" s="0" t="n">
        <v>2002</v>
      </c>
      <c r="B222" s="0" t="n">
        <v>2</v>
      </c>
      <c r="C222" s="0" t="n">
        <v>14</v>
      </c>
      <c r="D222" s="0" t="n">
        <v>17</v>
      </c>
      <c r="E222" s="0" t="n">
        <v>30</v>
      </c>
      <c r="G222" s="0" t="n">
        <v>61</v>
      </c>
      <c r="H222" s="0" t="n">
        <f aca="false">(107-G222)</f>
        <v>46</v>
      </c>
      <c r="L222" s="21" t="n">
        <v>15.697698005</v>
      </c>
      <c r="M222" s="22" t="n">
        <f aca="false">IF(H222&gt;0,(L222*(107/H222)),L222*107)</f>
        <v>36.5142105768478</v>
      </c>
      <c r="N222" s="22" t="n">
        <f aca="false">(M222-L222)</f>
        <v>20.8165125718478</v>
      </c>
    </row>
    <row r="223" customFormat="false" ht="12.75" hidden="false" customHeight="false" outlineLevel="0" collapsed="false">
      <c r="A223" s="0" t="n">
        <v>2002</v>
      </c>
      <c r="B223" s="0" t="n">
        <v>2</v>
      </c>
      <c r="C223" s="0" t="n">
        <v>14</v>
      </c>
      <c r="D223" s="0" t="n">
        <v>17</v>
      </c>
      <c r="E223" s="0" t="n">
        <v>45</v>
      </c>
      <c r="G223" s="0" t="n">
        <v>61</v>
      </c>
      <c r="H223" s="0" t="n">
        <f aca="false">(107-G223)</f>
        <v>46</v>
      </c>
      <c r="L223" s="21" t="n">
        <v>15.400837998</v>
      </c>
      <c r="M223" s="22" t="n">
        <f aca="false">IF(H223&gt;0,(L223*(107/H223)),L223*107)</f>
        <v>35.8236883866522</v>
      </c>
      <c r="N223" s="22" t="n">
        <f aca="false">(M223-L223)</f>
        <v>20.4228503886522</v>
      </c>
    </row>
    <row r="224" customFormat="false" ht="12.75" hidden="false" customHeight="false" outlineLevel="0" collapsed="false">
      <c r="A224" s="0" t="n">
        <v>2002</v>
      </c>
      <c r="B224" s="0" t="n">
        <v>2</v>
      </c>
      <c r="C224" s="0" t="n">
        <v>14</v>
      </c>
      <c r="D224" s="0" t="n">
        <v>18</v>
      </c>
      <c r="E224" s="0" t="n">
        <v>0</v>
      </c>
      <c r="G224" s="0" t="n">
        <v>61</v>
      </c>
      <c r="H224" s="0" t="n">
        <f aca="false">(107-G224)</f>
        <v>46</v>
      </c>
      <c r="L224" s="21" t="n">
        <v>23.095488005</v>
      </c>
      <c r="M224" s="22" t="n">
        <f aca="false">IF(H224&gt;0,(L224*(107/H224)),L224*107)</f>
        <v>53.7221134029348</v>
      </c>
      <c r="N224" s="22" t="n">
        <f aca="false">(M224-L224)</f>
        <v>30.6266253979348</v>
      </c>
    </row>
    <row r="225" customFormat="false" ht="12.75" hidden="false" customHeight="false" outlineLevel="0" collapsed="false">
      <c r="A225" s="0" t="n">
        <v>2002</v>
      </c>
      <c r="B225" s="0" t="n">
        <v>2</v>
      </c>
      <c r="C225" s="0" t="n">
        <v>14</v>
      </c>
      <c r="D225" s="0" t="n">
        <v>18</v>
      </c>
      <c r="E225" s="0" t="n">
        <v>15</v>
      </c>
      <c r="G225" s="0" t="n">
        <v>61</v>
      </c>
      <c r="H225" s="0" t="n">
        <f aca="false">(107-G225)</f>
        <v>46</v>
      </c>
      <c r="L225" s="21" t="n">
        <v>33.584740003</v>
      </c>
      <c r="M225" s="22" t="n">
        <f aca="false">IF(H225&gt;0,(L225*(107/H225)),L225*107)</f>
        <v>78.1210256591522</v>
      </c>
      <c r="N225" s="22" t="n">
        <f aca="false">(M225-L225)</f>
        <v>44.5362856561522</v>
      </c>
    </row>
    <row r="226" customFormat="false" ht="12.75" hidden="false" customHeight="false" outlineLevel="0" collapsed="false">
      <c r="A226" s="0" t="n">
        <v>2002</v>
      </c>
      <c r="B226" s="0" t="n">
        <v>2</v>
      </c>
      <c r="C226" s="0" t="n">
        <v>14</v>
      </c>
      <c r="D226" s="0" t="n">
        <v>18</v>
      </c>
      <c r="E226" s="0" t="n">
        <v>30</v>
      </c>
      <c r="G226" s="0" t="n">
        <v>61</v>
      </c>
      <c r="H226" s="0" t="n">
        <f aca="false">(107-G226)</f>
        <v>46</v>
      </c>
      <c r="L226" s="21" t="n">
        <v>34.034859997</v>
      </c>
      <c r="M226" s="22" t="n">
        <f aca="false">IF(H226&gt;0,(L226*(107/H226)),L226*107)</f>
        <v>79.1680439060652</v>
      </c>
      <c r="N226" s="22" t="n">
        <f aca="false">(M226-L226)</f>
        <v>45.1331839090652</v>
      </c>
    </row>
    <row r="227" customFormat="false" ht="12.75" hidden="false" customHeight="false" outlineLevel="0" collapsed="false">
      <c r="A227" s="0" t="n">
        <v>2002</v>
      </c>
      <c r="B227" s="0" t="n">
        <v>2</v>
      </c>
      <c r="C227" s="0" t="n">
        <v>14</v>
      </c>
      <c r="D227" s="0" t="n">
        <v>18</v>
      </c>
      <c r="E227" s="0" t="n">
        <v>45</v>
      </c>
      <c r="G227" s="0" t="n">
        <v>61</v>
      </c>
      <c r="H227" s="0" t="n">
        <f aca="false">(107-G227)</f>
        <v>46</v>
      </c>
      <c r="L227" s="21" t="n">
        <v>33.651170002</v>
      </c>
      <c r="M227" s="22" t="n">
        <f aca="false">IF(H227&gt;0,(L227*(107/H227)),L227*107)</f>
        <v>78.2755476133478</v>
      </c>
      <c r="N227" s="22" t="n">
        <f aca="false">(M227-L227)</f>
        <v>44.6243776113478</v>
      </c>
    </row>
    <row r="228" customFormat="false" ht="12.75" hidden="false" customHeight="false" outlineLevel="0" collapsed="false">
      <c r="A228" s="0" t="n">
        <v>2002</v>
      </c>
      <c r="B228" s="0" t="n">
        <v>2</v>
      </c>
      <c r="C228" s="0" t="n">
        <v>14</v>
      </c>
      <c r="D228" s="0" t="n">
        <v>19</v>
      </c>
      <c r="E228" s="0" t="n">
        <v>0</v>
      </c>
      <c r="G228" s="0" t="n">
        <v>61</v>
      </c>
      <c r="H228" s="0" t="n">
        <f aca="false">(107-G228)</f>
        <v>46</v>
      </c>
      <c r="L228" s="21" t="n">
        <v>28.171169995</v>
      </c>
      <c r="M228" s="22" t="n">
        <f aca="false">IF(H228&gt;0,(L228*(107/H228)),L228*107)</f>
        <v>65.5285910753261</v>
      </c>
      <c r="N228" s="22" t="n">
        <f aca="false">(M228-L228)</f>
        <v>37.3574210803261</v>
      </c>
    </row>
    <row r="229" customFormat="false" ht="12.75" hidden="false" customHeight="false" outlineLevel="0" collapsed="false">
      <c r="A229" s="0" t="n">
        <v>2002</v>
      </c>
      <c r="B229" s="0" t="n">
        <v>2</v>
      </c>
      <c r="C229" s="0" t="n">
        <v>14</v>
      </c>
      <c r="D229" s="0" t="n">
        <v>19</v>
      </c>
      <c r="E229" s="0" t="n">
        <v>15</v>
      </c>
      <c r="G229" s="0" t="n">
        <v>61</v>
      </c>
      <c r="H229" s="0" t="n">
        <f aca="false">(107-G229)</f>
        <v>46</v>
      </c>
      <c r="L229" s="21" t="n">
        <v>24.935524003</v>
      </c>
      <c r="M229" s="22" t="n">
        <f aca="false">IF(H229&gt;0,(L229*(107/H229)),L229*107)</f>
        <v>58.0021971374131</v>
      </c>
      <c r="N229" s="22" t="n">
        <f aca="false">(M229-L229)</f>
        <v>33.0666731344131</v>
      </c>
    </row>
    <row r="230" customFormat="false" ht="12.75" hidden="false" customHeight="false" outlineLevel="0" collapsed="false">
      <c r="A230" s="0" t="n">
        <v>2002</v>
      </c>
      <c r="B230" s="0" t="n">
        <v>2</v>
      </c>
      <c r="C230" s="0" t="n">
        <v>14</v>
      </c>
      <c r="D230" s="0" t="n">
        <v>19</v>
      </c>
      <c r="E230" s="0" t="n">
        <v>30</v>
      </c>
      <c r="G230" s="0" t="n">
        <v>61</v>
      </c>
      <c r="H230" s="0" t="n">
        <f aca="false">(107-G230)</f>
        <v>46</v>
      </c>
      <c r="L230" s="21" t="n">
        <v>23.930763003</v>
      </c>
      <c r="M230" s="22" t="n">
        <f aca="false">IF(H230&gt;0,(L230*(107/H230)),L230*107)</f>
        <v>55.6650356808913</v>
      </c>
      <c r="N230" s="22" t="n">
        <f aca="false">(M230-L230)</f>
        <v>31.7342726778913</v>
      </c>
    </row>
    <row r="231" customFormat="false" ht="12.75" hidden="false" customHeight="false" outlineLevel="0" collapsed="false">
      <c r="A231" s="0" t="n">
        <v>2002</v>
      </c>
      <c r="B231" s="0" t="n">
        <v>2</v>
      </c>
      <c r="C231" s="0" t="n">
        <v>14</v>
      </c>
      <c r="D231" s="0" t="n">
        <v>19</v>
      </c>
      <c r="E231" s="0" t="n">
        <v>45</v>
      </c>
      <c r="G231" s="0" t="n">
        <v>61</v>
      </c>
      <c r="H231" s="0" t="n">
        <f aca="false">(107-G231)</f>
        <v>46</v>
      </c>
      <c r="L231" s="21" t="n">
        <v>24.105238</v>
      </c>
      <c r="M231" s="22" t="n">
        <f aca="false">IF(H231&gt;0,(L231*(107/H231)),L231*107)</f>
        <v>56.0708796956522</v>
      </c>
      <c r="N231" s="22" t="n">
        <f aca="false">(M231-L231)</f>
        <v>31.9656416956522</v>
      </c>
    </row>
    <row r="232" customFormat="false" ht="12.75" hidden="false" customHeight="false" outlineLevel="0" collapsed="false">
      <c r="A232" s="0" t="n">
        <v>2002</v>
      </c>
      <c r="B232" s="0" t="n">
        <v>2</v>
      </c>
      <c r="C232" s="0" t="n">
        <v>14</v>
      </c>
      <c r="D232" s="0" t="n">
        <v>20</v>
      </c>
      <c r="E232" s="0" t="n">
        <v>0</v>
      </c>
      <c r="G232" s="0" t="n">
        <v>61</v>
      </c>
      <c r="H232" s="0" t="n">
        <f aca="false">(107-G232)</f>
        <v>46</v>
      </c>
      <c r="L232" s="21" t="n">
        <v>24.314719996</v>
      </c>
      <c r="M232" s="22" t="n">
        <f aca="false">IF(H232&gt;0,(L232*(107/H232)),L232*107)</f>
        <v>56.5581530341739</v>
      </c>
      <c r="N232" s="22" t="n">
        <f aca="false">(M232-L232)</f>
        <v>32.2434330381739</v>
      </c>
    </row>
    <row r="233" customFormat="false" ht="12.75" hidden="false" customHeight="false" outlineLevel="0" collapsed="false">
      <c r="A233" s="0" t="n">
        <v>2002</v>
      </c>
      <c r="B233" s="0" t="n">
        <v>2</v>
      </c>
      <c r="C233" s="0" t="n">
        <v>14</v>
      </c>
      <c r="D233" s="0" t="n">
        <v>20</v>
      </c>
      <c r="E233" s="0" t="n">
        <v>15</v>
      </c>
      <c r="G233" s="0" t="n">
        <v>61</v>
      </c>
      <c r="H233" s="0" t="n">
        <f aca="false">(107-G233)</f>
        <v>46</v>
      </c>
      <c r="L233" s="21" t="n">
        <v>24.311517003</v>
      </c>
      <c r="M233" s="22" t="n">
        <f aca="false">IF(H233&gt;0,(L233*(107/H233)),L233*107)</f>
        <v>56.5507025939348</v>
      </c>
      <c r="N233" s="22" t="n">
        <f aca="false">(M233-L233)</f>
        <v>32.2391855909348</v>
      </c>
    </row>
    <row r="234" customFormat="false" ht="12.75" hidden="false" customHeight="false" outlineLevel="0" collapsed="false">
      <c r="A234" s="0" t="n">
        <v>2002</v>
      </c>
      <c r="B234" s="0" t="n">
        <v>2</v>
      </c>
      <c r="C234" s="0" t="n">
        <v>14</v>
      </c>
      <c r="D234" s="0" t="n">
        <v>20</v>
      </c>
      <c r="E234" s="0" t="n">
        <v>30</v>
      </c>
      <c r="G234" s="0" t="n">
        <v>61</v>
      </c>
      <c r="H234" s="0" t="n">
        <f aca="false">(107-G234)</f>
        <v>46</v>
      </c>
      <c r="L234" s="21" t="n">
        <v>24.044227998</v>
      </c>
      <c r="M234" s="22" t="n">
        <f aca="false">IF(H234&gt;0,(L234*(107/H234)),L234*107)</f>
        <v>55.9289651257826</v>
      </c>
      <c r="N234" s="22" t="n">
        <f aca="false">(M234-L234)</f>
        <v>31.8847371277826</v>
      </c>
    </row>
    <row r="235" customFormat="false" ht="12.75" hidden="false" customHeight="false" outlineLevel="0" collapsed="false">
      <c r="A235" s="0" t="n">
        <v>2002</v>
      </c>
      <c r="B235" s="0" t="n">
        <v>2</v>
      </c>
      <c r="C235" s="0" t="n">
        <v>14</v>
      </c>
      <c r="D235" s="0" t="n">
        <v>20</v>
      </c>
      <c r="E235" s="0" t="n">
        <v>45</v>
      </c>
      <c r="G235" s="0" t="n">
        <v>61</v>
      </c>
      <c r="H235" s="0" t="n">
        <f aca="false">(107-G235)</f>
        <v>46</v>
      </c>
      <c r="L235" s="21" t="n">
        <v>23.826624999</v>
      </c>
      <c r="M235" s="22" t="n">
        <f aca="false">IF(H235&gt;0,(L235*(107/H235)),L235*107)</f>
        <v>55.4228016281087</v>
      </c>
      <c r="N235" s="22" t="n">
        <f aca="false">(M235-L235)</f>
        <v>31.5961766291087</v>
      </c>
    </row>
    <row r="236" customFormat="false" ht="12.75" hidden="false" customHeight="false" outlineLevel="0" collapsed="false">
      <c r="A236" s="0" t="n">
        <v>2002</v>
      </c>
      <c r="B236" s="0" t="n">
        <v>2</v>
      </c>
      <c r="C236" s="0" t="n">
        <v>14</v>
      </c>
      <c r="D236" s="0" t="n">
        <v>21</v>
      </c>
      <c r="E236" s="0" t="n">
        <v>0</v>
      </c>
      <c r="G236" s="0" t="n">
        <v>61</v>
      </c>
      <c r="H236" s="0" t="n">
        <f aca="false">(107-G236)</f>
        <v>46</v>
      </c>
      <c r="L236" s="21" t="n">
        <v>21.931854996</v>
      </c>
      <c r="M236" s="22" t="n">
        <f aca="false">IF(H236&gt;0,(L236*(107/H236)),L236*107)</f>
        <v>51.0154018385217</v>
      </c>
      <c r="N236" s="22" t="n">
        <f aca="false">(M236-L236)</f>
        <v>29.0835468425217</v>
      </c>
    </row>
    <row r="237" customFormat="false" ht="12.75" hidden="false" customHeight="false" outlineLevel="0" collapsed="false">
      <c r="A237" s="0" t="n">
        <v>2002</v>
      </c>
      <c r="B237" s="0" t="n">
        <v>2</v>
      </c>
      <c r="C237" s="0" t="n">
        <v>14</v>
      </c>
      <c r="D237" s="0" t="n">
        <v>21</v>
      </c>
      <c r="E237" s="0" t="n">
        <v>15</v>
      </c>
      <c r="G237" s="0" t="n">
        <v>61</v>
      </c>
      <c r="H237" s="0" t="n">
        <f aca="false">(107-G237)</f>
        <v>46</v>
      </c>
      <c r="L237" s="21" t="n">
        <v>21.476865996</v>
      </c>
      <c r="M237" s="22" t="n">
        <f aca="false">IF(H237&gt;0,(L237*(107/H237)),L237*107)</f>
        <v>49.9570578602609</v>
      </c>
      <c r="N237" s="22" t="n">
        <f aca="false">(M237-L237)</f>
        <v>28.4801918642609</v>
      </c>
    </row>
    <row r="238" customFormat="false" ht="12.75" hidden="false" customHeight="false" outlineLevel="0" collapsed="false">
      <c r="A238" s="0" t="n">
        <v>2002</v>
      </c>
      <c r="B238" s="0" t="n">
        <v>2</v>
      </c>
      <c r="C238" s="0" t="n">
        <v>14</v>
      </c>
      <c r="D238" s="0" t="n">
        <v>21</v>
      </c>
      <c r="E238" s="0" t="n">
        <v>30</v>
      </c>
      <c r="G238" s="0" t="n">
        <v>61</v>
      </c>
      <c r="H238" s="0" t="n">
        <f aca="false">(107-G238)</f>
        <v>46</v>
      </c>
      <c r="L238" s="21" t="n">
        <v>15.865630997</v>
      </c>
      <c r="M238" s="22" t="n">
        <f aca="false">IF(H238&gt;0,(L238*(107/H238)),L238*107)</f>
        <v>36.9048373191087</v>
      </c>
      <c r="N238" s="22" t="n">
        <f aca="false">(M238-L238)</f>
        <v>21.0392063221087</v>
      </c>
    </row>
    <row r="239" customFormat="false" ht="12.75" hidden="false" customHeight="false" outlineLevel="0" collapsed="false">
      <c r="A239" s="0" t="n">
        <v>2002</v>
      </c>
      <c r="B239" s="0" t="n">
        <v>2</v>
      </c>
      <c r="C239" s="0" t="n">
        <v>14</v>
      </c>
      <c r="D239" s="0" t="n">
        <v>21</v>
      </c>
      <c r="E239" s="0" t="n">
        <v>45</v>
      </c>
      <c r="G239" s="0" t="n">
        <v>61</v>
      </c>
      <c r="H239" s="0" t="n">
        <f aca="false">(107-G239)</f>
        <v>46</v>
      </c>
      <c r="L239" s="21" t="n">
        <v>13.808057996</v>
      </c>
      <c r="M239" s="22" t="n">
        <f aca="false">IF(H239&gt;0,(L239*(107/H239)),L239*107)</f>
        <v>32.1187435993913</v>
      </c>
      <c r="N239" s="22" t="n">
        <f aca="false">(M239-L239)</f>
        <v>18.3106856033913</v>
      </c>
    </row>
    <row r="240" customFormat="false" ht="12.75" hidden="false" customHeight="false" outlineLevel="0" collapsed="false">
      <c r="A240" s="0" t="n">
        <v>2002</v>
      </c>
      <c r="B240" s="0" t="n">
        <v>2</v>
      </c>
      <c r="C240" s="0" t="n">
        <v>14</v>
      </c>
      <c r="D240" s="0" t="n">
        <v>22</v>
      </c>
      <c r="E240" s="0" t="n">
        <v>0</v>
      </c>
      <c r="G240" s="0" t="n">
        <v>61</v>
      </c>
      <c r="H240" s="0" t="n">
        <f aca="false">(107-G240)</f>
        <v>46</v>
      </c>
      <c r="L240" s="21" t="n">
        <v>14.834737998</v>
      </c>
      <c r="M240" s="22" t="n">
        <f aca="false">IF(H240&gt;0,(L240*(107/H240)),L240*107)</f>
        <v>34.5068905605652</v>
      </c>
      <c r="N240" s="22" t="n">
        <f aca="false">(M240-L240)</f>
        <v>19.6721525625652</v>
      </c>
    </row>
    <row r="241" customFormat="false" ht="12.75" hidden="false" customHeight="false" outlineLevel="0" collapsed="false">
      <c r="A241" s="0" t="n">
        <v>2002</v>
      </c>
      <c r="B241" s="0" t="n">
        <v>2</v>
      </c>
      <c r="C241" s="0" t="n">
        <v>14</v>
      </c>
      <c r="D241" s="0" t="n">
        <v>22</v>
      </c>
      <c r="E241" s="0" t="n">
        <v>15</v>
      </c>
      <c r="G241" s="0" t="n">
        <v>61</v>
      </c>
      <c r="H241" s="0" t="n">
        <f aca="false">(107-G241)</f>
        <v>46</v>
      </c>
      <c r="L241" s="21" t="n">
        <v>15.879994003</v>
      </c>
      <c r="M241" s="22" t="n">
        <f aca="false">IF(H241&gt;0,(L241*(107/H241)),L241*107)</f>
        <v>36.9382469200217</v>
      </c>
      <c r="N241" s="22" t="n">
        <f aca="false">(M241-L241)</f>
        <v>21.0582529170217</v>
      </c>
    </row>
    <row r="242" customFormat="false" ht="12.75" hidden="false" customHeight="false" outlineLevel="0" collapsed="false">
      <c r="A242" s="0" t="n">
        <v>2002</v>
      </c>
      <c r="B242" s="0" t="n">
        <v>2</v>
      </c>
      <c r="C242" s="0" t="n">
        <v>14</v>
      </c>
      <c r="D242" s="0" t="n">
        <v>22</v>
      </c>
      <c r="E242" s="0" t="n">
        <v>30</v>
      </c>
      <c r="G242" s="0" t="n">
        <v>61</v>
      </c>
      <c r="H242" s="0" t="n">
        <f aca="false">(107-G242)</f>
        <v>46</v>
      </c>
      <c r="L242" s="21" t="n">
        <v>16.432167999</v>
      </c>
      <c r="M242" s="22" t="n">
        <f aca="false">IF(H242&gt;0,(L242*(107/H242)),L242*107)</f>
        <v>38.2226516498478</v>
      </c>
      <c r="N242" s="22" t="n">
        <f aca="false">(M242-L242)</f>
        <v>21.7904836508478</v>
      </c>
    </row>
    <row r="243" customFormat="false" ht="12.75" hidden="false" customHeight="false" outlineLevel="0" collapsed="false">
      <c r="A243" s="0" t="n">
        <v>2002</v>
      </c>
      <c r="B243" s="0" t="n">
        <v>2</v>
      </c>
      <c r="C243" s="0" t="n">
        <v>14</v>
      </c>
      <c r="D243" s="0" t="n">
        <v>22</v>
      </c>
      <c r="E243" s="0" t="n">
        <v>45</v>
      </c>
      <c r="G243" s="0" t="n">
        <v>61</v>
      </c>
      <c r="H243" s="0" t="n">
        <f aca="false">(107-G243)</f>
        <v>46</v>
      </c>
      <c r="L243" s="21" t="n">
        <v>15.515835001</v>
      </c>
      <c r="M243" s="22" t="n">
        <f aca="false">IF(H243&gt;0,(L243*(107/H243)),L243*107)</f>
        <v>36.0911814153696</v>
      </c>
      <c r="N243" s="22" t="n">
        <f aca="false">(M243-L243)</f>
        <v>20.5753464143696</v>
      </c>
    </row>
    <row r="244" customFormat="false" ht="12.75" hidden="false" customHeight="false" outlineLevel="0" collapsed="false">
      <c r="A244" s="0" t="n">
        <v>2002</v>
      </c>
      <c r="B244" s="0" t="n">
        <v>2</v>
      </c>
      <c r="C244" s="0" t="n">
        <v>14</v>
      </c>
      <c r="D244" s="0" t="n">
        <v>23</v>
      </c>
      <c r="E244" s="0" t="n">
        <v>0</v>
      </c>
      <c r="G244" s="0" t="n">
        <v>61</v>
      </c>
      <c r="H244" s="0" t="n">
        <f aca="false">(107-G244)</f>
        <v>46</v>
      </c>
      <c r="L244" s="21" t="n">
        <v>15.633014002</v>
      </c>
      <c r="M244" s="22" t="n">
        <f aca="false">IF(H244&gt;0,(L244*(107/H244)),L244*107)</f>
        <v>36.3637499611739</v>
      </c>
      <c r="N244" s="22" t="n">
        <f aca="false">(M244-L244)</f>
        <v>20.7307359591739</v>
      </c>
    </row>
    <row r="245" customFormat="false" ht="12.75" hidden="false" customHeight="false" outlineLevel="0" collapsed="false">
      <c r="A245" s="0" t="n">
        <v>2002</v>
      </c>
      <c r="B245" s="0" t="n">
        <v>2</v>
      </c>
      <c r="C245" s="0" t="n">
        <v>14</v>
      </c>
      <c r="D245" s="0" t="n">
        <v>23</v>
      </c>
      <c r="E245" s="0" t="n">
        <v>15</v>
      </c>
      <c r="G245" s="0" t="n">
        <v>61</v>
      </c>
      <c r="H245" s="0" t="n">
        <f aca="false">(107-G245)</f>
        <v>46</v>
      </c>
      <c r="L245" s="21" t="n">
        <v>15.307334996</v>
      </c>
      <c r="M245" s="22" t="n">
        <f aca="false">IF(H245&gt;0,(L245*(107/H245)),L245*107)</f>
        <v>35.6061922733044</v>
      </c>
      <c r="N245" s="22" t="n">
        <f aca="false">(M245-L245)</f>
        <v>20.2988572773044</v>
      </c>
    </row>
    <row r="246" customFormat="false" ht="12.75" hidden="false" customHeight="false" outlineLevel="0" collapsed="false">
      <c r="A246" s="0" t="n">
        <v>2002</v>
      </c>
      <c r="B246" s="0" t="n">
        <v>2</v>
      </c>
      <c r="C246" s="0" t="n">
        <v>14</v>
      </c>
      <c r="D246" s="0" t="n">
        <v>23</v>
      </c>
      <c r="E246" s="0" t="n">
        <v>30</v>
      </c>
      <c r="G246" s="0" t="n">
        <v>61</v>
      </c>
      <c r="H246" s="0" t="n">
        <f aca="false">(107-G246)</f>
        <v>46</v>
      </c>
      <c r="L246" s="21" t="n">
        <v>15.504548998</v>
      </c>
      <c r="M246" s="22" t="n">
        <f aca="false">IF(H246&gt;0,(L246*(107/H246)),L246*107)</f>
        <v>36.064929191</v>
      </c>
      <c r="N246" s="22" t="n">
        <f aca="false">(M246-L246)</f>
        <v>20.560380193</v>
      </c>
    </row>
    <row r="247" customFormat="false" ht="12.75" hidden="false" customHeight="false" outlineLevel="0" collapsed="false">
      <c r="A247" s="0" t="n">
        <v>2002</v>
      </c>
      <c r="B247" s="0" t="n">
        <v>2</v>
      </c>
      <c r="C247" s="0" t="n">
        <v>14</v>
      </c>
      <c r="D247" s="0" t="n">
        <v>23</v>
      </c>
      <c r="E247" s="0" t="n">
        <v>45</v>
      </c>
      <c r="G247" s="0" t="n">
        <v>61</v>
      </c>
      <c r="H247" s="0" t="n">
        <f aca="false">(107-G247)</f>
        <v>46</v>
      </c>
      <c r="L247" s="21" t="n">
        <v>15.674342004</v>
      </c>
      <c r="M247" s="22" t="n">
        <f aca="false">IF(H247&gt;0,(L247*(107/H247)),L247*107)</f>
        <v>36.4598824875652</v>
      </c>
      <c r="N247" s="22" t="n">
        <f aca="false">(M247-L247)</f>
        <v>20.7855404835652</v>
      </c>
    </row>
    <row r="248" customFormat="false" ht="12.75" hidden="false" customHeight="false" outlineLevel="0" collapsed="false">
      <c r="L248" s="21"/>
      <c r="M248" s="22"/>
      <c r="N248" s="22"/>
    </row>
    <row r="249" customFormat="false" ht="12.75" hidden="false" customHeight="false" outlineLevel="0" collapsed="false">
      <c r="A249" s="0" t="n">
        <v>2002</v>
      </c>
      <c r="B249" s="0" t="n">
        <v>2</v>
      </c>
      <c r="C249" s="0" t="n">
        <v>15</v>
      </c>
      <c r="D249" s="0" t="n">
        <v>0</v>
      </c>
      <c r="E249" s="0" t="n">
        <v>0</v>
      </c>
      <c r="F249" s="0" t="n">
        <v>6</v>
      </c>
      <c r="G249" s="0" t="n">
        <v>61</v>
      </c>
      <c r="H249" s="0" t="n">
        <f aca="false">(107-G249)</f>
        <v>46</v>
      </c>
      <c r="L249" s="21" t="n">
        <v>15.598894</v>
      </c>
      <c r="M249" s="22" t="n">
        <f aca="false">IF(H249&gt;0,(L249*(107/H249)),L249*107)</f>
        <v>36.2843838695652</v>
      </c>
      <c r="N249" s="22" t="n">
        <f aca="false">(M249-L249)</f>
        <v>20.6854898695652</v>
      </c>
      <c r="P249" s="21" t="n">
        <f aca="false">SUM(N249:N272)*1000</f>
        <v>405464.736369565</v>
      </c>
    </row>
    <row r="250" customFormat="false" ht="12.75" hidden="false" customHeight="false" outlineLevel="0" collapsed="false">
      <c r="A250" s="0" t="n">
        <v>2002</v>
      </c>
      <c r="B250" s="0" t="n">
        <v>2</v>
      </c>
      <c r="C250" s="0" t="n">
        <v>15</v>
      </c>
      <c r="D250" s="0" t="n">
        <v>0</v>
      </c>
      <c r="E250" s="0" t="n">
        <v>15</v>
      </c>
      <c r="G250" s="0" t="n">
        <v>61</v>
      </c>
      <c r="H250" s="0" t="n">
        <f aca="false">(107-G250)</f>
        <v>46</v>
      </c>
      <c r="L250" s="21" t="n">
        <v>15.638763</v>
      </c>
      <c r="M250" s="22" t="n">
        <f aca="false">IF(H250&gt;0,(L250*(107/H250)),L250*107)</f>
        <v>36.3771226304348</v>
      </c>
      <c r="N250" s="22" t="n">
        <f aca="false">(M250-L250)</f>
        <v>20.7383596304348</v>
      </c>
    </row>
    <row r="251" customFormat="false" ht="12.75" hidden="false" customHeight="false" outlineLevel="0" collapsed="false">
      <c r="A251" s="0" t="n">
        <v>2002</v>
      </c>
      <c r="B251" s="0" t="n">
        <v>2</v>
      </c>
      <c r="C251" s="0" t="n">
        <v>15</v>
      </c>
      <c r="D251" s="0" t="n">
        <v>0</v>
      </c>
      <c r="E251" s="0" t="n">
        <v>30</v>
      </c>
      <c r="G251" s="0" t="n">
        <v>61</v>
      </c>
      <c r="H251" s="0" t="n">
        <f aca="false">(107-G251)</f>
        <v>46</v>
      </c>
      <c r="L251" s="21" t="n">
        <v>15.16329</v>
      </c>
      <c r="M251" s="22" t="n">
        <f aca="false">IF(H251&gt;0,(L251*(107/H251)),L251*107)</f>
        <v>35.2711310869565</v>
      </c>
      <c r="N251" s="22" t="n">
        <f aca="false">(M251-L251)</f>
        <v>20.1078410869565</v>
      </c>
    </row>
    <row r="252" customFormat="false" ht="12.75" hidden="false" customHeight="false" outlineLevel="0" collapsed="false">
      <c r="A252" s="0" t="n">
        <v>2002</v>
      </c>
      <c r="B252" s="0" t="n">
        <v>2</v>
      </c>
      <c r="C252" s="0" t="n">
        <v>15</v>
      </c>
      <c r="D252" s="0" t="n">
        <v>0</v>
      </c>
      <c r="E252" s="0" t="n">
        <v>45</v>
      </c>
      <c r="G252" s="0" t="n">
        <v>61</v>
      </c>
      <c r="H252" s="0" t="n">
        <f aca="false">(107-G252)</f>
        <v>46</v>
      </c>
      <c r="L252" s="21" t="n">
        <v>15.121502</v>
      </c>
      <c r="M252" s="22" t="n">
        <f aca="false">IF(H252&gt;0,(L252*(107/H252)),L252*107)</f>
        <v>35.1739285652174</v>
      </c>
      <c r="N252" s="22" t="n">
        <f aca="false">(M252-L252)</f>
        <v>20.0524265652174</v>
      </c>
    </row>
    <row r="253" customFormat="false" ht="12.75" hidden="false" customHeight="false" outlineLevel="0" collapsed="false">
      <c r="A253" s="0" t="n">
        <v>2002</v>
      </c>
      <c r="B253" s="0" t="n">
        <v>2</v>
      </c>
      <c r="C253" s="0" t="n">
        <v>15</v>
      </c>
      <c r="D253" s="0" t="n">
        <v>1</v>
      </c>
      <c r="E253" s="0" t="n">
        <v>0</v>
      </c>
      <c r="G253" s="0" t="n">
        <v>61</v>
      </c>
      <c r="H253" s="0" t="n">
        <f aca="false">(107-G253)</f>
        <v>46</v>
      </c>
      <c r="L253" s="21" t="n">
        <v>14.729526</v>
      </c>
      <c r="M253" s="22" t="n">
        <f aca="false">IF(H253&gt;0,(L253*(107/H253)),L253*107)</f>
        <v>34.2621583043478</v>
      </c>
      <c r="N253" s="22" t="n">
        <f aca="false">(M253-L253)</f>
        <v>19.5326323043478</v>
      </c>
    </row>
    <row r="254" customFormat="false" ht="12.75" hidden="false" customHeight="false" outlineLevel="0" collapsed="false">
      <c r="A254" s="0" t="n">
        <v>2002</v>
      </c>
      <c r="B254" s="0" t="n">
        <v>2</v>
      </c>
      <c r="C254" s="0" t="n">
        <v>15</v>
      </c>
      <c r="D254" s="0" t="n">
        <v>1</v>
      </c>
      <c r="E254" s="0" t="n">
        <v>15</v>
      </c>
      <c r="G254" s="0" t="n">
        <v>61</v>
      </c>
      <c r="H254" s="0" t="n">
        <f aca="false">(107-G254)</f>
        <v>46</v>
      </c>
      <c r="L254" s="21" t="n">
        <v>14.291195</v>
      </c>
      <c r="M254" s="22" t="n">
        <f aca="false">IF(H254&gt;0,(L254*(107/H254)),L254*107)</f>
        <v>33.2425622826087</v>
      </c>
      <c r="N254" s="22" t="n">
        <f aca="false">(M254-L254)</f>
        <v>18.9513672826087</v>
      </c>
    </row>
    <row r="255" customFormat="false" ht="12.75" hidden="false" customHeight="false" outlineLevel="0" collapsed="false">
      <c r="A255" s="0" t="n">
        <v>2002</v>
      </c>
      <c r="B255" s="0" t="n">
        <v>2</v>
      </c>
      <c r="C255" s="0" t="n">
        <v>15</v>
      </c>
      <c r="D255" s="0" t="n">
        <v>1</v>
      </c>
      <c r="E255" s="0" t="n">
        <v>30</v>
      </c>
      <c r="G255" s="0" t="n">
        <v>61</v>
      </c>
      <c r="H255" s="0" t="n">
        <f aca="false">(107-G255)</f>
        <v>46</v>
      </c>
      <c r="L255" s="21" t="n">
        <v>13.841379</v>
      </c>
      <c r="M255" s="22" t="n">
        <f aca="false">IF(H255&gt;0,(L255*(107/H255)),L255*107)</f>
        <v>32.1962511521739</v>
      </c>
      <c r="N255" s="22" t="n">
        <f aca="false">(M255-L255)</f>
        <v>18.3548721521739</v>
      </c>
    </row>
    <row r="256" customFormat="false" ht="12.75" hidden="false" customHeight="false" outlineLevel="0" collapsed="false">
      <c r="A256" s="0" t="n">
        <v>2002</v>
      </c>
      <c r="B256" s="0" t="n">
        <v>2</v>
      </c>
      <c r="C256" s="0" t="n">
        <v>15</v>
      </c>
      <c r="D256" s="0" t="n">
        <v>1</v>
      </c>
      <c r="E256" s="0" t="n">
        <v>45</v>
      </c>
      <c r="G256" s="0" t="n">
        <v>61</v>
      </c>
      <c r="H256" s="0" t="n">
        <f aca="false">(107-G256)</f>
        <v>46</v>
      </c>
      <c r="L256" s="21" t="n">
        <v>13.404203</v>
      </c>
      <c r="M256" s="22" t="n">
        <f aca="false">IF(H256&gt;0,(L256*(107/H256)),L256*107)</f>
        <v>31.1793417608696</v>
      </c>
      <c r="N256" s="22" t="n">
        <f aca="false">(M256-L256)</f>
        <v>17.7751387608696</v>
      </c>
    </row>
    <row r="257" customFormat="false" ht="12.75" hidden="false" customHeight="false" outlineLevel="0" collapsed="false">
      <c r="A257" s="0" t="n">
        <v>2002</v>
      </c>
      <c r="B257" s="0" t="n">
        <v>2</v>
      </c>
      <c r="C257" s="0" t="n">
        <v>15</v>
      </c>
      <c r="D257" s="0" t="n">
        <v>2</v>
      </c>
      <c r="E257" s="0" t="n">
        <v>0</v>
      </c>
      <c r="G257" s="0" t="n">
        <v>61</v>
      </c>
      <c r="H257" s="0" t="n">
        <f aca="false">(107-G257)</f>
        <v>46</v>
      </c>
      <c r="L257" s="21" t="n">
        <v>12.133224</v>
      </c>
      <c r="M257" s="22" t="n">
        <f aca="false">IF(H257&gt;0,(L257*(107/H257)),L257*107)</f>
        <v>28.2229340869565</v>
      </c>
      <c r="N257" s="22" t="n">
        <f aca="false">(M257-L257)</f>
        <v>16.0897100869565</v>
      </c>
    </row>
    <row r="258" customFormat="false" ht="12.75" hidden="false" customHeight="false" outlineLevel="0" collapsed="false">
      <c r="A258" s="0" t="n">
        <v>2002</v>
      </c>
      <c r="B258" s="0" t="n">
        <v>2</v>
      </c>
      <c r="C258" s="0" t="n">
        <v>15</v>
      </c>
      <c r="D258" s="0" t="n">
        <v>2</v>
      </c>
      <c r="E258" s="0" t="n">
        <v>15</v>
      </c>
      <c r="G258" s="0" t="n">
        <v>61</v>
      </c>
      <c r="H258" s="0" t="n">
        <f aca="false">(107-G258)</f>
        <v>46</v>
      </c>
      <c r="L258" s="21" t="n">
        <v>11.332816</v>
      </c>
      <c r="M258" s="22" t="n">
        <f aca="false">IF(H258&gt;0,(L258*(107/H258)),L258*107)</f>
        <v>26.3611154782609</v>
      </c>
      <c r="N258" s="22" t="n">
        <f aca="false">(M258-L258)</f>
        <v>15.0282994782609</v>
      </c>
    </row>
    <row r="259" customFormat="false" ht="12.75" hidden="false" customHeight="false" outlineLevel="0" collapsed="false">
      <c r="A259" s="0" t="n">
        <v>2002</v>
      </c>
      <c r="B259" s="0" t="n">
        <v>2</v>
      </c>
      <c r="C259" s="0" t="n">
        <v>15</v>
      </c>
      <c r="D259" s="0" t="n">
        <v>2</v>
      </c>
      <c r="E259" s="0" t="n">
        <v>30</v>
      </c>
      <c r="G259" s="0" t="n">
        <v>61</v>
      </c>
      <c r="H259" s="0" t="n">
        <f aca="false">(107-G259)</f>
        <v>46</v>
      </c>
      <c r="L259" s="21" t="n">
        <v>11.234828</v>
      </c>
      <c r="M259" s="22" t="n">
        <f aca="false">IF(H259&gt;0,(L259*(107/H259)),L259*107)</f>
        <v>26.1331868695652</v>
      </c>
      <c r="N259" s="22" t="n">
        <f aca="false">(M259-L259)</f>
        <v>14.8983588695652</v>
      </c>
    </row>
    <row r="260" customFormat="false" ht="12.75" hidden="false" customHeight="false" outlineLevel="0" collapsed="false">
      <c r="A260" s="0" t="n">
        <v>2002</v>
      </c>
      <c r="B260" s="0" t="n">
        <v>2</v>
      </c>
      <c r="C260" s="0" t="n">
        <v>15</v>
      </c>
      <c r="D260" s="0" t="n">
        <v>2</v>
      </c>
      <c r="E260" s="0" t="n">
        <v>45</v>
      </c>
      <c r="G260" s="0" t="n">
        <v>61</v>
      </c>
      <c r="H260" s="0" t="n">
        <f aca="false">(107-G260)</f>
        <v>46</v>
      </c>
      <c r="L260" s="21" t="n">
        <v>11.234664</v>
      </c>
      <c r="M260" s="22" t="n">
        <f aca="false">IF(H260&gt;0,(L260*(107/H260)),L260*107)</f>
        <v>26.1328053913044</v>
      </c>
      <c r="N260" s="22" t="n">
        <f aca="false">(M260-L260)</f>
        <v>14.8981413913044</v>
      </c>
    </row>
    <row r="261" customFormat="false" ht="12.75" hidden="false" customHeight="false" outlineLevel="0" collapsed="false">
      <c r="A261" s="0" t="n">
        <v>2002</v>
      </c>
      <c r="B261" s="0" t="n">
        <v>2</v>
      </c>
      <c r="C261" s="0" t="n">
        <v>15</v>
      </c>
      <c r="D261" s="0" t="n">
        <v>3</v>
      </c>
      <c r="E261" s="0" t="n">
        <v>0</v>
      </c>
      <c r="G261" s="0" t="n">
        <v>61</v>
      </c>
      <c r="H261" s="0" t="n">
        <f aca="false">(107-G261)</f>
        <v>46</v>
      </c>
      <c r="L261" s="21" t="n">
        <v>10.583992</v>
      </c>
      <c r="M261" s="22" t="n">
        <f aca="false">IF(H261&gt;0,(L261*(107/H261)),L261*107)</f>
        <v>24.6192857391304</v>
      </c>
      <c r="N261" s="22" t="n">
        <f aca="false">(M261-L261)</f>
        <v>14.0352937391304</v>
      </c>
    </row>
    <row r="262" customFormat="false" ht="12.75" hidden="false" customHeight="false" outlineLevel="0" collapsed="false">
      <c r="A262" s="0" t="n">
        <v>2002</v>
      </c>
      <c r="B262" s="0" t="n">
        <v>2</v>
      </c>
      <c r="C262" s="0" t="n">
        <v>15</v>
      </c>
      <c r="D262" s="0" t="n">
        <v>3</v>
      </c>
      <c r="E262" s="0" t="n">
        <v>15</v>
      </c>
      <c r="G262" s="0" t="n">
        <v>61</v>
      </c>
      <c r="H262" s="0" t="n">
        <f aca="false">(107-G262)</f>
        <v>46</v>
      </c>
      <c r="L262" s="21" t="n">
        <v>11.375834</v>
      </c>
      <c r="M262" s="22" t="n">
        <f aca="false">IF(H262&gt;0,(L262*(107/H262)),L262*107)</f>
        <v>26.4611790869565</v>
      </c>
      <c r="N262" s="22" t="n">
        <f aca="false">(M262-L262)</f>
        <v>15.0853450869565</v>
      </c>
    </row>
    <row r="263" customFormat="false" ht="12.75" hidden="false" customHeight="false" outlineLevel="0" collapsed="false">
      <c r="A263" s="0" t="n">
        <v>2002</v>
      </c>
      <c r="B263" s="0" t="n">
        <v>2</v>
      </c>
      <c r="C263" s="0" t="n">
        <v>15</v>
      </c>
      <c r="D263" s="0" t="n">
        <v>3</v>
      </c>
      <c r="E263" s="0" t="n">
        <v>30</v>
      </c>
      <c r="G263" s="0" t="n">
        <v>61</v>
      </c>
      <c r="H263" s="0" t="n">
        <f aca="false">(107-G263)</f>
        <v>46</v>
      </c>
      <c r="L263" s="21" t="n">
        <v>17.083161</v>
      </c>
      <c r="M263" s="22" t="n">
        <f aca="false">IF(H263&gt;0,(L263*(107/H263)),L263*107)</f>
        <v>39.7369179782609</v>
      </c>
      <c r="N263" s="22" t="n">
        <f aca="false">(M263-L263)</f>
        <v>22.6537569782609</v>
      </c>
    </row>
    <row r="264" customFormat="false" ht="12.75" hidden="false" customHeight="false" outlineLevel="0" collapsed="false">
      <c r="A264" s="0" t="n">
        <v>2002</v>
      </c>
      <c r="B264" s="0" t="n">
        <v>2</v>
      </c>
      <c r="C264" s="0" t="n">
        <v>15</v>
      </c>
      <c r="D264" s="0" t="n">
        <v>3</v>
      </c>
      <c r="E264" s="0" t="n">
        <v>45</v>
      </c>
      <c r="G264" s="0" t="n">
        <v>61</v>
      </c>
      <c r="H264" s="0" t="n">
        <f aca="false">(107-G264)</f>
        <v>46</v>
      </c>
      <c r="L264" s="21" t="n">
        <v>18.125282</v>
      </c>
      <c r="M264" s="22" t="n">
        <f aca="false">IF(H264&gt;0,(L264*(107/H264)),L264*107)</f>
        <v>42.1609820434783</v>
      </c>
      <c r="N264" s="22" t="n">
        <f aca="false">(M264-L264)</f>
        <v>24.0357000434783</v>
      </c>
    </row>
    <row r="265" customFormat="false" ht="12.75" hidden="false" customHeight="false" outlineLevel="0" collapsed="false">
      <c r="A265" s="0" t="n">
        <v>2002</v>
      </c>
      <c r="B265" s="0" t="n">
        <v>2</v>
      </c>
      <c r="C265" s="0" t="n">
        <v>15</v>
      </c>
      <c r="D265" s="0" t="n">
        <v>4</v>
      </c>
      <c r="E265" s="0" t="n">
        <v>0</v>
      </c>
      <c r="G265" s="0" t="n">
        <v>61</v>
      </c>
      <c r="H265" s="0" t="n">
        <f aca="false">(107-G265)</f>
        <v>46</v>
      </c>
      <c r="L265" s="21" t="n">
        <v>16.85557</v>
      </c>
      <c r="M265" s="22" t="n">
        <f aca="false">IF(H265&gt;0,(L265*(107/H265)),L265*107)</f>
        <v>39.2075215217391</v>
      </c>
      <c r="N265" s="22" t="n">
        <f aca="false">(M265-L265)</f>
        <v>22.3519515217391</v>
      </c>
    </row>
    <row r="266" customFormat="false" ht="12.75" hidden="false" customHeight="false" outlineLevel="0" collapsed="false">
      <c r="A266" s="0" t="n">
        <v>2002</v>
      </c>
      <c r="B266" s="0" t="n">
        <v>2</v>
      </c>
      <c r="C266" s="0" t="n">
        <v>15</v>
      </c>
      <c r="D266" s="0" t="n">
        <v>4</v>
      </c>
      <c r="E266" s="0" t="n">
        <v>15</v>
      </c>
      <c r="G266" s="0" t="n">
        <v>61</v>
      </c>
      <c r="H266" s="0" t="n">
        <f aca="false">(107-G266)</f>
        <v>46</v>
      </c>
      <c r="L266" s="21" t="n">
        <v>15.355617</v>
      </c>
      <c r="M266" s="22" t="n">
        <f aca="false">IF(H266&gt;0,(L266*(107/H266)),L266*107)</f>
        <v>35.7185004130435</v>
      </c>
      <c r="N266" s="22" t="n">
        <f aca="false">(M266-L266)</f>
        <v>20.3628834130435</v>
      </c>
    </row>
    <row r="267" customFormat="false" ht="12.75" hidden="false" customHeight="false" outlineLevel="0" collapsed="false">
      <c r="A267" s="0" t="n">
        <v>2002</v>
      </c>
      <c r="B267" s="0" t="n">
        <v>2</v>
      </c>
      <c r="C267" s="0" t="n">
        <v>15</v>
      </c>
      <c r="D267" s="0" t="n">
        <v>4</v>
      </c>
      <c r="E267" s="0" t="n">
        <v>30</v>
      </c>
      <c r="G267" s="0" t="n">
        <v>61</v>
      </c>
      <c r="H267" s="0" t="n">
        <f aca="false">(107-G267)</f>
        <v>46</v>
      </c>
      <c r="L267" s="21" t="n">
        <v>14.303779</v>
      </c>
      <c r="M267" s="22" t="n">
        <f aca="false">IF(H267&gt;0,(L267*(107/H267)),L267*107)</f>
        <v>33.2718337608696</v>
      </c>
      <c r="N267" s="22" t="n">
        <f aca="false">(M267-L267)</f>
        <v>18.9680547608696</v>
      </c>
    </row>
    <row r="268" customFormat="false" ht="12.75" hidden="false" customHeight="false" outlineLevel="0" collapsed="false">
      <c r="A268" s="0" t="n">
        <v>2002</v>
      </c>
      <c r="B268" s="0" t="n">
        <v>2</v>
      </c>
      <c r="C268" s="0" t="n">
        <v>15</v>
      </c>
      <c r="D268" s="0" t="n">
        <v>4</v>
      </c>
      <c r="E268" s="0" t="n">
        <v>45</v>
      </c>
      <c r="G268" s="0" t="n">
        <v>61</v>
      </c>
      <c r="H268" s="0" t="n">
        <f aca="false">(107-G268)</f>
        <v>46</v>
      </c>
      <c r="L268" s="21" t="n">
        <v>12.251448</v>
      </c>
      <c r="M268" s="22" t="n">
        <f aca="false">IF(H268&gt;0,(L268*(107/H268)),L268*107)</f>
        <v>28.4979333913044</v>
      </c>
      <c r="N268" s="22" t="n">
        <f aca="false">(M268-L268)</f>
        <v>16.2464853913044</v>
      </c>
    </row>
    <row r="269" customFormat="false" ht="12.75" hidden="false" customHeight="false" outlineLevel="0" collapsed="false">
      <c r="A269" s="0" t="n">
        <v>2002</v>
      </c>
      <c r="B269" s="0" t="n">
        <v>2</v>
      </c>
      <c r="C269" s="0" t="n">
        <v>15</v>
      </c>
      <c r="D269" s="0" t="n">
        <v>5</v>
      </c>
      <c r="E269" s="0" t="n">
        <v>0</v>
      </c>
      <c r="G269" s="0" t="n">
        <v>61</v>
      </c>
      <c r="H269" s="0" t="n">
        <f aca="false">(107-G269)</f>
        <v>46</v>
      </c>
      <c r="L269" s="21" t="n">
        <v>10.190427</v>
      </c>
      <c r="M269" s="22" t="n">
        <f aca="false">IF(H269&gt;0,(L269*(107/H269)),L269*107)</f>
        <v>23.703819326087</v>
      </c>
      <c r="N269" s="22" t="n">
        <f aca="false">(M269-L269)</f>
        <v>13.513392326087</v>
      </c>
    </row>
    <row r="270" customFormat="false" ht="12.75" hidden="false" customHeight="false" outlineLevel="0" collapsed="false">
      <c r="A270" s="0" t="n">
        <v>2002</v>
      </c>
      <c r="B270" s="0" t="n">
        <v>2</v>
      </c>
      <c r="C270" s="0" t="n">
        <v>15</v>
      </c>
      <c r="D270" s="0" t="n">
        <v>5</v>
      </c>
      <c r="E270" s="0" t="n">
        <v>15</v>
      </c>
      <c r="G270" s="0" t="n">
        <v>61</v>
      </c>
      <c r="H270" s="0" t="n">
        <f aca="false">(107-G270)</f>
        <v>46</v>
      </c>
      <c r="L270" s="21" t="n">
        <v>5.0697</v>
      </c>
      <c r="M270" s="22" t="n">
        <f aca="false">IF(H270&gt;0,(L270*(107/H270)),L270*107)</f>
        <v>11.7925630434783</v>
      </c>
      <c r="N270" s="22" t="n">
        <f aca="false">(M270-L270)</f>
        <v>6.72286304347826</v>
      </c>
    </row>
    <row r="271" customFormat="false" ht="12.75" hidden="false" customHeight="false" outlineLevel="0" collapsed="false">
      <c r="A271" s="0" t="n">
        <v>2002</v>
      </c>
      <c r="B271" s="0" t="n">
        <v>2</v>
      </c>
      <c r="C271" s="0" t="n">
        <v>15</v>
      </c>
      <c r="D271" s="0" t="n">
        <v>5</v>
      </c>
      <c r="E271" s="0" t="n">
        <v>30</v>
      </c>
      <c r="G271" s="0" t="n">
        <v>61</v>
      </c>
      <c r="H271" s="0" t="n">
        <f aca="false">(107-G271)</f>
        <v>46</v>
      </c>
      <c r="L271" s="21" t="n">
        <v>4.466488</v>
      </c>
      <c r="M271" s="22" t="n">
        <f aca="false">IF(H271&gt;0,(L271*(107/H271)),L271*107)</f>
        <v>10.3894394782609</v>
      </c>
      <c r="N271" s="22" t="n">
        <f aca="false">(M271-L271)</f>
        <v>5.92295147826087</v>
      </c>
    </row>
    <row r="272" customFormat="false" ht="12.75" hidden="false" customHeight="false" outlineLevel="0" collapsed="false">
      <c r="A272" s="0" t="n">
        <v>2002</v>
      </c>
      <c r="B272" s="0" t="n">
        <v>2</v>
      </c>
      <c r="C272" s="0" t="n">
        <v>15</v>
      </c>
      <c r="D272" s="0" t="n">
        <v>5</v>
      </c>
      <c r="E272" s="0" t="n">
        <v>45</v>
      </c>
      <c r="G272" s="0" t="n">
        <v>61</v>
      </c>
      <c r="H272" s="0" t="n">
        <f aca="false">(107-G272)</f>
        <v>46</v>
      </c>
      <c r="L272" s="21" t="n">
        <v>6.374711</v>
      </c>
      <c r="M272" s="22" t="n">
        <f aca="false">IF(H272&gt;0,(L272*(107/H272)),L272*107)</f>
        <v>14.8281321086957</v>
      </c>
      <c r="N272" s="22" t="n">
        <f aca="false">(M272-L272)</f>
        <v>8.45342110869565</v>
      </c>
    </row>
    <row r="273" customFormat="false" ht="12.75" hidden="false" customHeight="false" outlineLevel="0" collapsed="false">
      <c r="L273" s="21"/>
      <c r="M273" s="22"/>
      <c r="N273" s="22"/>
    </row>
    <row r="274" customFormat="false" ht="12.75" hidden="false" customHeight="false" outlineLevel="0" collapsed="false">
      <c r="A274" s="0" t="n">
        <v>2002</v>
      </c>
      <c r="B274" s="0" t="n">
        <v>2</v>
      </c>
      <c r="C274" s="0" t="n">
        <v>15</v>
      </c>
      <c r="D274" s="0" t="n">
        <v>6</v>
      </c>
      <c r="E274" s="0" t="n">
        <v>0</v>
      </c>
      <c r="F274" s="0" t="n">
        <v>2</v>
      </c>
      <c r="G274" s="0" t="n">
        <v>13</v>
      </c>
      <c r="H274" s="0" t="n">
        <f aca="false">(107-G274)</f>
        <v>94</v>
      </c>
      <c r="L274" s="21" t="n">
        <v>15.936795</v>
      </c>
      <c r="M274" s="22" t="n">
        <f aca="false">IF(H274&gt;0,(L274*(107/H274)),L274*107)</f>
        <v>18.1408198404255</v>
      </c>
      <c r="N274" s="22" t="n">
        <f aca="false">(M274-L274)</f>
        <v>2.20402484042553</v>
      </c>
      <c r="P274" s="21" t="n">
        <f aca="false">SUM(N274:N281)*1000</f>
        <v>25167.2672992553</v>
      </c>
    </row>
    <row r="275" customFormat="false" ht="12.75" hidden="false" customHeight="false" outlineLevel="0" collapsed="false">
      <c r="A275" s="0" t="n">
        <v>2002</v>
      </c>
      <c r="B275" s="0" t="n">
        <v>2</v>
      </c>
      <c r="C275" s="0" t="n">
        <v>15</v>
      </c>
      <c r="D275" s="0" t="n">
        <v>6</v>
      </c>
      <c r="E275" s="0" t="n">
        <v>15</v>
      </c>
      <c r="G275" s="0" t="n">
        <v>13</v>
      </c>
      <c r="H275" s="0" t="n">
        <f aca="false">(107-G275)</f>
        <v>94</v>
      </c>
      <c r="L275" s="21" t="n">
        <v>25.57996</v>
      </c>
      <c r="M275" s="22" t="n">
        <f aca="false">IF(H275&gt;0,(L275*(107/H275)),L275*107)</f>
        <v>29.1176140425532</v>
      </c>
      <c r="N275" s="22" t="n">
        <f aca="false">(M275-L275)</f>
        <v>3.53765404255319</v>
      </c>
    </row>
    <row r="276" customFormat="false" ht="12.75" hidden="false" customHeight="false" outlineLevel="0" collapsed="false">
      <c r="A276" s="0" t="n">
        <v>2002</v>
      </c>
      <c r="B276" s="0" t="n">
        <v>2</v>
      </c>
      <c r="C276" s="0" t="n">
        <v>15</v>
      </c>
      <c r="D276" s="0" t="n">
        <v>6</v>
      </c>
      <c r="E276" s="0" t="n">
        <v>30</v>
      </c>
      <c r="G276" s="0" t="n">
        <v>13</v>
      </c>
      <c r="H276" s="0" t="n">
        <f aca="false">(107-G276)</f>
        <v>94</v>
      </c>
      <c r="L276" s="21" t="n">
        <v>25.366742</v>
      </c>
      <c r="M276" s="22" t="n">
        <f aca="false">IF(H276&gt;0,(L276*(107/H276)),L276*107)</f>
        <v>28.8749084468085</v>
      </c>
      <c r="N276" s="22" t="n">
        <f aca="false">(M276-L276)</f>
        <v>3.50816644680851</v>
      </c>
    </row>
    <row r="277" customFormat="false" ht="12.75" hidden="false" customHeight="false" outlineLevel="0" collapsed="false">
      <c r="A277" s="0" t="n">
        <v>2002</v>
      </c>
      <c r="B277" s="0" t="n">
        <v>2</v>
      </c>
      <c r="C277" s="0" t="n">
        <v>15</v>
      </c>
      <c r="D277" s="0" t="n">
        <v>6</v>
      </c>
      <c r="E277" s="0" t="n">
        <v>45</v>
      </c>
      <c r="G277" s="0" t="n">
        <v>13</v>
      </c>
      <c r="H277" s="0" t="n">
        <f aca="false">(107-G277)</f>
        <v>94</v>
      </c>
      <c r="L277" s="21" t="n">
        <v>26.120281995</v>
      </c>
      <c r="M277" s="22" t="n">
        <f aca="false">IF(H277&gt;0,(L277*(107/H277)),L277*107)</f>
        <v>29.7326614198404</v>
      </c>
      <c r="N277" s="22" t="n">
        <f aca="false">(M277-L277)</f>
        <v>3.61237942484043</v>
      </c>
    </row>
    <row r="278" customFormat="false" ht="12.75" hidden="false" customHeight="false" outlineLevel="0" collapsed="false">
      <c r="A278" s="0" t="n">
        <v>2002</v>
      </c>
      <c r="B278" s="0" t="n">
        <v>2</v>
      </c>
      <c r="C278" s="0" t="n">
        <v>15</v>
      </c>
      <c r="D278" s="0" t="n">
        <v>7</v>
      </c>
      <c r="E278" s="0" t="n">
        <v>0</v>
      </c>
      <c r="G278" s="0" t="n">
        <v>13</v>
      </c>
      <c r="H278" s="0" t="n">
        <f aca="false">(107-G278)</f>
        <v>94</v>
      </c>
      <c r="L278" s="21" t="n">
        <v>24.118917005</v>
      </c>
      <c r="M278" s="22" t="n">
        <f aca="false">IF(H278&gt;0,(L278*(107/H278)),L278*107)</f>
        <v>27.4545119099468</v>
      </c>
      <c r="N278" s="22" t="n">
        <f aca="false">(M278-L278)</f>
        <v>3.33559490494681</v>
      </c>
    </row>
    <row r="279" customFormat="false" ht="12.75" hidden="false" customHeight="false" outlineLevel="0" collapsed="false">
      <c r="A279" s="0" t="n">
        <v>2002</v>
      </c>
      <c r="B279" s="0" t="n">
        <v>2</v>
      </c>
      <c r="C279" s="0" t="n">
        <v>15</v>
      </c>
      <c r="D279" s="0" t="n">
        <v>7</v>
      </c>
      <c r="E279" s="0" t="n">
        <v>15</v>
      </c>
      <c r="G279" s="0" t="n">
        <v>13</v>
      </c>
      <c r="H279" s="0" t="n">
        <f aca="false">(107-G279)</f>
        <v>94</v>
      </c>
      <c r="L279" s="21" t="n">
        <v>21.218724005</v>
      </c>
      <c r="M279" s="22" t="n">
        <f aca="false">IF(H279&gt;0,(L279*(107/H279)),L279*107)</f>
        <v>24.1532283886702</v>
      </c>
      <c r="N279" s="22" t="n">
        <f aca="false">(M279-L279)</f>
        <v>2.93450438367021</v>
      </c>
    </row>
    <row r="280" customFormat="false" ht="12.75" hidden="false" customHeight="false" outlineLevel="0" collapsed="false">
      <c r="A280" s="0" t="n">
        <v>2002</v>
      </c>
      <c r="B280" s="0" t="n">
        <v>2</v>
      </c>
      <c r="C280" s="0" t="n">
        <v>15</v>
      </c>
      <c r="D280" s="0" t="n">
        <v>7</v>
      </c>
      <c r="E280" s="0" t="n">
        <v>30</v>
      </c>
      <c r="G280" s="0" t="n">
        <v>13</v>
      </c>
      <c r="H280" s="0" t="n">
        <f aca="false">(107-G280)</f>
        <v>94</v>
      </c>
      <c r="L280" s="21" t="n">
        <v>20.116622005</v>
      </c>
      <c r="M280" s="22" t="n">
        <f aca="false">IF(H280&gt;0,(L280*(107/H280)),L280*107)</f>
        <v>22.8987080269681</v>
      </c>
      <c r="N280" s="22" t="n">
        <f aca="false">(M280-L280)</f>
        <v>2.78208602196809</v>
      </c>
    </row>
    <row r="281" customFormat="false" ht="12.75" hidden="false" customHeight="false" outlineLevel="0" collapsed="false">
      <c r="A281" s="0" t="n">
        <v>2002</v>
      </c>
      <c r="B281" s="0" t="n">
        <v>2</v>
      </c>
      <c r="C281" s="0" t="n">
        <v>15</v>
      </c>
      <c r="D281" s="0" t="n">
        <v>7</v>
      </c>
      <c r="E281" s="0" t="n">
        <v>45</v>
      </c>
      <c r="G281" s="0" t="n">
        <v>13</v>
      </c>
      <c r="H281" s="0" t="n">
        <f aca="false">(107-G281)</f>
        <v>94</v>
      </c>
      <c r="L281" s="21" t="n">
        <v>23.52066</v>
      </c>
      <c r="M281" s="22" t="n">
        <f aca="false">IF(H281&gt;0,(L281*(107/H281)),L281*107)</f>
        <v>26.7735172340426</v>
      </c>
      <c r="N281" s="22" t="n">
        <f aca="false">(M281-L281)</f>
        <v>3.25285723404256</v>
      </c>
    </row>
    <row r="282" customFormat="false" ht="12.75" hidden="false" customHeight="false" outlineLevel="0" collapsed="false">
      <c r="L282" s="21"/>
      <c r="M282" s="22"/>
      <c r="N282" s="22"/>
    </row>
    <row r="283" customFormat="false" ht="12.75" hidden="false" customHeight="false" outlineLevel="0" collapsed="false">
      <c r="A283" s="0" t="n">
        <v>2002</v>
      </c>
      <c r="B283" s="0" t="n">
        <v>2</v>
      </c>
      <c r="C283" s="0" t="n">
        <v>16</v>
      </c>
      <c r="D283" s="0" t="n">
        <v>21</v>
      </c>
      <c r="E283" s="0" t="n">
        <v>15</v>
      </c>
      <c r="F283" s="0" t="n">
        <v>2.5</v>
      </c>
      <c r="G283" s="0" t="n">
        <v>75</v>
      </c>
      <c r="H283" s="0" t="n">
        <f aca="false">(107-G283)</f>
        <v>32</v>
      </c>
      <c r="L283" s="21" t="n">
        <v>15.787123</v>
      </c>
      <c r="M283" s="22" t="n">
        <f aca="false">IF(H283&gt;0,(L283*(107/H283)),L283*107)</f>
        <v>52.78819253125</v>
      </c>
      <c r="N283" s="22" t="n">
        <f aca="false">(M283-L283)</f>
        <v>37.00106953125</v>
      </c>
      <c r="P283" s="21" t="n">
        <f aca="false">SUM(N283:N292)*1000</f>
        <v>248282.878125</v>
      </c>
    </row>
    <row r="284" customFormat="false" ht="12.75" hidden="false" customHeight="false" outlineLevel="0" collapsed="false">
      <c r="A284" s="0" t="n">
        <v>2002</v>
      </c>
      <c r="B284" s="0" t="n">
        <v>2</v>
      </c>
      <c r="C284" s="0" t="n">
        <v>16</v>
      </c>
      <c r="D284" s="0" t="n">
        <v>21</v>
      </c>
      <c r="E284" s="0" t="n">
        <v>30</v>
      </c>
      <c r="G284" s="0" t="n">
        <v>75</v>
      </c>
      <c r="H284" s="0" t="n">
        <f aca="false">(107-G284)</f>
        <v>32</v>
      </c>
      <c r="L284" s="21" t="n">
        <v>11.796404</v>
      </c>
      <c r="M284" s="22" t="n">
        <f aca="false">IF(H284&gt;0,(L284*(107/H284)),L284*107)</f>
        <v>39.444225875</v>
      </c>
      <c r="N284" s="22" t="n">
        <f aca="false">(M284-L284)</f>
        <v>27.647821875</v>
      </c>
    </row>
    <row r="285" customFormat="false" ht="12.75" hidden="false" customHeight="false" outlineLevel="0" collapsed="false">
      <c r="A285" s="0" t="n">
        <v>2002</v>
      </c>
      <c r="B285" s="0" t="n">
        <v>2</v>
      </c>
      <c r="C285" s="0" t="n">
        <v>16</v>
      </c>
      <c r="D285" s="0" t="n">
        <v>21</v>
      </c>
      <c r="E285" s="0" t="n">
        <v>45</v>
      </c>
      <c r="G285" s="0" t="n">
        <v>75</v>
      </c>
      <c r="H285" s="0" t="n">
        <f aca="false">(107-G285)</f>
        <v>32</v>
      </c>
      <c r="L285" s="21" t="n">
        <v>8.683291</v>
      </c>
      <c r="M285" s="22" t="n">
        <f aca="false">IF(H285&gt;0,(L285*(107/H285)),L285*107)</f>
        <v>29.03475428125</v>
      </c>
      <c r="N285" s="22" t="n">
        <f aca="false">(M285-L285)</f>
        <v>20.35146328125</v>
      </c>
    </row>
    <row r="286" customFormat="false" ht="12.75" hidden="false" customHeight="false" outlineLevel="0" collapsed="false">
      <c r="A286" s="0" t="n">
        <v>2002</v>
      </c>
      <c r="B286" s="0" t="n">
        <v>2</v>
      </c>
      <c r="C286" s="0" t="n">
        <v>16</v>
      </c>
      <c r="D286" s="0" t="n">
        <v>22</v>
      </c>
      <c r="E286" s="0" t="n">
        <v>0</v>
      </c>
      <c r="G286" s="0" t="n">
        <v>75</v>
      </c>
      <c r="H286" s="0" t="n">
        <f aca="false">(107-G286)</f>
        <v>32</v>
      </c>
      <c r="L286" s="21" t="n">
        <v>9.031159</v>
      </c>
      <c r="M286" s="22" t="n">
        <f aca="false">IF(H286&gt;0,(L286*(107/H286)),L286*107)</f>
        <v>30.19793790625</v>
      </c>
      <c r="N286" s="22" t="n">
        <f aca="false">(M286-L286)</f>
        <v>21.16677890625</v>
      </c>
    </row>
    <row r="287" customFormat="false" ht="12.75" hidden="false" customHeight="false" outlineLevel="0" collapsed="false">
      <c r="A287" s="0" t="n">
        <v>2002</v>
      </c>
      <c r="B287" s="0" t="n">
        <v>2</v>
      </c>
      <c r="C287" s="0" t="n">
        <v>16</v>
      </c>
      <c r="D287" s="0" t="n">
        <v>22</v>
      </c>
      <c r="E287" s="0" t="n">
        <v>15</v>
      </c>
      <c r="G287" s="0" t="n">
        <v>75</v>
      </c>
      <c r="H287" s="0" t="n">
        <f aca="false">(107-G287)</f>
        <v>32</v>
      </c>
      <c r="L287" s="21" t="n">
        <v>9.717131</v>
      </c>
      <c r="M287" s="22" t="n">
        <f aca="false">IF(H287&gt;0,(L287*(107/H287)),L287*107)</f>
        <v>32.49165678125</v>
      </c>
      <c r="N287" s="22" t="n">
        <f aca="false">(M287-L287)</f>
        <v>22.77452578125</v>
      </c>
    </row>
    <row r="288" customFormat="false" ht="12.75" hidden="false" customHeight="false" outlineLevel="0" collapsed="false">
      <c r="A288" s="0" t="n">
        <v>2002</v>
      </c>
      <c r="B288" s="0" t="n">
        <v>2</v>
      </c>
      <c r="C288" s="0" t="n">
        <v>16</v>
      </c>
      <c r="D288" s="0" t="n">
        <v>22</v>
      </c>
      <c r="E288" s="0" t="n">
        <v>30</v>
      </c>
      <c r="G288" s="0" t="n">
        <v>75</v>
      </c>
      <c r="H288" s="0" t="n">
        <f aca="false">(107-G288)</f>
        <v>32</v>
      </c>
      <c r="L288" s="21" t="n">
        <v>9.876711</v>
      </c>
      <c r="M288" s="22" t="n">
        <f aca="false">IF(H288&gt;0,(L288*(107/H288)),L288*107)</f>
        <v>33.02525240625</v>
      </c>
      <c r="N288" s="22" t="n">
        <f aca="false">(M288-L288)</f>
        <v>23.14854140625</v>
      </c>
    </row>
    <row r="289" customFormat="false" ht="12.75" hidden="false" customHeight="false" outlineLevel="0" collapsed="false">
      <c r="A289" s="0" t="n">
        <v>2002</v>
      </c>
      <c r="B289" s="0" t="n">
        <v>2</v>
      </c>
      <c r="C289" s="0" t="n">
        <v>16</v>
      </c>
      <c r="D289" s="0" t="n">
        <v>22</v>
      </c>
      <c r="E289" s="0" t="n">
        <v>45</v>
      </c>
      <c r="G289" s="0" t="n">
        <v>75</v>
      </c>
      <c r="H289" s="0" t="n">
        <f aca="false">(107-G289)</f>
        <v>32</v>
      </c>
      <c r="L289" s="21" t="n">
        <v>9.626535</v>
      </c>
      <c r="M289" s="22" t="n">
        <f aca="false">IF(H289&gt;0,(L289*(107/H289)),L289*107)</f>
        <v>32.18872640625</v>
      </c>
      <c r="N289" s="22" t="n">
        <f aca="false">(M289-L289)</f>
        <v>22.56219140625</v>
      </c>
    </row>
    <row r="290" customFormat="false" ht="12.75" hidden="false" customHeight="false" outlineLevel="0" collapsed="false">
      <c r="A290" s="0" t="n">
        <v>2002</v>
      </c>
      <c r="B290" s="0" t="n">
        <v>2</v>
      </c>
      <c r="C290" s="0" t="n">
        <v>16</v>
      </c>
      <c r="D290" s="0" t="n">
        <v>23</v>
      </c>
      <c r="E290" s="0" t="n">
        <v>0</v>
      </c>
      <c r="G290" s="0" t="n">
        <v>75</v>
      </c>
      <c r="H290" s="0" t="n">
        <f aca="false">(107-G290)</f>
        <v>32</v>
      </c>
      <c r="L290" s="21" t="n">
        <v>10.562433</v>
      </c>
      <c r="M290" s="22" t="n">
        <f aca="false">IF(H290&gt;0,(L290*(107/H290)),L290*107)</f>
        <v>35.31813534375</v>
      </c>
      <c r="N290" s="22" t="n">
        <f aca="false">(M290-L290)</f>
        <v>24.75570234375</v>
      </c>
    </row>
    <row r="291" customFormat="false" ht="12.75" hidden="false" customHeight="false" outlineLevel="0" collapsed="false">
      <c r="A291" s="0" t="n">
        <v>2002</v>
      </c>
      <c r="B291" s="0" t="n">
        <v>2</v>
      </c>
      <c r="C291" s="0" t="n">
        <v>16</v>
      </c>
      <c r="D291" s="0" t="n">
        <v>23</v>
      </c>
      <c r="E291" s="0" t="n">
        <v>15</v>
      </c>
      <c r="G291" s="0" t="n">
        <v>75</v>
      </c>
      <c r="H291" s="0" t="n">
        <f aca="false">(107-G291)</f>
        <v>32</v>
      </c>
      <c r="L291" s="21" t="n">
        <v>10.501737</v>
      </c>
      <c r="M291" s="22" t="n">
        <f aca="false">IF(H291&gt;0,(L291*(107/H291)),L291*107)</f>
        <v>35.11518309375</v>
      </c>
      <c r="N291" s="22" t="n">
        <f aca="false">(M291-L291)</f>
        <v>24.61344609375</v>
      </c>
    </row>
    <row r="292" customFormat="false" ht="12.75" hidden="false" customHeight="false" outlineLevel="0" collapsed="false">
      <c r="A292" s="0" t="n">
        <v>2002</v>
      </c>
      <c r="B292" s="0" t="n">
        <v>2</v>
      </c>
      <c r="C292" s="0" t="n">
        <v>16</v>
      </c>
      <c r="D292" s="0" t="n">
        <v>23</v>
      </c>
      <c r="E292" s="0" t="n">
        <v>30</v>
      </c>
      <c r="G292" s="0" t="n">
        <v>75</v>
      </c>
      <c r="H292" s="0" t="n">
        <f aca="false">(107-G292)</f>
        <v>32</v>
      </c>
      <c r="L292" s="21" t="n">
        <v>10.351504</v>
      </c>
      <c r="M292" s="22" t="n">
        <f aca="false">IF(H292&gt;0,(L292*(107/H292)),L292*107)</f>
        <v>34.6128415</v>
      </c>
      <c r="N292" s="22" t="n">
        <f aca="false">(M292-L292)</f>
        <v>24.2613375</v>
      </c>
    </row>
    <row r="293" customFormat="false" ht="12.75" hidden="false" customHeight="false" outlineLevel="0" collapsed="false">
      <c r="L293" s="21"/>
      <c r="M293" s="22"/>
      <c r="N293" s="22"/>
    </row>
    <row r="294" customFormat="false" ht="12.75" hidden="false" customHeight="false" outlineLevel="0" collapsed="false">
      <c r="A294" s="0" t="n">
        <v>2002</v>
      </c>
      <c r="B294" s="0" t="n">
        <v>2</v>
      </c>
      <c r="C294" s="0" t="n">
        <v>18</v>
      </c>
      <c r="D294" s="0" t="n">
        <v>19</v>
      </c>
      <c r="E294" s="0" t="n">
        <v>45</v>
      </c>
      <c r="F294" s="0" t="n">
        <v>3.5</v>
      </c>
      <c r="G294" s="0" t="n">
        <v>33</v>
      </c>
      <c r="H294" s="0" t="n">
        <f aca="false">(107-G294)</f>
        <v>74</v>
      </c>
      <c r="L294" s="21" t="n">
        <v>13.579516</v>
      </c>
      <c r="M294" s="22" t="n">
        <f aca="false">IF(H294&gt;0,(L294*(107/H294)),L294*107)</f>
        <v>19.6352461081081</v>
      </c>
      <c r="N294" s="22" t="n">
        <f aca="false">(M294-L294)</f>
        <v>6.05573010810811</v>
      </c>
      <c r="P294" s="21" t="n">
        <f aca="false">SUM(N294:N306)*1000</f>
        <v>60822.2384594595</v>
      </c>
    </row>
    <row r="295" customFormat="false" ht="12.75" hidden="false" customHeight="false" outlineLevel="0" collapsed="false">
      <c r="A295" s="0" t="n">
        <v>2002</v>
      </c>
      <c r="B295" s="0" t="n">
        <v>2</v>
      </c>
      <c r="C295" s="0" t="n">
        <v>18</v>
      </c>
      <c r="D295" s="0" t="n">
        <v>20</v>
      </c>
      <c r="E295" s="0" t="n">
        <v>0</v>
      </c>
      <c r="G295" s="0" t="n">
        <v>33</v>
      </c>
      <c r="H295" s="0" t="n">
        <f aca="false">(107-G295)</f>
        <v>74</v>
      </c>
      <c r="L295" s="21" t="n">
        <v>13.49172</v>
      </c>
      <c r="M295" s="22" t="n">
        <f aca="false">IF(H295&gt;0,(L295*(107/H295)),L295*107)</f>
        <v>19.5082978378378</v>
      </c>
      <c r="N295" s="22" t="n">
        <f aca="false">(M295-L295)</f>
        <v>6.01657783783784</v>
      </c>
    </row>
    <row r="296" customFormat="false" ht="12.75" hidden="false" customHeight="false" outlineLevel="0" collapsed="false">
      <c r="A296" s="0" t="n">
        <v>2002</v>
      </c>
      <c r="B296" s="0" t="n">
        <v>2</v>
      </c>
      <c r="C296" s="0" t="n">
        <v>18</v>
      </c>
      <c r="D296" s="0" t="n">
        <v>20</v>
      </c>
      <c r="E296" s="0" t="n">
        <v>15</v>
      </c>
      <c r="G296" s="0" t="n">
        <v>33</v>
      </c>
      <c r="H296" s="0" t="n">
        <f aca="false">(107-G296)</f>
        <v>74</v>
      </c>
      <c r="L296" s="21" t="n">
        <v>13.334659</v>
      </c>
      <c r="M296" s="22" t="n">
        <f aca="false">IF(H296&gt;0,(L296*(107/H296)),L296*107)</f>
        <v>19.2811961216216</v>
      </c>
      <c r="N296" s="22" t="n">
        <f aca="false">(M296-L296)</f>
        <v>5.94653712162162</v>
      </c>
    </row>
    <row r="297" customFormat="false" ht="12.75" hidden="false" customHeight="false" outlineLevel="0" collapsed="false">
      <c r="A297" s="0" t="n">
        <v>2002</v>
      </c>
      <c r="B297" s="0" t="n">
        <v>2</v>
      </c>
      <c r="C297" s="0" t="n">
        <v>18</v>
      </c>
      <c r="D297" s="0" t="n">
        <v>20</v>
      </c>
      <c r="E297" s="0" t="n">
        <v>30</v>
      </c>
      <c r="G297" s="0" t="n">
        <v>33</v>
      </c>
      <c r="H297" s="0" t="n">
        <f aca="false">(107-G297)</f>
        <v>74</v>
      </c>
      <c r="L297" s="21" t="n">
        <v>13.157478</v>
      </c>
      <c r="M297" s="22" t="n">
        <f aca="false">IF(H297&gt;0,(L297*(107/H297)),L297*107)</f>
        <v>19.025001972973</v>
      </c>
      <c r="N297" s="22" t="n">
        <f aca="false">(M297-L297)</f>
        <v>5.86752397297297</v>
      </c>
    </row>
    <row r="298" customFormat="false" ht="12.75" hidden="false" customHeight="false" outlineLevel="0" collapsed="false">
      <c r="A298" s="0" t="n">
        <v>2002</v>
      </c>
      <c r="B298" s="0" t="n">
        <v>2</v>
      </c>
      <c r="C298" s="0" t="n">
        <v>18</v>
      </c>
      <c r="D298" s="0" t="n">
        <v>20</v>
      </c>
      <c r="E298" s="0" t="n">
        <v>45</v>
      </c>
      <c r="G298" s="0" t="n">
        <v>33</v>
      </c>
      <c r="H298" s="0" t="n">
        <f aca="false">(107-G298)</f>
        <v>74</v>
      </c>
      <c r="L298" s="21" t="n">
        <v>13.33984</v>
      </c>
      <c r="M298" s="22" t="n">
        <f aca="false">IF(H298&gt;0,(L298*(107/H298)),L298*107)</f>
        <v>19.2886875675676</v>
      </c>
      <c r="N298" s="22" t="n">
        <f aca="false">(M298-L298)</f>
        <v>5.94884756756757</v>
      </c>
    </row>
    <row r="299" customFormat="false" ht="12.75" hidden="false" customHeight="false" outlineLevel="0" collapsed="false">
      <c r="A299" s="0" t="n">
        <v>2002</v>
      </c>
      <c r="B299" s="0" t="n">
        <v>2</v>
      </c>
      <c r="C299" s="0" t="n">
        <v>18</v>
      </c>
      <c r="D299" s="0" t="n">
        <v>21</v>
      </c>
      <c r="E299" s="0" t="n">
        <v>0</v>
      </c>
      <c r="G299" s="0" t="n">
        <v>33</v>
      </c>
      <c r="H299" s="0" t="n">
        <f aca="false">(107-G299)</f>
        <v>74</v>
      </c>
      <c r="L299" s="21" t="n">
        <v>13.021011</v>
      </c>
      <c r="M299" s="22" t="n">
        <f aca="false">IF(H299&gt;0,(L299*(107/H299)),L299*107)</f>
        <v>18.8276780675676</v>
      </c>
      <c r="N299" s="22" t="n">
        <f aca="false">(M299-L299)</f>
        <v>5.80666706756757</v>
      </c>
    </row>
    <row r="300" customFormat="false" ht="12.75" hidden="false" customHeight="false" outlineLevel="0" collapsed="false">
      <c r="A300" s="0" t="n">
        <v>2002</v>
      </c>
      <c r="B300" s="0" t="n">
        <v>2</v>
      </c>
      <c r="C300" s="0" t="n">
        <v>18</v>
      </c>
      <c r="D300" s="0" t="n">
        <v>21</v>
      </c>
      <c r="E300" s="0" t="n">
        <v>15</v>
      </c>
      <c r="G300" s="0" t="n">
        <v>33</v>
      </c>
      <c r="H300" s="0" t="n">
        <f aca="false">(107-G300)</f>
        <v>74</v>
      </c>
      <c r="L300" s="21" t="n">
        <v>12.287501</v>
      </c>
      <c r="M300" s="22" t="n">
        <f aca="false">IF(H300&gt;0,(L300*(107/H300)),L300*107)</f>
        <v>17.7670622567568</v>
      </c>
      <c r="N300" s="22" t="n">
        <f aca="false">(M300-L300)</f>
        <v>5.47956125675676</v>
      </c>
    </row>
    <row r="301" customFormat="false" ht="12.75" hidden="false" customHeight="false" outlineLevel="0" collapsed="false">
      <c r="A301" s="0" t="n">
        <v>2002</v>
      </c>
      <c r="B301" s="0" t="n">
        <v>2</v>
      </c>
      <c r="C301" s="0" t="n">
        <v>18</v>
      </c>
      <c r="D301" s="0" t="n">
        <v>21</v>
      </c>
      <c r="E301" s="0" t="n">
        <v>30</v>
      </c>
      <c r="G301" s="0" t="n">
        <v>33</v>
      </c>
      <c r="H301" s="0" t="n">
        <f aca="false">(107-G301)</f>
        <v>74</v>
      </c>
      <c r="L301" s="21" t="n">
        <v>3.880747</v>
      </c>
      <c r="M301" s="22" t="n">
        <f aca="false">IF(H301&gt;0,(L301*(107/H301)),L301*107)</f>
        <v>5.61135039189189</v>
      </c>
      <c r="N301" s="22" t="n">
        <f aca="false">(M301-L301)</f>
        <v>1.73060339189189</v>
      </c>
    </row>
    <row r="302" customFormat="false" ht="12.75" hidden="false" customHeight="false" outlineLevel="0" collapsed="false">
      <c r="A302" s="0" t="n">
        <v>2002</v>
      </c>
      <c r="B302" s="0" t="n">
        <v>2</v>
      </c>
      <c r="C302" s="0" t="n">
        <v>18</v>
      </c>
      <c r="D302" s="0" t="n">
        <v>21</v>
      </c>
      <c r="E302" s="0" t="n">
        <v>45</v>
      </c>
      <c r="G302" s="0" t="n">
        <v>33</v>
      </c>
      <c r="H302" s="0" t="n">
        <f aca="false">(107-G302)</f>
        <v>74</v>
      </c>
      <c r="L302" s="21" t="n">
        <v>5.863259</v>
      </c>
      <c r="M302" s="22" t="n">
        <f aca="false">IF(H302&gt;0,(L302*(107/H302)),L302*107)</f>
        <v>8.47795558108108</v>
      </c>
      <c r="N302" s="22" t="n">
        <f aca="false">(M302-L302)</f>
        <v>2.61469658108108</v>
      </c>
    </row>
    <row r="303" customFormat="false" ht="12.75" hidden="false" customHeight="false" outlineLevel="0" collapsed="false">
      <c r="A303" s="0" t="n">
        <v>2002</v>
      </c>
      <c r="B303" s="0" t="n">
        <v>2</v>
      </c>
      <c r="C303" s="0" t="n">
        <v>18</v>
      </c>
      <c r="D303" s="0" t="n">
        <v>22</v>
      </c>
      <c r="E303" s="0" t="n">
        <v>0</v>
      </c>
      <c r="G303" s="0" t="n">
        <v>33</v>
      </c>
      <c r="H303" s="0" t="n">
        <f aca="false">(107-G303)</f>
        <v>74</v>
      </c>
      <c r="L303" s="21" t="n">
        <v>7.784759</v>
      </c>
      <c r="M303" s="22" t="n">
        <f aca="false">IF(H303&gt;0,(L303*(107/H303)),L303*107)</f>
        <v>11.2563407162162</v>
      </c>
      <c r="N303" s="22" t="n">
        <f aca="false">(M303-L303)</f>
        <v>3.47158171621622</v>
      </c>
    </row>
    <row r="304" customFormat="false" ht="12.75" hidden="false" customHeight="false" outlineLevel="0" collapsed="false">
      <c r="A304" s="0" t="n">
        <v>2002</v>
      </c>
      <c r="B304" s="0" t="n">
        <v>2</v>
      </c>
      <c r="C304" s="0" t="n">
        <v>18</v>
      </c>
      <c r="D304" s="0" t="n">
        <v>22</v>
      </c>
      <c r="E304" s="0" t="n">
        <v>15</v>
      </c>
      <c r="G304" s="0" t="n">
        <v>33</v>
      </c>
      <c r="H304" s="0" t="n">
        <f aca="false">(107-G304)</f>
        <v>74</v>
      </c>
      <c r="L304" s="21" t="n">
        <v>9.20009</v>
      </c>
      <c r="M304" s="22" t="n">
        <f aca="false">IF(H304&gt;0,(L304*(107/H304)),L304*107)</f>
        <v>13.3028328378378</v>
      </c>
      <c r="N304" s="22" t="n">
        <f aca="false">(M304-L304)</f>
        <v>4.10274283783784</v>
      </c>
    </row>
    <row r="305" customFormat="false" ht="12.75" hidden="false" customHeight="false" outlineLevel="0" collapsed="false">
      <c r="A305" s="0" t="n">
        <v>2002</v>
      </c>
      <c r="B305" s="0" t="n">
        <v>2</v>
      </c>
      <c r="C305" s="0" t="n">
        <v>18</v>
      </c>
      <c r="D305" s="0" t="n">
        <v>22</v>
      </c>
      <c r="E305" s="0" t="n">
        <v>30</v>
      </c>
      <c r="G305" s="0" t="n">
        <v>33</v>
      </c>
      <c r="H305" s="0" t="n">
        <f aca="false">(107-G305)</f>
        <v>74</v>
      </c>
      <c r="L305" s="21" t="n">
        <v>9.171771</v>
      </c>
      <c r="M305" s="22" t="n">
        <f aca="false">IF(H305&gt;0,(L305*(107/H305)),L305*107)</f>
        <v>13.2618850945946</v>
      </c>
      <c r="N305" s="22" t="n">
        <f aca="false">(M305-L305)</f>
        <v>4.0901140945946</v>
      </c>
    </row>
    <row r="306" customFormat="false" ht="12.75" hidden="false" customHeight="false" outlineLevel="0" collapsed="false">
      <c r="A306" s="0" t="n">
        <v>2002</v>
      </c>
      <c r="B306" s="0" t="n">
        <v>2</v>
      </c>
      <c r="C306" s="0" t="n">
        <v>18</v>
      </c>
      <c r="D306" s="0" t="n">
        <v>22</v>
      </c>
      <c r="E306" s="0" t="n">
        <v>45</v>
      </c>
      <c r="G306" s="0" t="n">
        <v>33</v>
      </c>
      <c r="H306" s="0" t="n">
        <f aca="false">(107-G306)</f>
        <v>74</v>
      </c>
      <c r="L306" s="21" t="n">
        <v>8.276911</v>
      </c>
      <c r="M306" s="22" t="n">
        <f aca="false">IF(H306&gt;0,(L306*(107/H306)),L306*107)</f>
        <v>11.9679659054054</v>
      </c>
      <c r="N306" s="22" t="n">
        <f aca="false">(M306-L306)</f>
        <v>3.69105490540541</v>
      </c>
    </row>
    <row r="307" customFormat="false" ht="12.75" hidden="false" customHeight="false" outlineLevel="0" collapsed="false">
      <c r="L307" s="21"/>
      <c r="M307" s="22"/>
      <c r="N307" s="22"/>
    </row>
    <row r="308" customFormat="false" ht="12.75" hidden="false" customHeight="false" outlineLevel="0" collapsed="false">
      <c r="A308" s="0" t="n">
        <v>2002</v>
      </c>
      <c r="B308" s="0" t="n">
        <v>2</v>
      </c>
      <c r="C308" s="0" t="n">
        <v>18</v>
      </c>
      <c r="D308" s="0" t="n">
        <v>23</v>
      </c>
      <c r="E308" s="0" t="n">
        <v>0</v>
      </c>
      <c r="F308" s="0" t="n">
        <v>1</v>
      </c>
      <c r="G308" s="0" t="n">
        <v>11</v>
      </c>
      <c r="H308" s="0" t="n">
        <f aca="false">(107-G308)</f>
        <v>96</v>
      </c>
      <c r="L308" s="21" t="n">
        <v>10.280703</v>
      </c>
      <c r="M308" s="22" t="n">
        <f aca="false">IF(H308&gt;0,(L308*(107/H308)),L308*107)</f>
        <v>11.45870021875</v>
      </c>
      <c r="N308" s="22" t="n">
        <f aca="false">(M308-L308)</f>
        <v>1.17799721875</v>
      </c>
      <c r="P308" s="21" t="n">
        <f aca="false">SUM(N308:N311)*1000</f>
        <v>3427.16653125</v>
      </c>
    </row>
    <row r="309" customFormat="false" ht="12.75" hidden="false" customHeight="false" outlineLevel="0" collapsed="false">
      <c r="A309" s="0" t="n">
        <v>2002</v>
      </c>
      <c r="B309" s="0" t="n">
        <v>2</v>
      </c>
      <c r="C309" s="0" t="n">
        <v>18</v>
      </c>
      <c r="D309" s="0" t="n">
        <v>23</v>
      </c>
      <c r="E309" s="0" t="n">
        <v>15</v>
      </c>
      <c r="G309" s="0" t="n">
        <v>11</v>
      </c>
      <c r="H309" s="0" t="n">
        <f aca="false">(107-G309)</f>
        <v>96</v>
      </c>
      <c r="L309" s="21" t="n">
        <v>9.221777</v>
      </c>
      <c r="M309" s="22" t="n">
        <f aca="false">IF(H309&gt;0,(L309*(107/H309)),L309*107)</f>
        <v>10.2784389479167</v>
      </c>
      <c r="N309" s="22" t="n">
        <f aca="false">(M309-L309)</f>
        <v>1.05666194791667</v>
      </c>
    </row>
    <row r="310" customFormat="false" ht="12.75" hidden="false" customHeight="false" outlineLevel="0" collapsed="false">
      <c r="A310" s="0" t="n">
        <v>2002</v>
      </c>
      <c r="B310" s="0" t="n">
        <v>2</v>
      </c>
      <c r="C310" s="0" t="n">
        <v>18</v>
      </c>
      <c r="D310" s="0" t="n">
        <v>23</v>
      </c>
      <c r="E310" s="0" t="n">
        <v>30</v>
      </c>
      <c r="G310" s="0" t="n">
        <v>11</v>
      </c>
      <c r="H310" s="0" t="n">
        <f aca="false">(107-G310)</f>
        <v>96</v>
      </c>
      <c r="L310" s="21" t="n">
        <v>6.403653</v>
      </c>
      <c r="M310" s="22" t="n">
        <f aca="false">IF(H310&gt;0,(L310*(107/H310)),L310*107)</f>
        <v>7.13740490625</v>
      </c>
      <c r="N310" s="22" t="n">
        <f aca="false">(M310-L310)</f>
        <v>0.733751906249999</v>
      </c>
    </row>
    <row r="311" customFormat="false" ht="12.75" hidden="false" customHeight="false" outlineLevel="0" collapsed="false">
      <c r="A311" s="0" t="n">
        <v>2002</v>
      </c>
      <c r="B311" s="0" t="n">
        <v>2</v>
      </c>
      <c r="C311" s="0" t="n">
        <v>18</v>
      </c>
      <c r="D311" s="0" t="n">
        <v>23</v>
      </c>
      <c r="E311" s="0" t="n">
        <v>45</v>
      </c>
      <c r="G311" s="0" t="n">
        <v>11</v>
      </c>
      <c r="H311" s="0" t="n">
        <f aca="false">(107-G311)</f>
        <v>96</v>
      </c>
      <c r="L311" s="21" t="n">
        <v>4.003684</v>
      </c>
      <c r="M311" s="22" t="n">
        <f aca="false">IF(H311&gt;0,(L311*(107/H311)),L311*107)</f>
        <v>4.46243945833333</v>
      </c>
      <c r="N311" s="22" t="n">
        <f aca="false">(M311-L311)</f>
        <v>0.458755458333333</v>
      </c>
    </row>
    <row r="312" customFormat="false" ht="12.75" hidden="false" customHeight="false" outlineLevel="0" collapsed="false">
      <c r="L312" s="21"/>
      <c r="M312" s="22"/>
      <c r="N312" s="22"/>
    </row>
    <row r="313" customFormat="false" ht="12.75" hidden="false" customHeight="false" outlineLevel="0" collapsed="false">
      <c r="A313" s="0" t="n">
        <v>2002</v>
      </c>
      <c r="B313" s="0" t="n">
        <v>2</v>
      </c>
      <c r="C313" s="0" t="n">
        <v>19</v>
      </c>
      <c r="D313" s="0" t="n">
        <v>2</v>
      </c>
      <c r="E313" s="0" t="n">
        <v>0</v>
      </c>
      <c r="F313" s="0" t="n">
        <v>2.5</v>
      </c>
      <c r="G313" s="0" t="n">
        <v>46</v>
      </c>
      <c r="H313" s="0" t="n">
        <f aca="false">(107-G313)</f>
        <v>61</v>
      </c>
      <c r="L313" s="21" t="n">
        <v>23.78648</v>
      </c>
      <c r="M313" s="22" t="n">
        <f aca="false">IF(H313&gt;0,(L313*(107/H313)),L313*107)</f>
        <v>41.7238255737705</v>
      </c>
      <c r="N313" s="22" t="n">
        <f aca="false">(M313-L313)</f>
        <v>17.9373455737705</v>
      </c>
      <c r="P313" s="21" t="n">
        <f aca="false">SUM(N313:N322)*1000</f>
        <v>131495.993639344</v>
      </c>
    </row>
    <row r="314" customFormat="false" ht="12.75" hidden="false" customHeight="false" outlineLevel="0" collapsed="false">
      <c r="A314" s="0" t="n">
        <v>2002</v>
      </c>
      <c r="B314" s="0" t="n">
        <v>2</v>
      </c>
      <c r="C314" s="0" t="n">
        <v>19</v>
      </c>
      <c r="D314" s="0" t="n">
        <v>2</v>
      </c>
      <c r="E314" s="0" t="n">
        <v>15</v>
      </c>
      <c r="G314" s="0" t="n">
        <v>46</v>
      </c>
      <c r="H314" s="0" t="n">
        <f aca="false">(107-G314)</f>
        <v>61</v>
      </c>
      <c r="L314" s="21" t="n">
        <v>21.81556</v>
      </c>
      <c r="M314" s="22" t="n">
        <f aca="false">IF(H314&gt;0,(L314*(107/H314)),L314*107)</f>
        <v>38.2666380327869</v>
      </c>
      <c r="N314" s="22" t="n">
        <f aca="false">(M314-L314)</f>
        <v>16.4510780327869</v>
      </c>
    </row>
    <row r="315" customFormat="false" ht="12.75" hidden="false" customHeight="false" outlineLevel="0" collapsed="false">
      <c r="A315" s="0" t="n">
        <v>2002</v>
      </c>
      <c r="B315" s="0" t="n">
        <v>2</v>
      </c>
      <c r="C315" s="0" t="n">
        <v>19</v>
      </c>
      <c r="D315" s="0" t="n">
        <v>2</v>
      </c>
      <c r="E315" s="0" t="n">
        <v>30</v>
      </c>
      <c r="G315" s="0" t="n">
        <v>46</v>
      </c>
      <c r="H315" s="0" t="n">
        <f aca="false">(107-G315)</f>
        <v>61</v>
      </c>
      <c r="L315" s="21" t="n">
        <v>15.69894</v>
      </c>
      <c r="M315" s="22" t="n">
        <f aca="false">IF(H315&gt;0,(L315*(107/H315)),L315*107)</f>
        <v>27.5374849180328</v>
      </c>
      <c r="N315" s="22" t="n">
        <f aca="false">(M315-L315)</f>
        <v>11.8385449180328</v>
      </c>
    </row>
    <row r="316" customFormat="false" ht="12.75" hidden="false" customHeight="false" outlineLevel="0" collapsed="false">
      <c r="A316" s="0" t="n">
        <v>2002</v>
      </c>
      <c r="B316" s="0" t="n">
        <v>2</v>
      </c>
      <c r="C316" s="0" t="n">
        <v>19</v>
      </c>
      <c r="D316" s="0" t="n">
        <v>2</v>
      </c>
      <c r="E316" s="0" t="n">
        <v>45</v>
      </c>
      <c r="G316" s="0" t="n">
        <v>46</v>
      </c>
      <c r="H316" s="0" t="n">
        <f aca="false">(107-G316)</f>
        <v>61</v>
      </c>
      <c r="L316" s="21" t="n">
        <v>14.638798</v>
      </c>
      <c r="M316" s="22" t="n">
        <f aca="false">IF(H316&gt;0,(L316*(107/H316)),L316*107)</f>
        <v>25.6778915737705</v>
      </c>
      <c r="N316" s="22" t="n">
        <f aca="false">(M316-L316)</f>
        <v>11.0390935737705</v>
      </c>
    </row>
    <row r="317" customFormat="false" ht="12.75" hidden="false" customHeight="false" outlineLevel="0" collapsed="false">
      <c r="A317" s="0" t="n">
        <v>2002</v>
      </c>
      <c r="B317" s="0" t="n">
        <v>2</v>
      </c>
      <c r="C317" s="0" t="n">
        <v>19</v>
      </c>
      <c r="D317" s="0" t="n">
        <v>3</v>
      </c>
      <c r="E317" s="0" t="n">
        <v>0</v>
      </c>
      <c r="G317" s="0" t="n">
        <v>46</v>
      </c>
      <c r="H317" s="0" t="n">
        <f aca="false">(107-G317)</f>
        <v>61</v>
      </c>
      <c r="L317" s="21" t="n">
        <v>15.316649</v>
      </c>
      <c r="M317" s="22" t="n">
        <f aca="false">IF(H317&gt;0,(L317*(107/H317)),L317*107)</f>
        <v>26.8669089016393</v>
      </c>
      <c r="N317" s="22" t="n">
        <f aca="false">(M317-L317)</f>
        <v>11.5502599016393</v>
      </c>
    </row>
    <row r="318" customFormat="false" ht="12.75" hidden="false" customHeight="false" outlineLevel="0" collapsed="false">
      <c r="A318" s="0" t="n">
        <v>2002</v>
      </c>
      <c r="B318" s="0" t="n">
        <v>2</v>
      </c>
      <c r="C318" s="0" t="n">
        <v>19</v>
      </c>
      <c r="D318" s="0" t="n">
        <v>3</v>
      </c>
      <c r="E318" s="0" t="n">
        <v>15</v>
      </c>
      <c r="G318" s="0" t="n">
        <v>46</v>
      </c>
      <c r="H318" s="0" t="n">
        <f aca="false">(107-G318)</f>
        <v>61</v>
      </c>
      <c r="L318" s="21" t="n">
        <v>15.20374</v>
      </c>
      <c r="M318" s="22" t="n">
        <f aca="false">IF(H318&gt;0,(L318*(107/H318)),L318*107)</f>
        <v>26.6688554098361</v>
      </c>
      <c r="N318" s="22" t="n">
        <f aca="false">(M318-L318)</f>
        <v>11.4651154098361</v>
      </c>
    </row>
    <row r="319" customFormat="false" ht="12.75" hidden="false" customHeight="false" outlineLevel="0" collapsed="false">
      <c r="A319" s="0" t="n">
        <v>2002</v>
      </c>
      <c r="B319" s="0" t="n">
        <v>2</v>
      </c>
      <c r="C319" s="0" t="n">
        <v>19</v>
      </c>
      <c r="D319" s="0" t="n">
        <v>3</v>
      </c>
      <c r="E319" s="0" t="n">
        <v>30</v>
      </c>
      <c r="G319" s="0" t="n">
        <v>46</v>
      </c>
      <c r="H319" s="0" t="n">
        <f aca="false">(107-G319)</f>
        <v>61</v>
      </c>
      <c r="L319" s="21" t="n">
        <v>16.489083</v>
      </c>
      <c r="M319" s="22" t="n">
        <f aca="false">IF(H319&gt;0,(L319*(107/H319)),L319*107)</f>
        <v>28.9234734590164</v>
      </c>
      <c r="N319" s="22" t="n">
        <f aca="false">(M319-L319)</f>
        <v>12.4343904590164</v>
      </c>
    </row>
    <row r="320" customFormat="false" ht="12.75" hidden="false" customHeight="false" outlineLevel="0" collapsed="false">
      <c r="A320" s="0" t="n">
        <v>2002</v>
      </c>
      <c r="B320" s="0" t="n">
        <v>2</v>
      </c>
      <c r="C320" s="0" t="n">
        <v>19</v>
      </c>
      <c r="D320" s="0" t="n">
        <v>3</v>
      </c>
      <c r="E320" s="0" t="n">
        <v>45</v>
      </c>
      <c r="G320" s="0" t="n">
        <v>46</v>
      </c>
      <c r="H320" s="0" t="n">
        <f aca="false">(107-G320)</f>
        <v>61</v>
      </c>
      <c r="L320" s="21" t="n">
        <v>16.897918</v>
      </c>
      <c r="M320" s="22" t="n">
        <f aca="false">IF(H320&gt;0,(L320*(107/H320)),L320*107)</f>
        <v>29.6406102622951</v>
      </c>
      <c r="N320" s="22" t="n">
        <f aca="false">(M320-L320)</f>
        <v>12.7426922622951</v>
      </c>
    </row>
    <row r="321" customFormat="false" ht="12.75" hidden="false" customHeight="false" outlineLevel="0" collapsed="false">
      <c r="A321" s="0" t="n">
        <v>2002</v>
      </c>
      <c r="B321" s="0" t="n">
        <v>2</v>
      </c>
      <c r="C321" s="0" t="n">
        <v>19</v>
      </c>
      <c r="D321" s="0" t="n">
        <v>4</v>
      </c>
      <c r="E321" s="0" t="n">
        <v>0</v>
      </c>
      <c r="G321" s="0" t="n">
        <v>46</v>
      </c>
      <c r="H321" s="0" t="n">
        <f aca="false">(107-G321)</f>
        <v>61</v>
      </c>
      <c r="L321" s="21" t="n">
        <v>17.48614</v>
      </c>
      <c r="M321" s="22" t="n">
        <f aca="false">IF(H321&gt;0,(L321*(107/H321)),L321*107)</f>
        <v>30.6724095081967</v>
      </c>
      <c r="N321" s="22" t="n">
        <f aca="false">(M321-L321)</f>
        <v>13.1862695081967</v>
      </c>
    </row>
    <row r="322" customFormat="false" ht="12.75" hidden="false" customHeight="false" outlineLevel="0" collapsed="false">
      <c r="A322" s="0" t="n">
        <v>2002</v>
      </c>
      <c r="B322" s="0" t="n">
        <v>2</v>
      </c>
      <c r="C322" s="0" t="n">
        <v>19</v>
      </c>
      <c r="D322" s="0" t="n">
        <v>4</v>
      </c>
      <c r="E322" s="0" t="n">
        <v>15</v>
      </c>
      <c r="G322" s="0" t="n">
        <v>46</v>
      </c>
      <c r="H322" s="0" t="n">
        <f aca="false">(107-G322)</f>
        <v>61</v>
      </c>
      <c r="L322" s="21" t="n">
        <v>17.041814</v>
      </c>
      <c r="M322" s="22" t="n">
        <f aca="false">IF(H322&gt;0,(L322*(107/H322)),L322*107)</f>
        <v>29.893018</v>
      </c>
      <c r="N322" s="22" t="n">
        <f aca="false">(M322-L322)</f>
        <v>12.851204</v>
      </c>
    </row>
    <row r="323" customFormat="false" ht="12.75" hidden="false" customHeight="false" outlineLevel="0" collapsed="false">
      <c r="L323" s="21"/>
      <c r="M323" s="22"/>
      <c r="N323" s="22"/>
    </row>
    <row r="324" customFormat="false" ht="12.75" hidden="false" customHeight="false" outlineLevel="0" collapsed="false">
      <c r="A324" s="0" t="n">
        <v>2002</v>
      </c>
      <c r="B324" s="0" t="n">
        <v>2</v>
      </c>
      <c r="C324" s="0" t="n">
        <v>19</v>
      </c>
      <c r="D324" s="0" t="n">
        <v>4</v>
      </c>
      <c r="E324" s="0" t="n">
        <v>30</v>
      </c>
      <c r="F324" s="0" t="n">
        <v>4</v>
      </c>
      <c r="G324" s="0" t="n">
        <v>52</v>
      </c>
      <c r="H324" s="0" t="n">
        <f aca="false">(107-G324)</f>
        <v>55</v>
      </c>
      <c r="L324" s="21" t="n">
        <v>15.62419</v>
      </c>
      <c r="M324" s="22" t="n">
        <f aca="false">IF(H324&gt;0,(L324*(107/H324)),L324*107)</f>
        <v>30.3961514545455</v>
      </c>
      <c r="N324" s="22" t="n">
        <f aca="false">(M324-L324)</f>
        <v>14.7719614545455</v>
      </c>
      <c r="P324" s="21" t="n">
        <f aca="false">SUM(N324:N339)*1000</f>
        <v>241364.323195273</v>
      </c>
    </row>
    <row r="325" customFormat="false" ht="12.75" hidden="false" customHeight="false" outlineLevel="0" collapsed="false">
      <c r="A325" s="0" t="n">
        <v>2002</v>
      </c>
      <c r="B325" s="0" t="n">
        <v>2</v>
      </c>
      <c r="C325" s="0" t="n">
        <v>19</v>
      </c>
      <c r="D325" s="0" t="n">
        <v>4</v>
      </c>
      <c r="E325" s="0" t="n">
        <v>45</v>
      </c>
      <c r="G325" s="0" t="n">
        <v>52</v>
      </c>
      <c r="H325" s="0" t="n">
        <f aca="false">(107-G325)</f>
        <v>55</v>
      </c>
      <c r="L325" s="21" t="n">
        <v>20.796826</v>
      </c>
      <c r="M325" s="22" t="n">
        <f aca="false">IF(H325&gt;0,(L325*(107/H325)),L325*107)</f>
        <v>40.4592796727273</v>
      </c>
      <c r="N325" s="22" t="n">
        <f aca="false">(M325-L325)</f>
        <v>19.6624536727273</v>
      </c>
    </row>
    <row r="326" customFormat="false" ht="12.75" hidden="false" customHeight="false" outlineLevel="0" collapsed="false">
      <c r="A326" s="0" t="n">
        <v>2002</v>
      </c>
      <c r="B326" s="0" t="n">
        <v>2</v>
      </c>
      <c r="C326" s="0" t="n">
        <v>19</v>
      </c>
      <c r="D326" s="0" t="n">
        <v>5</v>
      </c>
      <c r="E326" s="0" t="n">
        <v>0</v>
      </c>
      <c r="G326" s="0" t="n">
        <v>52</v>
      </c>
      <c r="H326" s="0" t="n">
        <f aca="false">(107-G326)</f>
        <v>55</v>
      </c>
      <c r="L326" s="21" t="n">
        <v>22.709010995</v>
      </c>
      <c r="M326" s="22" t="n">
        <f aca="false">IF(H326&gt;0,(L326*(107/H326)),L326*107)</f>
        <v>44.179348663</v>
      </c>
      <c r="N326" s="22" t="n">
        <f aca="false">(M326-L326)</f>
        <v>21.470337668</v>
      </c>
    </row>
    <row r="327" customFormat="false" ht="12.75" hidden="false" customHeight="false" outlineLevel="0" collapsed="false">
      <c r="A327" s="0" t="n">
        <v>2002</v>
      </c>
      <c r="B327" s="0" t="n">
        <v>2</v>
      </c>
      <c r="C327" s="0" t="n">
        <v>19</v>
      </c>
      <c r="D327" s="0" t="n">
        <v>5</v>
      </c>
      <c r="E327" s="0" t="n">
        <v>15</v>
      </c>
      <c r="G327" s="0" t="n">
        <v>52</v>
      </c>
      <c r="H327" s="0" t="n">
        <f aca="false">(107-G327)</f>
        <v>55</v>
      </c>
      <c r="L327" s="21" t="n">
        <v>15.156329</v>
      </c>
      <c r="M327" s="22" t="n">
        <f aca="false">IF(H327&gt;0,(L327*(107/H327)),L327*107)</f>
        <v>29.4859491454545</v>
      </c>
      <c r="N327" s="22" t="n">
        <f aca="false">(M327-L327)</f>
        <v>14.3296201454545</v>
      </c>
    </row>
    <row r="328" customFormat="false" ht="12.75" hidden="false" customHeight="false" outlineLevel="0" collapsed="false">
      <c r="A328" s="0" t="n">
        <v>2002</v>
      </c>
      <c r="B328" s="0" t="n">
        <v>2</v>
      </c>
      <c r="C328" s="0" t="n">
        <v>19</v>
      </c>
      <c r="D328" s="0" t="n">
        <v>5</v>
      </c>
      <c r="E328" s="0" t="n">
        <v>30</v>
      </c>
      <c r="G328" s="0" t="n">
        <v>52</v>
      </c>
      <c r="H328" s="0" t="n">
        <f aca="false">(107-G328)</f>
        <v>55</v>
      </c>
      <c r="L328" s="21" t="n">
        <v>15.417361</v>
      </c>
      <c r="M328" s="22" t="n">
        <f aca="false">IF(H328&gt;0,(L328*(107/H328)),L328*107)</f>
        <v>29.9937750363636</v>
      </c>
      <c r="N328" s="22" t="n">
        <f aca="false">(M328-L328)</f>
        <v>14.5764140363636</v>
      </c>
    </row>
    <row r="329" customFormat="false" ht="12.75" hidden="false" customHeight="false" outlineLevel="0" collapsed="false">
      <c r="A329" s="0" t="n">
        <v>2002</v>
      </c>
      <c r="B329" s="0" t="n">
        <v>2</v>
      </c>
      <c r="C329" s="0" t="n">
        <v>19</v>
      </c>
      <c r="D329" s="0" t="n">
        <v>5</v>
      </c>
      <c r="E329" s="0" t="n">
        <v>45</v>
      </c>
      <c r="G329" s="0" t="n">
        <v>52</v>
      </c>
      <c r="H329" s="0" t="n">
        <f aca="false">(107-G329)</f>
        <v>55</v>
      </c>
      <c r="L329" s="21" t="n">
        <v>15.449607</v>
      </c>
      <c r="M329" s="22" t="n">
        <f aca="false">IF(H329&gt;0,(L329*(107/H329)),L329*107)</f>
        <v>30.0565081636364</v>
      </c>
      <c r="N329" s="22" t="n">
        <f aca="false">(M329-L329)</f>
        <v>14.6069011636364</v>
      </c>
    </row>
    <row r="330" customFormat="false" ht="12.75" hidden="false" customHeight="false" outlineLevel="0" collapsed="false">
      <c r="A330" s="0" t="n">
        <v>2002</v>
      </c>
      <c r="B330" s="0" t="n">
        <v>2</v>
      </c>
      <c r="C330" s="0" t="n">
        <v>19</v>
      </c>
      <c r="D330" s="0" t="n">
        <v>6</v>
      </c>
      <c r="E330" s="0" t="n">
        <v>0</v>
      </c>
      <c r="G330" s="0" t="n">
        <v>52</v>
      </c>
      <c r="H330" s="0" t="n">
        <f aca="false">(107-G330)</f>
        <v>55</v>
      </c>
      <c r="L330" s="21" t="n">
        <v>15.392816</v>
      </c>
      <c r="M330" s="22" t="n">
        <f aca="false">IF(H330&gt;0,(L330*(107/H330)),L330*107)</f>
        <v>29.9460238545455</v>
      </c>
      <c r="N330" s="22" t="n">
        <f aca="false">(M330-L330)</f>
        <v>14.5532078545455</v>
      </c>
    </row>
    <row r="331" customFormat="false" ht="12.75" hidden="false" customHeight="false" outlineLevel="0" collapsed="false">
      <c r="A331" s="0" t="n">
        <v>2002</v>
      </c>
      <c r="B331" s="0" t="n">
        <v>2</v>
      </c>
      <c r="C331" s="0" t="n">
        <v>19</v>
      </c>
      <c r="D331" s="0" t="n">
        <v>6</v>
      </c>
      <c r="E331" s="0" t="n">
        <v>15</v>
      </c>
      <c r="G331" s="0" t="n">
        <v>52</v>
      </c>
      <c r="H331" s="0" t="n">
        <f aca="false">(107-G331)</f>
        <v>55</v>
      </c>
      <c r="L331" s="21" t="n">
        <v>15.008223</v>
      </c>
      <c r="M331" s="22" t="n">
        <f aca="false">IF(H331&gt;0,(L331*(107/H331)),L331*107)</f>
        <v>29.1978156545455</v>
      </c>
      <c r="N331" s="22" t="n">
        <f aca="false">(M331-L331)</f>
        <v>14.1895926545455</v>
      </c>
    </row>
    <row r="332" customFormat="false" ht="12.75" hidden="false" customHeight="false" outlineLevel="0" collapsed="false">
      <c r="A332" s="0" t="n">
        <v>2002</v>
      </c>
      <c r="B332" s="0" t="n">
        <v>2</v>
      </c>
      <c r="C332" s="0" t="n">
        <v>19</v>
      </c>
      <c r="D332" s="0" t="n">
        <v>6</v>
      </c>
      <c r="E332" s="0" t="n">
        <v>30</v>
      </c>
      <c r="G332" s="0" t="n">
        <v>52</v>
      </c>
      <c r="H332" s="0" t="n">
        <f aca="false">(107-G332)</f>
        <v>55</v>
      </c>
      <c r="L332" s="21" t="n">
        <v>14.012226</v>
      </c>
      <c r="M332" s="22" t="n">
        <f aca="false">IF(H332&gt;0,(L332*(107/H332)),L332*107)</f>
        <v>27.2601487636364</v>
      </c>
      <c r="N332" s="22" t="n">
        <f aca="false">(M332-L332)</f>
        <v>13.2479227636364</v>
      </c>
    </row>
    <row r="333" customFormat="false" ht="12.75" hidden="false" customHeight="false" outlineLevel="0" collapsed="false">
      <c r="A333" s="0" t="n">
        <v>2002</v>
      </c>
      <c r="B333" s="0" t="n">
        <v>2</v>
      </c>
      <c r="C333" s="0" t="n">
        <v>19</v>
      </c>
      <c r="D333" s="0" t="n">
        <v>6</v>
      </c>
      <c r="E333" s="0" t="n">
        <v>45</v>
      </c>
      <c r="G333" s="0" t="n">
        <v>52</v>
      </c>
      <c r="H333" s="0" t="n">
        <f aca="false">(107-G333)</f>
        <v>55</v>
      </c>
      <c r="L333" s="21" t="n">
        <v>13.408397</v>
      </c>
      <c r="M333" s="22" t="n">
        <f aca="false">IF(H333&gt;0,(L333*(107/H333)),L333*107)</f>
        <v>26.0854268909091</v>
      </c>
      <c r="N333" s="22" t="n">
        <f aca="false">(M333-L333)</f>
        <v>12.6770298909091</v>
      </c>
    </row>
    <row r="334" customFormat="false" ht="12.75" hidden="false" customHeight="false" outlineLevel="0" collapsed="false">
      <c r="A334" s="0" t="n">
        <v>2002</v>
      </c>
      <c r="B334" s="0" t="n">
        <v>2</v>
      </c>
      <c r="C334" s="0" t="n">
        <v>19</v>
      </c>
      <c r="D334" s="0" t="n">
        <v>7</v>
      </c>
      <c r="E334" s="0" t="n">
        <v>0</v>
      </c>
      <c r="G334" s="0" t="n">
        <v>52</v>
      </c>
      <c r="H334" s="0" t="n">
        <f aca="false">(107-G334)</f>
        <v>55</v>
      </c>
      <c r="L334" s="21" t="n">
        <v>14.225856</v>
      </c>
      <c r="M334" s="22" t="n">
        <f aca="false">IF(H334&gt;0,(L334*(107/H334)),L334*107)</f>
        <v>27.6757562181818</v>
      </c>
      <c r="N334" s="22" t="n">
        <f aca="false">(M334-L334)</f>
        <v>13.4499002181818</v>
      </c>
    </row>
    <row r="335" customFormat="false" ht="12.75" hidden="false" customHeight="false" outlineLevel="0" collapsed="false">
      <c r="A335" s="0" t="n">
        <v>2002</v>
      </c>
      <c r="B335" s="0" t="n">
        <v>2</v>
      </c>
      <c r="C335" s="0" t="n">
        <v>19</v>
      </c>
      <c r="D335" s="0" t="n">
        <v>7</v>
      </c>
      <c r="E335" s="0" t="n">
        <v>15</v>
      </c>
      <c r="G335" s="0" t="n">
        <v>52</v>
      </c>
      <c r="H335" s="0" t="n">
        <f aca="false">(107-G335)</f>
        <v>55</v>
      </c>
      <c r="L335" s="21" t="n">
        <v>14.865577</v>
      </c>
      <c r="M335" s="22" t="n">
        <f aca="false">IF(H335&gt;0,(L335*(107/H335)),L335*107)</f>
        <v>28.9203043454545</v>
      </c>
      <c r="N335" s="22" t="n">
        <f aca="false">(M335-L335)</f>
        <v>14.0547273454545</v>
      </c>
    </row>
    <row r="336" customFormat="false" ht="12.75" hidden="false" customHeight="false" outlineLevel="0" collapsed="false">
      <c r="A336" s="0" t="n">
        <v>2002</v>
      </c>
      <c r="B336" s="0" t="n">
        <v>2</v>
      </c>
      <c r="C336" s="0" t="n">
        <v>19</v>
      </c>
      <c r="D336" s="0" t="n">
        <v>7</v>
      </c>
      <c r="E336" s="0" t="n">
        <v>30</v>
      </c>
      <c r="G336" s="0" t="n">
        <v>52</v>
      </c>
      <c r="H336" s="0" t="n">
        <f aca="false">(107-G336)</f>
        <v>55</v>
      </c>
      <c r="L336" s="21" t="n">
        <v>15.178033</v>
      </c>
      <c r="M336" s="22" t="n">
        <f aca="false">IF(H336&gt;0,(L336*(107/H336)),L336*107)</f>
        <v>29.5281732909091</v>
      </c>
      <c r="N336" s="22" t="n">
        <f aca="false">(M336-L336)</f>
        <v>14.3501402909091</v>
      </c>
    </row>
    <row r="337" customFormat="false" ht="12.75" hidden="false" customHeight="false" outlineLevel="0" collapsed="false">
      <c r="A337" s="0" t="n">
        <v>2002</v>
      </c>
      <c r="B337" s="0" t="n">
        <v>2</v>
      </c>
      <c r="C337" s="0" t="n">
        <v>19</v>
      </c>
      <c r="D337" s="0" t="n">
        <v>7</v>
      </c>
      <c r="E337" s="0" t="n">
        <v>45</v>
      </c>
      <c r="G337" s="0" t="n">
        <v>52</v>
      </c>
      <c r="H337" s="0" t="n">
        <f aca="false">(107-G337)</f>
        <v>55</v>
      </c>
      <c r="L337" s="21" t="n">
        <v>15.324605</v>
      </c>
      <c r="M337" s="22" t="n">
        <f aca="false">IF(H337&gt;0,(L337*(107/H337)),L337*107)</f>
        <v>29.8133224545455</v>
      </c>
      <c r="N337" s="22" t="n">
        <f aca="false">(M337-L337)</f>
        <v>14.4887174545455</v>
      </c>
    </row>
    <row r="338" customFormat="false" ht="12.75" hidden="false" customHeight="false" outlineLevel="0" collapsed="false">
      <c r="A338" s="0" t="n">
        <v>2002</v>
      </c>
      <c r="B338" s="0" t="n">
        <v>2</v>
      </c>
      <c r="C338" s="0" t="n">
        <v>19</v>
      </c>
      <c r="D338" s="0" t="n">
        <v>8</v>
      </c>
      <c r="E338" s="0" t="n">
        <v>0</v>
      </c>
      <c r="G338" s="0" t="n">
        <v>52</v>
      </c>
      <c r="H338" s="0" t="n">
        <f aca="false">(107-G338)</f>
        <v>55</v>
      </c>
      <c r="L338" s="21" t="n">
        <v>16.05727</v>
      </c>
      <c r="M338" s="22" t="n">
        <f aca="false">IF(H338&gt;0,(L338*(107/H338)),L338*107)</f>
        <v>31.2386889090909</v>
      </c>
      <c r="N338" s="22" t="n">
        <f aca="false">(M338-L338)</f>
        <v>15.1814189090909</v>
      </c>
    </row>
    <row r="339" customFormat="false" ht="12.75" hidden="false" customHeight="false" outlineLevel="0" collapsed="false">
      <c r="A339" s="0" t="n">
        <v>2002</v>
      </c>
      <c r="B339" s="0" t="n">
        <v>2</v>
      </c>
      <c r="C339" s="0" t="n">
        <v>19</v>
      </c>
      <c r="D339" s="0" t="n">
        <v>8</v>
      </c>
      <c r="E339" s="0" t="n">
        <v>15</v>
      </c>
      <c r="G339" s="0" t="n">
        <v>52</v>
      </c>
      <c r="H339" s="0" t="n">
        <f aca="false">(107-G339)</f>
        <v>55</v>
      </c>
      <c r="L339" s="21" t="n">
        <v>16.662861</v>
      </c>
      <c r="M339" s="22" t="n">
        <f aca="false">IF(H339&gt;0,(L339*(107/H339)),L339*107)</f>
        <v>32.4168386727273</v>
      </c>
      <c r="N339" s="22" t="n">
        <f aca="false">(M339-L339)</f>
        <v>15.7539776727273</v>
      </c>
    </row>
    <row r="340" customFormat="false" ht="12.75" hidden="false" customHeight="false" outlineLevel="0" collapsed="false">
      <c r="L340" s="21"/>
      <c r="M340" s="22"/>
      <c r="N340" s="22"/>
    </row>
    <row r="341" customFormat="false" ht="12.75" hidden="false" customHeight="false" outlineLevel="0" collapsed="false">
      <c r="A341" s="0" t="n">
        <v>2002</v>
      </c>
      <c r="B341" s="0" t="n">
        <v>2</v>
      </c>
      <c r="C341" s="0" t="n">
        <v>19</v>
      </c>
      <c r="D341" s="0" t="n">
        <v>8</v>
      </c>
      <c r="E341" s="0" t="n">
        <v>30</v>
      </c>
      <c r="F341" s="0" t="n">
        <v>1.75</v>
      </c>
      <c r="G341" s="0" t="n">
        <v>65</v>
      </c>
      <c r="H341" s="0" t="n">
        <f aca="false">(107-G341)</f>
        <v>42</v>
      </c>
      <c r="L341" s="21" t="n">
        <v>17.318925001</v>
      </c>
      <c r="M341" s="22" t="n">
        <f aca="false">IF(H341&gt;0,(L341*(107/H341)),L341*107)</f>
        <v>44.1220232168333</v>
      </c>
      <c r="N341" s="22" t="n">
        <f aca="false">(M341-L341)</f>
        <v>26.8030982158333</v>
      </c>
      <c r="P341" s="21" t="n">
        <f aca="false">SUM(N341:N347)*1000</f>
        <v>154980.052501548</v>
      </c>
    </row>
    <row r="342" customFormat="false" ht="12.75" hidden="false" customHeight="false" outlineLevel="0" collapsed="false">
      <c r="A342" s="0" t="n">
        <v>2002</v>
      </c>
      <c r="B342" s="0" t="n">
        <v>2</v>
      </c>
      <c r="C342" s="0" t="n">
        <v>19</v>
      </c>
      <c r="D342" s="0" t="n">
        <v>8</v>
      </c>
      <c r="E342" s="0" t="n">
        <v>45</v>
      </c>
      <c r="G342" s="0" t="n">
        <v>65</v>
      </c>
      <c r="H342" s="0" t="n">
        <f aca="false">(107-G342)</f>
        <v>42</v>
      </c>
      <c r="L342" s="21" t="n">
        <v>14.295231</v>
      </c>
      <c r="M342" s="22" t="n">
        <f aca="false">IF(H342&gt;0,(L342*(107/H342)),L342*107)</f>
        <v>36.4188027857143</v>
      </c>
      <c r="N342" s="22" t="n">
        <f aca="false">(M342-L342)</f>
        <v>22.1235717857143</v>
      </c>
    </row>
    <row r="343" customFormat="false" ht="12.75" hidden="false" customHeight="false" outlineLevel="0" collapsed="false">
      <c r="A343" s="0" t="n">
        <v>2002</v>
      </c>
      <c r="B343" s="0" t="n">
        <v>2</v>
      </c>
      <c r="C343" s="0" t="n">
        <v>19</v>
      </c>
      <c r="D343" s="0" t="n">
        <v>9</v>
      </c>
      <c r="E343" s="0" t="n">
        <v>0</v>
      </c>
      <c r="G343" s="0" t="n">
        <v>65</v>
      </c>
      <c r="H343" s="0" t="n">
        <f aca="false">(107-G343)</f>
        <v>42</v>
      </c>
      <c r="L343" s="21" t="n">
        <v>13.311047</v>
      </c>
      <c r="M343" s="22" t="n">
        <f aca="false">IF(H343&gt;0,(L343*(107/H343)),L343*107)</f>
        <v>33.9114768809524</v>
      </c>
      <c r="N343" s="22" t="n">
        <f aca="false">(M343-L343)</f>
        <v>20.6004298809524</v>
      </c>
    </row>
    <row r="344" customFormat="false" ht="12.75" hidden="false" customHeight="false" outlineLevel="0" collapsed="false">
      <c r="A344" s="0" t="n">
        <v>2002</v>
      </c>
      <c r="B344" s="0" t="n">
        <v>2</v>
      </c>
      <c r="C344" s="0" t="n">
        <v>19</v>
      </c>
      <c r="D344" s="0" t="n">
        <v>9</v>
      </c>
      <c r="E344" s="0" t="n">
        <v>15</v>
      </c>
      <c r="G344" s="0" t="n">
        <v>65</v>
      </c>
      <c r="H344" s="0" t="n">
        <f aca="false">(107-G344)</f>
        <v>42</v>
      </c>
      <c r="L344" s="21" t="n">
        <v>13.820313</v>
      </c>
      <c r="M344" s="22" t="n">
        <f aca="false">IF(H344&gt;0,(L344*(107/H344)),L344*107)</f>
        <v>35.2088926428571</v>
      </c>
      <c r="N344" s="22" t="n">
        <f aca="false">(M344-L344)</f>
        <v>21.3885796428571</v>
      </c>
    </row>
    <row r="345" customFormat="false" ht="12.75" hidden="false" customHeight="false" outlineLevel="0" collapsed="false">
      <c r="A345" s="0" t="n">
        <v>2002</v>
      </c>
      <c r="B345" s="0" t="n">
        <v>2</v>
      </c>
      <c r="C345" s="0" t="n">
        <v>19</v>
      </c>
      <c r="D345" s="0" t="n">
        <v>9</v>
      </c>
      <c r="E345" s="0" t="n">
        <v>30</v>
      </c>
      <c r="G345" s="0" t="n">
        <v>65</v>
      </c>
      <c r="H345" s="0" t="n">
        <f aca="false">(107-G345)</f>
        <v>42</v>
      </c>
      <c r="L345" s="21" t="n">
        <v>13.824031</v>
      </c>
      <c r="M345" s="22" t="n">
        <f aca="false">IF(H345&gt;0,(L345*(107/H345)),L345*107)</f>
        <v>35.2183646904762</v>
      </c>
      <c r="N345" s="22" t="n">
        <f aca="false">(M345-L345)</f>
        <v>21.3943336904762</v>
      </c>
    </row>
    <row r="346" customFormat="false" ht="12.75" hidden="false" customHeight="false" outlineLevel="0" collapsed="false">
      <c r="A346" s="0" t="n">
        <v>2002</v>
      </c>
      <c r="B346" s="0" t="n">
        <v>2</v>
      </c>
      <c r="C346" s="0" t="n">
        <v>19</v>
      </c>
      <c r="D346" s="0" t="n">
        <v>9</v>
      </c>
      <c r="E346" s="0" t="n">
        <v>45</v>
      </c>
      <c r="G346" s="0" t="n">
        <v>65</v>
      </c>
      <c r="H346" s="0" t="n">
        <f aca="false">(107-G346)</f>
        <v>42</v>
      </c>
      <c r="L346" s="21" t="n">
        <v>13.813183</v>
      </c>
      <c r="M346" s="22" t="n">
        <f aca="false">IF(H346&gt;0,(L346*(107/H346)),L346*107)</f>
        <v>35.1907281190476</v>
      </c>
      <c r="N346" s="22" t="n">
        <f aca="false">(M346-L346)</f>
        <v>21.3775451190476</v>
      </c>
    </row>
    <row r="347" customFormat="false" ht="12.75" hidden="false" customHeight="false" outlineLevel="0" collapsed="false">
      <c r="A347" s="0" t="n">
        <v>2002</v>
      </c>
      <c r="B347" s="0" t="n">
        <v>2</v>
      </c>
      <c r="C347" s="0" t="n">
        <v>19</v>
      </c>
      <c r="D347" s="0" t="n">
        <v>10</v>
      </c>
      <c r="E347" s="0" t="n">
        <v>0</v>
      </c>
      <c r="G347" s="0" t="n">
        <v>65</v>
      </c>
      <c r="H347" s="0" t="n">
        <f aca="false">(107-G347)</f>
        <v>42</v>
      </c>
      <c r="L347" s="21" t="n">
        <v>13.758227</v>
      </c>
      <c r="M347" s="22" t="n">
        <f aca="false">IF(H347&gt;0,(L347*(107/H347)),L347*107)</f>
        <v>35.0507211666667</v>
      </c>
      <c r="N347" s="22" t="n">
        <f aca="false">(M347-L347)</f>
        <v>21.2924941666667</v>
      </c>
    </row>
    <row r="348" customFormat="false" ht="12.75" hidden="false" customHeight="false" outlineLevel="0" collapsed="false">
      <c r="L348" s="21"/>
      <c r="M348" s="22"/>
      <c r="N348" s="22"/>
    </row>
    <row r="349" customFormat="false" ht="12.75" hidden="false" customHeight="false" outlineLevel="0" collapsed="false">
      <c r="A349" s="0" t="n">
        <v>2002</v>
      </c>
      <c r="B349" s="0" t="n">
        <v>2</v>
      </c>
      <c r="C349" s="0" t="n">
        <v>19</v>
      </c>
      <c r="D349" s="0" t="n">
        <v>10</v>
      </c>
      <c r="E349" s="0" t="n">
        <v>15</v>
      </c>
      <c r="F349" s="0" t="n">
        <v>4</v>
      </c>
      <c r="G349" s="0" t="n">
        <v>68</v>
      </c>
      <c r="H349" s="0" t="n">
        <f aca="false">(107-G349)</f>
        <v>39</v>
      </c>
      <c r="L349" s="21" t="n">
        <v>15.030194</v>
      </c>
      <c r="M349" s="22" t="n">
        <f aca="false">IF(H349&gt;0,(L349*(107/H349)),L349*107)</f>
        <v>41.2366861025641</v>
      </c>
      <c r="N349" s="22" t="n">
        <f aca="false">(M349-L349)</f>
        <v>26.2064921025641</v>
      </c>
      <c r="P349" s="21" t="n">
        <f aca="false">SUM(N349:N364)*1000</f>
        <v>439851.316820513</v>
      </c>
    </row>
    <row r="350" customFormat="false" ht="12.75" hidden="false" customHeight="false" outlineLevel="0" collapsed="false">
      <c r="A350" s="0" t="n">
        <v>2002</v>
      </c>
      <c r="B350" s="0" t="n">
        <v>2</v>
      </c>
      <c r="C350" s="0" t="n">
        <v>19</v>
      </c>
      <c r="D350" s="0" t="n">
        <v>10</v>
      </c>
      <c r="E350" s="0" t="n">
        <v>30</v>
      </c>
      <c r="G350" s="0" t="n">
        <v>68</v>
      </c>
      <c r="H350" s="0" t="n">
        <f aca="false">(107-G350)</f>
        <v>39</v>
      </c>
      <c r="L350" s="21" t="n">
        <v>16.134927</v>
      </c>
      <c r="M350" s="22" t="n">
        <f aca="false">IF(H350&gt;0,(L350*(107/H350)),L350*107)</f>
        <v>44.2676202307692</v>
      </c>
      <c r="N350" s="22" t="n">
        <f aca="false">(M350-L350)</f>
        <v>28.1326932307692</v>
      </c>
    </row>
    <row r="351" customFormat="false" ht="12.75" hidden="false" customHeight="false" outlineLevel="0" collapsed="false">
      <c r="A351" s="0" t="n">
        <v>2002</v>
      </c>
      <c r="B351" s="0" t="n">
        <v>2</v>
      </c>
      <c r="C351" s="0" t="n">
        <v>19</v>
      </c>
      <c r="D351" s="0" t="n">
        <v>10</v>
      </c>
      <c r="E351" s="0" t="n">
        <v>45</v>
      </c>
      <c r="G351" s="0" t="n">
        <v>68</v>
      </c>
      <c r="H351" s="0" t="n">
        <f aca="false">(107-G351)</f>
        <v>39</v>
      </c>
      <c r="L351" s="21" t="n">
        <v>16.449345</v>
      </c>
      <c r="M351" s="22" t="n">
        <f aca="false">IF(H351&gt;0,(L351*(107/H351)),L351*107)</f>
        <v>45.1302542307692</v>
      </c>
      <c r="N351" s="22" t="n">
        <f aca="false">(M351-L351)</f>
        <v>28.6809092307692</v>
      </c>
    </row>
    <row r="352" customFormat="false" ht="12.75" hidden="false" customHeight="false" outlineLevel="0" collapsed="false">
      <c r="A352" s="0" t="n">
        <v>2002</v>
      </c>
      <c r="B352" s="0" t="n">
        <v>2</v>
      </c>
      <c r="C352" s="0" t="n">
        <v>19</v>
      </c>
      <c r="D352" s="0" t="n">
        <v>11</v>
      </c>
      <c r="E352" s="0" t="n">
        <v>0</v>
      </c>
      <c r="G352" s="0" t="n">
        <v>68</v>
      </c>
      <c r="H352" s="0" t="n">
        <f aca="false">(107-G352)</f>
        <v>39</v>
      </c>
      <c r="L352" s="21" t="n">
        <v>16.460207</v>
      </c>
      <c r="M352" s="22" t="n">
        <f aca="false">IF(H352&gt;0,(L352*(107/H352)),L352*107)</f>
        <v>45.1600551025641</v>
      </c>
      <c r="N352" s="22" t="n">
        <f aca="false">(M352-L352)</f>
        <v>28.6998481025641</v>
      </c>
    </row>
    <row r="353" customFormat="false" ht="12.75" hidden="false" customHeight="false" outlineLevel="0" collapsed="false">
      <c r="A353" s="0" t="n">
        <v>2002</v>
      </c>
      <c r="B353" s="0" t="n">
        <v>2</v>
      </c>
      <c r="C353" s="0" t="n">
        <v>19</v>
      </c>
      <c r="D353" s="0" t="n">
        <v>11</v>
      </c>
      <c r="E353" s="0" t="n">
        <v>15</v>
      </c>
      <c r="G353" s="0" t="n">
        <v>68</v>
      </c>
      <c r="H353" s="0" t="n">
        <f aca="false">(107-G353)</f>
        <v>39</v>
      </c>
      <c r="L353" s="21" t="n">
        <v>16.713211</v>
      </c>
      <c r="M353" s="22" t="n">
        <f aca="false">IF(H353&gt;0,(L353*(107/H353)),L353*107)</f>
        <v>45.8541942820513</v>
      </c>
      <c r="N353" s="22" t="n">
        <f aca="false">(M353-L353)</f>
        <v>29.1409832820513</v>
      </c>
    </row>
    <row r="354" customFormat="false" ht="12.75" hidden="false" customHeight="false" outlineLevel="0" collapsed="false">
      <c r="A354" s="0" t="n">
        <v>2002</v>
      </c>
      <c r="B354" s="0" t="n">
        <v>2</v>
      </c>
      <c r="C354" s="0" t="n">
        <v>19</v>
      </c>
      <c r="D354" s="0" t="n">
        <v>11</v>
      </c>
      <c r="E354" s="0" t="n">
        <v>30</v>
      </c>
      <c r="G354" s="0" t="n">
        <v>68</v>
      </c>
      <c r="H354" s="0" t="n">
        <f aca="false">(107-G354)</f>
        <v>39</v>
      </c>
      <c r="L354" s="21" t="n">
        <v>16.778787</v>
      </c>
      <c r="M354" s="22" t="n">
        <f aca="false">IF(H354&gt;0,(L354*(107/H354)),L354*107)</f>
        <v>46.0341079230769</v>
      </c>
      <c r="N354" s="22" t="n">
        <f aca="false">(M354-L354)</f>
        <v>29.2553209230769</v>
      </c>
    </row>
    <row r="355" customFormat="false" ht="12.75" hidden="false" customHeight="false" outlineLevel="0" collapsed="false">
      <c r="A355" s="0" t="n">
        <v>2002</v>
      </c>
      <c r="B355" s="0" t="n">
        <v>2</v>
      </c>
      <c r="C355" s="0" t="n">
        <v>19</v>
      </c>
      <c r="D355" s="0" t="n">
        <v>11</v>
      </c>
      <c r="E355" s="0" t="n">
        <v>45</v>
      </c>
      <c r="G355" s="0" t="n">
        <v>68</v>
      </c>
      <c r="H355" s="0" t="n">
        <f aca="false">(107-G355)</f>
        <v>39</v>
      </c>
      <c r="L355" s="21" t="n">
        <v>16.512971</v>
      </c>
      <c r="M355" s="22" t="n">
        <f aca="false">IF(H355&gt;0,(L355*(107/H355)),L355*107)</f>
        <v>45.3048178717949</v>
      </c>
      <c r="N355" s="22" t="n">
        <f aca="false">(M355-L355)</f>
        <v>28.7918468717949</v>
      </c>
    </row>
    <row r="356" customFormat="false" ht="12.75" hidden="false" customHeight="false" outlineLevel="0" collapsed="false">
      <c r="A356" s="0" t="n">
        <v>2002</v>
      </c>
      <c r="B356" s="0" t="n">
        <v>2</v>
      </c>
      <c r="C356" s="0" t="n">
        <v>19</v>
      </c>
      <c r="D356" s="0" t="n">
        <v>12</v>
      </c>
      <c r="E356" s="0" t="n">
        <v>0</v>
      </c>
      <c r="G356" s="0" t="n">
        <v>68</v>
      </c>
      <c r="H356" s="0" t="n">
        <f aca="false">(107-G356)</f>
        <v>39</v>
      </c>
      <c r="L356" s="21" t="n">
        <v>17.195107</v>
      </c>
      <c r="M356" s="22" t="n">
        <f aca="false">IF(H356&gt;0,(L356*(107/H356)),L356*107)</f>
        <v>47.1763192051282</v>
      </c>
      <c r="N356" s="22" t="n">
        <f aca="false">(M356-L356)</f>
        <v>29.9812122051282</v>
      </c>
    </row>
    <row r="357" customFormat="false" ht="12.75" hidden="false" customHeight="false" outlineLevel="0" collapsed="false">
      <c r="A357" s="0" t="n">
        <v>2002</v>
      </c>
      <c r="B357" s="0" t="n">
        <v>2</v>
      </c>
      <c r="C357" s="0" t="n">
        <v>19</v>
      </c>
      <c r="D357" s="0" t="n">
        <v>12</v>
      </c>
      <c r="E357" s="0" t="n">
        <v>15</v>
      </c>
      <c r="G357" s="0" t="n">
        <v>68</v>
      </c>
      <c r="H357" s="0" t="n">
        <f aca="false">(107-G357)</f>
        <v>39</v>
      </c>
      <c r="L357" s="21" t="n">
        <v>16.946933</v>
      </c>
      <c r="M357" s="22" t="n">
        <f aca="false">IF(H357&gt;0,(L357*(107/H357)),L357*107)</f>
        <v>46.4954315641026</v>
      </c>
      <c r="N357" s="22" t="n">
        <f aca="false">(M357-L357)</f>
        <v>29.5484985641026</v>
      </c>
    </row>
    <row r="358" customFormat="false" ht="12.75" hidden="false" customHeight="false" outlineLevel="0" collapsed="false">
      <c r="A358" s="0" t="n">
        <v>2002</v>
      </c>
      <c r="B358" s="0" t="n">
        <v>2</v>
      </c>
      <c r="C358" s="0" t="n">
        <v>19</v>
      </c>
      <c r="D358" s="0" t="n">
        <v>12</v>
      </c>
      <c r="E358" s="0" t="n">
        <v>30</v>
      </c>
      <c r="G358" s="0" t="n">
        <v>68</v>
      </c>
      <c r="H358" s="0" t="n">
        <f aca="false">(107-G358)</f>
        <v>39</v>
      </c>
      <c r="L358" s="21" t="n">
        <v>16.597256</v>
      </c>
      <c r="M358" s="22" t="n">
        <f aca="false">IF(H358&gt;0,(L358*(107/H358)),L358*107)</f>
        <v>45.5360613333333</v>
      </c>
      <c r="N358" s="22" t="n">
        <f aca="false">(M358-L358)</f>
        <v>28.9388053333333</v>
      </c>
    </row>
    <row r="359" customFormat="false" ht="12.75" hidden="false" customHeight="false" outlineLevel="0" collapsed="false">
      <c r="A359" s="0" t="n">
        <v>2002</v>
      </c>
      <c r="B359" s="0" t="n">
        <v>2</v>
      </c>
      <c r="C359" s="0" t="n">
        <v>19</v>
      </c>
      <c r="D359" s="0" t="n">
        <v>12</v>
      </c>
      <c r="E359" s="0" t="n">
        <v>45</v>
      </c>
      <c r="G359" s="0" t="n">
        <v>68</v>
      </c>
      <c r="H359" s="0" t="n">
        <f aca="false">(107-G359)</f>
        <v>39</v>
      </c>
      <c r="L359" s="21" t="n">
        <v>16.045415</v>
      </c>
      <c r="M359" s="22" t="n">
        <f aca="false">IF(H359&gt;0,(L359*(107/H359)),L359*107)</f>
        <v>44.022036025641</v>
      </c>
      <c r="N359" s="22" t="n">
        <f aca="false">(M359-L359)</f>
        <v>27.976621025641</v>
      </c>
    </row>
    <row r="360" customFormat="false" ht="12.75" hidden="false" customHeight="false" outlineLevel="0" collapsed="false">
      <c r="A360" s="0" t="n">
        <v>2002</v>
      </c>
      <c r="B360" s="0" t="n">
        <v>2</v>
      </c>
      <c r="C360" s="0" t="n">
        <v>19</v>
      </c>
      <c r="D360" s="0" t="n">
        <v>13</v>
      </c>
      <c r="E360" s="0" t="n">
        <v>0</v>
      </c>
      <c r="G360" s="0" t="n">
        <v>68</v>
      </c>
      <c r="H360" s="0" t="n">
        <f aca="false">(107-G360)</f>
        <v>39</v>
      </c>
      <c r="L360" s="21" t="n">
        <v>15.680225</v>
      </c>
      <c r="M360" s="22" t="n">
        <f aca="false">IF(H360&gt;0,(L360*(107/H360)),L360*107)</f>
        <v>43.0201044871795</v>
      </c>
      <c r="N360" s="22" t="n">
        <f aca="false">(M360-L360)</f>
        <v>27.3398794871795</v>
      </c>
    </row>
    <row r="361" customFormat="false" ht="12.75" hidden="false" customHeight="false" outlineLevel="0" collapsed="false">
      <c r="A361" s="0" t="n">
        <v>2002</v>
      </c>
      <c r="B361" s="0" t="n">
        <v>2</v>
      </c>
      <c r="C361" s="0" t="n">
        <v>19</v>
      </c>
      <c r="D361" s="0" t="n">
        <v>13</v>
      </c>
      <c r="E361" s="0" t="n">
        <v>15</v>
      </c>
      <c r="G361" s="0" t="n">
        <v>68</v>
      </c>
      <c r="H361" s="0" t="n">
        <f aca="false">(107-G361)</f>
        <v>39</v>
      </c>
      <c r="L361" s="21" t="n">
        <v>13.847952</v>
      </c>
      <c r="M361" s="22" t="n">
        <f aca="false">IF(H361&gt;0,(L361*(107/H361)),L361*107)</f>
        <v>37.9930990769231</v>
      </c>
      <c r="N361" s="22" t="n">
        <f aca="false">(M361-L361)</f>
        <v>24.1451470769231</v>
      </c>
    </row>
    <row r="362" customFormat="false" ht="12.75" hidden="false" customHeight="false" outlineLevel="0" collapsed="false">
      <c r="A362" s="0" t="n">
        <v>2002</v>
      </c>
      <c r="B362" s="0" t="n">
        <v>2</v>
      </c>
      <c r="C362" s="0" t="n">
        <v>19</v>
      </c>
      <c r="D362" s="0" t="n">
        <v>13</v>
      </c>
      <c r="E362" s="0" t="n">
        <v>30</v>
      </c>
      <c r="G362" s="0" t="n">
        <v>68</v>
      </c>
      <c r="H362" s="0" t="n">
        <f aca="false">(107-G362)</f>
        <v>39</v>
      </c>
      <c r="L362" s="21" t="n">
        <v>14.354613</v>
      </c>
      <c r="M362" s="22" t="n">
        <f aca="false">IF(H362&gt;0,(L362*(107/H362)),L362*107)</f>
        <v>39.383169</v>
      </c>
      <c r="N362" s="22" t="n">
        <f aca="false">(M362-L362)</f>
        <v>25.028556</v>
      </c>
    </row>
    <row r="363" customFormat="false" ht="12.75" hidden="false" customHeight="false" outlineLevel="0" collapsed="false">
      <c r="A363" s="0" t="n">
        <v>2002</v>
      </c>
      <c r="B363" s="0" t="n">
        <v>2</v>
      </c>
      <c r="C363" s="0" t="n">
        <v>19</v>
      </c>
      <c r="D363" s="0" t="n">
        <v>13</v>
      </c>
      <c r="E363" s="0" t="n">
        <v>45</v>
      </c>
      <c r="G363" s="0" t="n">
        <v>68</v>
      </c>
      <c r="H363" s="0" t="n">
        <f aca="false">(107-G363)</f>
        <v>39</v>
      </c>
      <c r="L363" s="21" t="n">
        <v>13.810237</v>
      </c>
      <c r="M363" s="22" t="n">
        <f aca="false">IF(H363&gt;0,(L363*(107/H363)),L363*107)</f>
        <v>37.8896245897436</v>
      </c>
      <c r="N363" s="22" t="n">
        <f aca="false">(M363-L363)</f>
        <v>24.0793875897436</v>
      </c>
    </row>
    <row r="364" customFormat="false" ht="12.75" hidden="false" customHeight="false" outlineLevel="0" collapsed="false">
      <c r="A364" s="0" t="n">
        <v>2002</v>
      </c>
      <c r="B364" s="0" t="n">
        <v>2</v>
      </c>
      <c r="C364" s="0" t="n">
        <v>19</v>
      </c>
      <c r="D364" s="0" t="n">
        <v>14</v>
      </c>
      <c r="E364" s="0" t="n">
        <v>0</v>
      </c>
      <c r="G364" s="0" t="n">
        <v>68</v>
      </c>
      <c r="H364" s="0" t="n">
        <f aca="false">(107-G364)</f>
        <v>39</v>
      </c>
      <c r="L364" s="21" t="n">
        <v>13.710287</v>
      </c>
      <c r="M364" s="22" t="n">
        <f aca="false">IF(H364&gt;0,(L364*(107/H364)),L364*107)</f>
        <v>37.6154027948718</v>
      </c>
      <c r="N364" s="22" t="n">
        <f aca="false">(M364-L364)</f>
        <v>23.9051157948718</v>
      </c>
    </row>
    <row r="365" customFormat="false" ht="12.75" hidden="false" customHeight="false" outlineLevel="0" collapsed="false">
      <c r="L365" s="21"/>
      <c r="M365" s="22"/>
      <c r="N365" s="22"/>
    </row>
    <row r="366" customFormat="false" ht="12.75" hidden="false" customHeight="false" outlineLevel="0" collapsed="false">
      <c r="A366" s="0" t="n">
        <v>2002</v>
      </c>
      <c r="B366" s="0" t="n">
        <v>2</v>
      </c>
      <c r="C366" s="0" t="n">
        <v>19</v>
      </c>
      <c r="D366" s="0" t="n">
        <v>14</v>
      </c>
      <c r="E366" s="0" t="n">
        <v>15</v>
      </c>
      <c r="F366" s="0" t="n">
        <v>1.75</v>
      </c>
      <c r="G366" s="0" t="n">
        <v>61</v>
      </c>
      <c r="H366" s="0" t="n">
        <f aca="false">(107-G366)</f>
        <v>46</v>
      </c>
      <c r="L366" s="21" t="n">
        <v>13.44166</v>
      </c>
      <c r="M366" s="22" t="n">
        <f aca="false">IF(H366&gt;0,(L366*(107/H366)),L366*107)</f>
        <v>31.26647</v>
      </c>
      <c r="N366" s="22" t="n">
        <f aca="false">(M366-L366)</f>
        <v>17.82481</v>
      </c>
      <c r="P366" s="21" t="n">
        <f aca="false">SUM(N366:N372)*1000</f>
        <v>147021.605913044</v>
      </c>
    </row>
    <row r="367" customFormat="false" ht="12.75" hidden="false" customHeight="false" outlineLevel="0" collapsed="false">
      <c r="A367" s="0" t="n">
        <v>2002</v>
      </c>
      <c r="B367" s="0" t="n">
        <v>2</v>
      </c>
      <c r="C367" s="0" t="n">
        <v>19</v>
      </c>
      <c r="D367" s="0" t="n">
        <v>14</v>
      </c>
      <c r="E367" s="0" t="n">
        <v>30</v>
      </c>
      <c r="G367" s="0" t="n">
        <v>61</v>
      </c>
      <c r="H367" s="0" t="n">
        <f aca="false">(107-G367)</f>
        <v>46</v>
      </c>
      <c r="L367" s="21" t="n">
        <v>15.470006</v>
      </c>
      <c r="M367" s="22" t="n">
        <f aca="false">IF(H367&gt;0,(L367*(107/H367)),L367*107)</f>
        <v>35.9845791739131</v>
      </c>
      <c r="N367" s="22" t="n">
        <f aca="false">(M367-L367)</f>
        <v>20.5145731739131</v>
      </c>
    </row>
    <row r="368" customFormat="false" ht="12.75" hidden="false" customHeight="false" outlineLevel="0" collapsed="false">
      <c r="A368" s="0" t="n">
        <v>2002</v>
      </c>
      <c r="B368" s="0" t="n">
        <v>2</v>
      </c>
      <c r="C368" s="0" t="n">
        <v>19</v>
      </c>
      <c r="D368" s="0" t="n">
        <v>14</v>
      </c>
      <c r="E368" s="0" t="n">
        <v>45</v>
      </c>
      <c r="G368" s="0" t="n">
        <v>61</v>
      </c>
      <c r="H368" s="0" t="n">
        <f aca="false">(107-G368)</f>
        <v>46</v>
      </c>
      <c r="L368" s="21" t="n">
        <v>16.775755</v>
      </c>
      <c r="M368" s="22" t="n">
        <f aca="false">IF(H368&gt;0,(L368*(107/H368)),L368*107)</f>
        <v>39.0218648913044</v>
      </c>
      <c r="N368" s="22" t="n">
        <f aca="false">(M368-L368)</f>
        <v>22.2461098913044</v>
      </c>
    </row>
    <row r="369" customFormat="false" ht="12.75" hidden="false" customHeight="false" outlineLevel="0" collapsed="false">
      <c r="A369" s="0" t="n">
        <v>2002</v>
      </c>
      <c r="B369" s="0" t="n">
        <v>2</v>
      </c>
      <c r="C369" s="0" t="n">
        <v>19</v>
      </c>
      <c r="D369" s="0" t="n">
        <v>15</v>
      </c>
      <c r="E369" s="0" t="n">
        <v>0</v>
      </c>
      <c r="G369" s="0" t="n">
        <v>61</v>
      </c>
      <c r="H369" s="0" t="n">
        <f aca="false">(107-G369)</f>
        <v>46</v>
      </c>
      <c r="L369" s="21" t="n">
        <v>16.774652</v>
      </c>
      <c r="M369" s="22" t="n">
        <f aca="false">IF(H369&gt;0,(L369*(107/H369)),L369*107)</f>
        <v>39.0192992173913</v>
      </c>
      <c r="N369" s="22" t="n">
        <f aca="false">(M369-L369)</f>
        <v>22.2446472173913</v>
      </c>
    </row>
    <row r="370" customFormat="false" ht="12.75" hidden="false" customHeight="false" outlineLevel="0" collapsed="false">
      <c r="A370" s="0" t="n">
        <v>2002</v>
      </c>
      <c r="B370" s="0" t="n">
        <v>2</v>
      </c>
      <c r="C370" s="0" t="n">
        <v>19</v>
      </c>
      <c r="D370" s="0" t="n">
        <v>15</v>
      </c>
      <c r="E370" s="0" t="n">
        <v>15</v>
      </c>
      <c r="G370" s="0" t="n">
        <v>61</v>
      </c>
      <c r="H370" s="0" t="n">
        <f aca="false">(107-G370)</f>
        <v>46</v>
      </c>
      <c r="L370" s="21" t="n">
        <v>17.294009</v>
      </c>
      <c r="M370" s="22" t="n">
        <f aca="false">IF(H370&gt;0,(L370*(107/H370)),L370*107)</f>
        <v>40.2273687608696</v>
      </c>
      <c r="N370" s="22" t="n">
        <f aca="false">(M370-L370)</f>
        <v>22.9333597608696</v>
      </c>
    </row>
    <row r="371" customFormat="false" ht="12.75" hidden="false" customHeight="false" outlineLevel="0" collapsed="false">
      <c r="A371" s="0" t="n">
        <v>2002</v>
      </c>
      <c r="B371" s="0" t="n">
        <v>2</v>
      </c>
      <c r="C371" s="0" t="n">
        <v>19</v>
      </c>
      <c r="D371" s="0" t="n">
        <v>15</v>
      </c>
      <c r="E371" s="0" t="n">
        <v>30</v>
      </c>
      <c r="G371" s="0" t="n">
        <v>61</v>
      </c>
      <c r="H371" s="0" t="n">
        <f aca="false">(107-G371)</f>
        <v>46</v>
      </c>
      <c r="L371" s="21" t="n">
        <v>16.567778</v>
      </c>
      <c r="M371" s="22" t="n">
        <f aca="false">IF(H371&gt;0,(L371*(107/H371)),L371*107)</f>
        <v>38.5380923043478</v>
      </c>
      <c r="N371" s="22" t="n">
        <f aca="false">(M371-L371)</f>
        <v>21.9703143043478</v>
      </c>
    </row>
    <row r="372" customFormat="false" ht="12.75" hidden="false" customHeight="false" outlineLevel="0" collapsed="false">
      <c r="A372" s="0" t="n">
        <v>2002</v>
      </c>
      <c r="B372" s="0" t="n">
        <v>2</v>
      </c>
      <c r="C372" s="0" t="n">
        <v>19</v>
      </c>
      <c r="D372" s="0" t="n">
        <v>15</v>
      </c>
      <c r="E372" s="0" t="n">
        <v>45</v>
      </c>
      <c r="G372" s="0" t="n">
        <v>61</v>
      </c>
      <c r="H372" s="0" t="n">
        <f aca="false">(107-G372)</f>
        <v>46</v>
      </c>
      <c r="L372" s="21" t="n">
        <v>14.544892</v>
      </c>
      <c r="M372" s="22" t="n">
        <f aca="false">IF(H372&gt;0,(L372*(107/H372)),L372*107)</f>
        <v>33.8326835652174</v>
      </c>
      <c r="N372" s="22" t="n">
        <f aca="false">(M372-L372)</f>
        <v>19.2877915652174</v>
      </c>
    </row>
    <row r="373" customFormat="false" ht="12.75" hidden="false" customHeight="false" outlineLevel="0" collapsed="false">
      <c r="L373" s="21"/>
      <c r="M373" s="22"/>
      <c r="N373" s="22"/>
    </row>
    <row r="374" customFormat="false" ht="12.75" hidden="false" customHeight="false" outlineLevel="0" collapsed="false">
      <c r="A374" s="0" t="n">
        <v>2002</v>
      </c>
      <c r="B374" s="0" t="n">
        <v>2</v>
      </c>
      <c r="C374" s="0" t="n">
        <v>19</v>
      </c>
      <c r="D374" s="0" t="n">
        <v>16</v>
      </c>
      <c r="E374" s="0" t="n">
        <v>0</v>
      </c>
      <c r="F374" s="0" t="n">
        <v>6.75</v>
      </c>
      <c r="G374" s="0" t="n">
        <v>70</v>
      </c>
      <c r="H374" s="0" t="n">
        <f aca="false">(107-G374)</f>
        <v>37</v>
      </c>
      <c r="L374" s="21" t="n">
        <v>14.641977</v>
      </c>
      <c r="M374" s="22" t="n">
        <f aca="false">IF(H374&gt;0,(L374*(107/H374)),L374*107)</f>
        <v>42.3430145675676</v>
      </c>
      <c r="N374" s="22" t="n">
        <f aca="false">(M374-L374)</f>
        <v>27.7010375675676</v>
      </c>
      <c r="P374" s="21" t="n">
        <f aca="false">SUM(N374:N401)*1000</f>
        <v>761310.302152703</v>
      </c>
    </row>
    <row r="375" customFormat="false" ht="12.75" hidden="false" customHeight="false" outlineLevel="0" collapsed="false">
      <c r="A375" s="0" t="n">
        <v>2002</v>
      </c>
      <c r="B375" s="0" t="n">
        <v>2</v>
      </c>
      <c r="C375" s="0" t="n">
        <v>19</v>
      </c>
      <c r="D375" s="0" t="n">
        <v>16</v>
      </c>
      <c r="E375" s="0" t="n">
        <v>15</v>
      </c>
      <c r="G375" s="0" t="n">
        <v>70</v>
      </c>
      <c r="H375" s="0" t="n">
        <f aca="false">(107-G375)</f>
        <v>37</v>
      </c>
      <c r="L375" s="21" t="n">
        <v>14.733652</v>
      </c>
      <c r="M375" s="22" t="n">
        <f aca="false">IF(H375&gt;0,(L375*(107/H375)),L375*107)</f>
        <v>42.6081287567568</v>
      </c>
      <c r="N375" s="22" t="n">
        <f aca="false">(M375-L375)</f>
        <v>27.8744767567568</v>
      </c>
    </row>
    <row r="376" customFormat="false" ht="12.75" hidden="false" customHeight="false" outlineLevel="0" collapsed="false">
      <c r="A376" s="0" t="n">
        <v>2002</v>
      </c>
      <c r="B376" s="0" t="n">
        <v>2</v>
      </c>
      <c r="C376" s="0" t="n">
        <v>19</v>
      </c>
      <c r="D376" s="0" t="n">
        <v>16</v>
      </c>
      <c r="E376" s="0" t="n">
        <v>30</v>
      </c>
      <c r="G376" s="0" t="n">
        <v>70</v>
      </c>
      <c r="H376" s="0" t="n">
        <f aca="false">(107-G376)</f>
        <v>37</v>
      </c>
      <c r="L376" s="21" t="n">
        <v>15.236679</v>
      </c>
      <c r="M376" s="22" t="n">
        <f aca="false">IF(H376&gt;0,(L376*(107/H376)),L376*107)</f>
        <v>44.0628284594595</v>
      </c>
      <c r="N376" s="22" t="n">
        <f aca="false">(M376-L376)</f>
        <v>28.8261494594595</v>
      </c>
    </row>
    <row r="377" customFormat="false" ht="12.75" hidden="false" customHeight="false" outlineLevel="0" collapsed="false">
      <c r="A377" s="0" t="n">
        <v>2002</v>
      </c>
      <c r="B377" s="0" t="n">
        <v>2</v>
      </c>
      <c r="C377" s="0" t="n">
        <v>19</v>
      </c>
      <c r="D377" s="0" t="n">
        <v>16</v>
      </c>
      <c r="E377" s="0" t="n">
        <v>45</v>
      </c>
      <c r="G377" s="0" t="n">
        <v>70</v>
      </c>
      <c r="H377" s="0" t="n">
        <f aca="false">(107-G377)</f>
        <v>37</v>
      </c>
      <c r="L377" s="21" t="n">
        <v>14.595674</v>
      </c>
      <c r="M377" s="22" t="n">
        <f aca="false">IF(H377&gt;0,(L377*(107/H377)),L377*107)</f>
        <v>42.2091112972973</v>
      </c>
      <c r="N377" s="22" t="n">
        <f aca="false">(M377-L377)</f>
        <v>27.6134372972973</v>
      </c>
    </row>
    <row r="378" customFormat="false" ht="12.75" hidden="false" customHeight="false" outlineLevel="0" collapsed="false">
      <c r="A378" s="0" t="n">
        <v>2002</v>
      </c>
      <c r="B378" s="0" t="n">
        <v>2</v>
      </c>
      <c r="C378" s="0" t="n">
        <v>19</v>
      </c>
      <c r="D378" s="0" t="n">
        <v>17</v>
      </c>
      <c r="E378" s="0" t="n">
        <v>0</v>
      </c>
      <c r="G378" s="0" t="n">
        <v>70</v>
      </c>
      <c r="H378" s="0" t="n">
        <f aca="false">(107-G378)</f>
        <v>37</v>
      </c>
      <c r="L378" s="21" t="n">
        <v>15.923163</v>
      </c>
      <c r="M378" s="22" t="n">
        <f aca="false">IF(H378&gt;0,(L378*(107/H378)),L378*107)</f>
        <v>46.048065972973</v>
      </c>
      <c r="N378" s="22" t="n">
        <f aca="false">(M378-L378)</f>
        <v>30.124902972973</v>
      </c>
    </row>
    <row r="379" customFormat="false" ht="12.75" hidden="false" customHeight="false" outlineLevel="0" collapsed="false">
      <c r="A379" s="0" t="n">
        <v>2002</v>
      </c>
      <c r="B379" s="0" t="n">
        <v>2</v>
      </c>
      <c r="C379" s="0" t="n">
        <v>19</v>
      </c>
      <c r="D379" s="0" t="n">
        <v>17</v>
      </c>
      <c r="E379" s="0" t="n">
        <v>15</v>
      </c>
      <c r="G379" s="0" t="n">
        <v>70</v>
      </c>
      <c r="H379" s="0" t="n">
        <f aca="false">(107-G379)</f>
        <v>37</v>
      </c>
      <c r="L379" s="21" t="n">
        <v>14.514271</v>
      </c>
      <c r="M379" s="22" t="n">
        <f aca="false">IF(H379&gt;0,(L379*(107/H379)),L379*107)</f>
        <v>41.9737026216216</v>
      </c>
      <c r="N379" s="22" t="n">
        <f aca="false">(M379-L379)</f>
        <v>27.4594316216216</v>
      </c>
    </row>
    <row r="380" customFormat="false" ht="12.75" hidden="false" customHeight="false" outlineLevel="0" collapsed="false">
      <c r="A380" s="0" t="n">
        <v>2002</v>
      </c>
      <c r="B380" s="0" t="n">
        <v>2</v>
      </c>
      <c r="C380" s="0" t="n">
        <v>19</v>
      </c>
      <c r="D380" s="0" t="n">
        <v>17</v>
      </c>
      <c r="E380" s="0" t="n">
        <v>30</v>
      </c>
      <c r="G380" s="0" t="n">
        <v>70</v>
      </c>
      <c r="H380" s="0" t="n">
        <f aca="false">(107-G380)</f>
        <v>37</v>
      </c>
      <c r="L380" s="21" t="n">
        <v>15.10266</v>
      </c>
      <c r="M380" s="22" t="n">
        <f aca="false">IF(H380&gt;0,(L380*(107/H380)),L380*107)</f>
        <v>43.67526</v>
      </c>
      <c r="N380" s="22" t="n">
        <f aca="false">(M380-L380)</f>
        <v>28.5726</v>
      </c>
    </row>
    <row r="381" customFormat="false" ht="12.75" hidden="false" customHeight="false" outlineLevel="0" collapsed="false">
      <c r="A381" s="0" t="n">
        <v>2002</v>
      </c>
      <c r="B381" s="0" t="n">
        <v>2</v>
      </c>
      <c r="C381" s="0" t="n">
        <v>19</v>
      </c>
      <c r="D381" s="0" t="n">
        <v>17</v>
      </c>
      <c r="E381" s="0" t="n">
        <v>45</v>
      </c>
      <c r="G381" s="0" t="n">
        <v>70</v>
      </c>
      <c r="H381" s="0" t="n">
        <f aca="false">(107-G381)</f>
        <v>37</v>
      </c>
      <c r="L381" s="21" t="n">
        <v>15.154672</v>
      </c>
      <c r="M381" s="22" t="n">
        <f aca="false">IF(H381&gt;0,(L381*(107/H381)),L381*107)</f>
        <v>43.8256730810811</v>
      </c>
      <c r="N381" s="22" t="n">
        <f aca="false">(M381-L381)</f>
        <v>28.6710010810811</v>
      </c>
    </row>
    <row r="382" customFormat="false" ht="12.75" hidden="false" customHeight="false" outlineLevel="0" collapsed="false">
      <c r="A382" s="0" t="n">
        <v>2002</v>
      </c>
      <c r="B382" s="0" t="n">
        <v>2</v>
      </c>
      <c r="C382" s="0" t="n">
        <v>19</v>
      </c>
      <c r="D382" s="0" t="n">
        <v>18</v>
      </c>
      <c r="E382" s="0" t="n">
        <v>0</v>
      </c>
      <c r="G382" s="0" t="n">
        <v>70</v>
      </c>
      <c r="H382" s="0" t="n">
        <f aca="false">(107-G382)</f>
        <v>37</v>
      </c>
      <c r="L382" s="21" t="n">
        <v>13.09376</v>
      </c>
      <c r="M382" s="22" t="n">
        <f aca="false">IF(H382&gt;0,(L382*(107/H382)),L382*107)</f>
        <v>37.8657383783784</v>
      </c>
      <c r="N382" s="22" t="n">
        <f aca="false">(M382-L382)</f>
        <v>24.7719783783784</v>
      </c>
    </row>
    <row r="383" customFormat="false" ht="12.75" hidden="false" customHeight="false" outlineLevel="0" collapsed="false">
      <c r="A383" s="0" t="n">
        <v>2002</v>
      </c>
      <c r="B383" s="0" t="n">
        <v>2</v>
      </c>
      <c r="C383" s="0" t="n">
        <v>19</v>
      </c>
      <c r="D383" s="0" t="n">
        <v>18</v>
      </c>
      <c r="E383" s="0" t="n">
        <v>15</v>
      </c>
      <c r="G383" s="0" t="n">
        <v>70</v>
      </c>
      <c r="H383" s="0" t="n">
        <f aca="false">(107-G383)</f>
        <v>37</v>
      </c>
      <c r="L383" s="21" t="n">
        <v>11.403818</v>
      </c>
      <c r="M383" s="22" t="n">
        <f aca="false">IF(H383&gt;0,(L383*(107/H383)),L383*107)</f>
        <v>32.9786088108108</v>
      </c>
      <c r="N383" s="22" t="n">
        <f aca="false">(M383-L383)</f>
        <v>21.5747908108108</v>
      </c>
    </row>
    <row r="384" customFormat="false" ht="12.75" hidden="false" customHeight="false" outlineLevel="0" collapsed="false">
      <c r="A384" s="0" t="n">
        <v>2002</v>
      </c>
      <c r="B384" s="0" t="n">
        <v>2</v>
      </c>
      <c r="C384" s="0" t="n">
        <v>19</v>
      </c>
      <c r="D384" s="0" t="n">
        <v>18</v>
      </c>
      <c r="E384" s="0" t="n">
        <v>30</v>
      </c>
      <c r="G384" s="0" t="n">
        <v>70</v>
      </c>
      <c r="H384" s="0" t="n">
        <f aca="false">(107-G384)</f>
        <v>37</v>
      </c>
      <c r="L384" s="21" t="n">
        <v>10.372816</v>
      </c>
      <c r="M384" s="22" t="n">
        <f aca="false">IF(H384&gt;0,(L384*(107/H384)),L384*107)</f>
        <v>29.9970624864865</v>
      </c>
      <c r="N384" s="22" t="n">
        <f aca="false">(M384-L384)</f>
        <v>19.6242464864865</v>
      </c>
    </row>
    <row r="385" customFormat="false" ht="12.75" hidden="false" customHeight="false" outlineLevel="0" collapsed="false">
      <c r="A385" s="0" t="n">
        <v>2002</v>
      </c>
      <c r="B385" s="0" t="n">
        <v>2</v>
      </c>
      <c r="C385" s="0" t="n">
        <v>19</v>
      </c>
      <c r="D385" s="0" t="n">
        <v>18</v>
      </c>
      <c r="E385" s="0" t="n">
        <v>45</v>
      </c>
      <c r="G385" s="0" t="n">
        <v>70</v>
      </c>
      <c r="H385" s="0" t="n">
        <f aca="false">(107-G385)</f>
        <v>37</v>
      </c>
      <c r="L385" s="21" t="n">
        <v>10.135685</v>
      </c>
      <c r="M385" s="22" t="n">
        <f aca="false">IF(H385&gt;0,(L385*(107/H385)),L385*107)</f>
        <v>29.3113052702703</v>
      </c>
      <c r="N385" s="22" t="n">
        <f aca="false">(M385-L385)</f>
        <v>19.1756202702703</v>
      </c>
    </row>
    <row r="386" customFormat="false" ht="12.75" hidden="false" customHeight="false" outlineLevel="0" collapsed="false">
      <c r="A386" s="0" t="n">
        <v>2002</v>
      </c>
      <c r="B386" s="0" t="n">
        <v>2</v>
      </c>
      <c r="C386" s="0" t="n">
        <v>19</v>
      </c>
      <c r="D386" s="0" t="n">
        <v>19</v>
      </c>
      <c r="E386" s="0" t="n">
        <v>0</v>
      </c>
      <c r="G386" s="0" t="n">
        <v>70</v>
      </c>
      <c r="H386" s="0" t="n">
        <f aca="false">(107-G386)</f>
        <v>37</v>
      </c>
      <c r="L386" s="21" t="n">
        <v>8.52267</v>
      </c>
      <c r="M386" s="22" t="n">
        <f aca="false">IF(H386&gt;0,(L386*(107/H386)),L386*107)</f>
        <v>24.6466402702703</v>
      </c>
      <c r="N386" s="22" t="n">
        <f aca="false">(M386-L386)</f>
        <v>16.1239702702703</v>
      </c>
    </row>
    <row r="387" customFormat="false" ht="12.75" hidden="false" customHeight="false" outlineLevel="0" collapsed="false">
      <c r="A387" s="0" t="n">
        <v>2002</v>
      </c>
      <c r="B387" s="0" t="n">
        <v>2</v>
      </c>
      <c r="C387" s="0" t="n">
        <v>19</v>
      </c>
      <c r="D387" s="0" t="n">
        <v>19</v>
      </c>
      <c r="E387" s="0" t="n">
        <v>15</v>
      </c>
      <c r="G387" s="0" t="n">
        <v>70</v>
      </c>
      <c r="H387" s="0" t="n">
        <f aca="false">(107-G387)</f>
        <v>37</v>
      </c>
      <c r="L387" s="21" t="n">
        <v>10.104915</v>
      </c>
      <c r="M387" s="22" t="n">
        <f aca="false">IF(H387&gt;0,(L387*(107/H387)),L387*107)</f>
        <v>29.2223217567568</v>
      </c>
      <c r="N387" s="22" t="n">
        <f aca="false">(M387-L387)</f>
        <v>19.1174067567568</v>
      </c>
    </row>
    <row r="388" customFormat="false" ht="12.75" hidden="false" customHeight="false" outlineLevel="0" collapsed="false">
      <c r="A388" s="0" t="n">
        <v>2002</v>
      </c>
      <c r="B388" s="0" t="n">
        <v>2</v>
      </c>
      <c r="C388" s="0" t="n">
        <v>19</v>
      </c>
      <c r="D388" s="0" t="n">
        <v>19</v>
      </c>
      <c r="E388" s="0" t="n">
        <v>30</v>
      </c>
      <c r="G388" s="0" t="n">
        <v>70</v>
      </c>
      <c r="H388" s="0" t="n">
        <f aca="false">(107-G388)</f>
        <v>37</v>
      </c>
      <c r="L388" s="21" t="n">
        <v>10.383805</v>
      </c>
      <c r="M388" s="22" t="n">
        <f aca="false">IF(H388&gt;0,(L388*(107/H388)),L388*107)</f>
        <v>30.0288414864865</v>
      </c>
      <c r="N388" s="22" t="n">
        <f aca="false">(M388-L388)</f>
        <v>19.6450364864865</v>
      </c>
    </row>
    <row r="389" customFormat="false" ht="12.75" hidden="false" customHeight="false" outlineLevel="0" collapsed="false">
      <c r="A389" s="0" t="n">
        <v>2002</v>
      </c>
      <c r="B389" s="0" t="n">
        <v>2</v>
      </c>
      <c r="C389" s="0" t="n">
        <v>19</v>
      </c>
      <c r="D389" s="0" t="n">
        <v>19</v>
      </c>
      <c r="E389" s="0" t="n">
        <v>45</v>
      </c>
      <c r="G389" s="0" t="n">
        <v>70</v>
      </c>
      <c r="H389" s="0" t="n">
        <f aca="false">(107-G389)</f>
        <v>37</v>
      </c>
      <c r="L389" s="21" t="n">
        <v>9.876694</v>
      </c>
      <c r="M389" s="22" t="n">
        <f aca="false">IF(H389&gt;0,(L389*(107/H389)),L389*107)</f>
        <v>28.5623312972973</v>
      </c>
      <c r="N389" s="22" t="n">
        <f aca="false">(M389-L389)</f>
        <v>18.6856372972973</v>
      </c>
    </row>
    <row r="390" customFormat="false" ht="12.75" hidden="false" customHeight="false" outlineLevel="0" collapsed="false">
      <c r="A390" s="0" t="n">
        <v>2002</v>
      </c>
      <c r="B390" s="0" t="n">
        <v>2</v>
      </c>
      <c r="C390" s="0" t="n">
        <v>19</v>
      </c>
      <c r="D390" s="0" t="n">
        <v>20</v>
      </c>
      <c r="E390" s="0" t="n">
        <v>0</v>
      </c>
      <c r="G390" s="0" t="n">
        <v>70</v>
      </c>
      <c r="H390" s="0" t="n">
        <f aca="false">(107-G390)</f>
        <v>37</v>
      </c>
      <c r="L390" s="21" t="n">
        <v>9.331889</v>
      </c>
      <c r="M390" s="22" t="n">
        <f aca="false">IF(H390&gt;0,(L390*(107/H390)),L390*107)</f>
        <v>26.9868141351351</v>
      </c>
      <c r="N390" s="22" t="n">
        <f aca="false">(M390-L390)</f>
        <v>17.6549251351351</v>
      </c>
    </row>
    <row r="391" customFormat="false" ht="12.75" hidden="false" customHeight="false" outlineLevel="0" collapsed="false">
      <c r="A391" s="0" t="n">
        <v>2002</v>
      </c>
      <c r="B391" s="0" t="n">
        <v>2</v>
      </c>
      <c r="C391" s="0" t="n">
        <v>19</v>
      </c>
      <c r="D391" s="0" t="n">
        <v>20</v>
      </c>
      <c r="E391" s="0" t="n">
        <v>15</v>
      </c>
      <c r="G391" s="0" t="n">
        <v>70</v>
      </c>
      <c r="H391" s="0" t="n">
        <f aca="false">(107-G391)</f>
        <v>37</v>
      </c>
      <c r="L391" s="21" t="n">
        <v>10.271715</v>
      </c>
      <c r="M391" s="22" t="n">
        <f aca="false">IF(H391&gt;0,(L391*(107/H391)),L391*107)</f>
        <v>29.7046893243243</v>
      </c>
      <c r="N391" s="22" t="n">
        <f aca="false">(M391-L391)</f>
        <v>19.4329743243243</v>
      </c>
    </row>
    <row r="392" customFormat="false" ht="12.75" hidden="false" customHeight="false" outlineLevel="0" collapsed="false">
      <c r="A392" s="0" t="n">
        <v>2002</v>
      </c>
      <c r="B392" s="0" t="n">
        <v>2</v>
      </c>
      <c r="C392" s="0" t="n">
        <v>19</v>
      </c>
      <c r="D392" s="0" t="n">
        <v>20</v>
      </c>
      <c r="E392" s="0" t="n">
        <v>30</v>
      </c>
      <c r="G392" s="0" t="n">
        <v>70</v>
      </c>
      <c r="H392" s="0" t="n">
        <f aca="false">(107-G392)</f>
        <v>37</v>
      </c>
      <c r="L392" s="21" t="n">
        <v>11.845819</v>
      </c>
      <c r="M392" s="22" t="n">
        <f aca="false">IF(H392&gt;0,(L392*(107/H392)),L392*107)</f>
        <v>34.2568279189189</v>
      </c>
      <c r="N392" s="22" t="n">
        <f aca="false">(M392-L392)</f>
        <v>22.4110089189189</v>
      </c>
    </row>
    <row r="393" customFormat="false" ht="12.75" hidden="false" customHeight="false" outlineLevel="0" collapsed="false">
      <c r="A393" s="0" t="n">
        <v>2002</v>
      </c>
      <c r="B393" s="0" t="n">
        <v>2</v>
      </c>
      <c r="C393" s="0" t="n">
        <v>19</v>
      </c>
      <c r="D393" s="0" t="n">
        <v>20</v>
      </c>
      <c r="E393" s="0" t="n">
        <v>45</v>
      </c>
      <c r="G393" s="0" t="n">
        <v>70</v>
      </c>
      <c r="H393" s="0" t="n">
        <f aca="false">(107-G393)</f>
        <v>37</v>
      </c>
      <c r="L393" s="21" t="n">
        <v>17.378374995</v>
      </c>
      <c r="M393" s="22" t="n">
        <f aca="false">IF(H393&gt;0,(L393*(107/H393)),L393*107)</f>
        <v>50.2563817422973</v>
      </c>
      <c r="N393" s="22" t="n">
        <f aca="false">(M393-L393)</f>
        <v>32.8780067472973</v>
      </c>
    </row>
    <row r="394" customFormat="false" ht="12.75" hidden="false" customHeight="false" outlineLevel="0" collapsed="false">
      <c r="A394" s="0" t="n">
        <v>2002</v>
      </c>
      <c r="B394" s="0" t="n">
        <v>2</v>
      </c>
      <c r="C394" s="0" t="n">
        <v>19</v>
      </c>
      <c r="D394" s="0" t="n">
        <v>21</v>
      </c>
      <c r="E394" s="0" t="n">
        <v>0</v>
      </c>
      <c r="G394" s="0" t="n">
        <v>70</v>
      </c>
      <c r="H394" s="0" t="n">
        <f aca="false">(107-G394)</f>
        <v>37</v>
      </c>
      <c r="L394" s="21" t="n">
        <v>21.932392003</v>
      </c>
      <c r="M394" s="22" t="n">
        <f aca="false">IF(H394&gt;0,(L394*(107/H394)),L394*107)</f>
        <v>63.4261066032703</v>
      </c>
      <c r="N394" s="22" t="n">
        <f aca="false">(M394-L394)</f>
        <v>41.4937146002703</v>
      </c>
    </row>
    <row r="395" customFormat="false" ht="12.75" hidden="false" customHeight="false" outlineLevel="0" collapsed="false">
      <c r="A395" s="0" t="n">
        <v>2002</v>
      </c>
      <c r="B395" s="0" t="n">
        <v>2</v>
      </c>
      <c r="C395" s="0" t="n">
        <v>19</v>
      </c>
      <c r="D395" s="0" t="n">
        <v>21</v>
      </c>
      <c r="E395" s="0" t="n">
        <v>15</v>
      </c>
      <c r="G395" s="0" t="n">
        <v>70</v>
      </c>
      <c r="H395" s="0" t="n">
        <f aca="false">(107-G395)</f>
        <v>37</v>
      </c>
      <c r="L395" s="21" t="n">
        <v>22.774504997</v>
      </c>
      <c r="M395" s="22" t="n">
        <f aca="false">IF(H395&gt;0,(L395*(107/H395)),L395*107)</f>
        <v>65.8614063426757</v>
      </c>
      <c r="N395" s="22" t="n">
        <f aca="false">(M395-L395)</f>
        <v>43.0869013456757</v>
      </c>
    </row>
    <row r="396" customFormat="false" ht="12.75" hidden="false" customHeight="false" outlineLevel="0" collapsed="false">
      <c r="A396" s="0" t="n">
        <v>2002</v>
      </c>
      <c r="B396" s="0" t="n">
        <v>2</v>
      </c>
      <c r="C396" s="0" t="n">
        <v>19</v>
      </c>
      <c r="D396" s="0" t="n">
        <v>21</v>
      </c>
      <c r="E396" s="0" t="n">
        <v>30</v>
      </c>
      <c r="G396" s="0" t="n">
        <v>70</v>
      </c>
      <c r="H396" s="0" t="n">
        <f aca="false">(107-G396)</f>
        <v>37</v>
      </c>
      <c r="L396" s="21" t="n">
        <v>20.053138998</v>
      </c>
      <c r="M396" s="22" t="n">
        <f aca="false">IF(H396&gt;0,(L396*(107/H396)),L396*107)</f>
        <v>57.9915100752973</v>
      </c>
      <c r="N396" s="22" t="n">
        <f aca="false">(M396-L396)</f>
        <v>37.9383710772973</v>
      </c>
    </row>
    <row r="397" customFormat="false" ht="12.75" hidden="false" customHeight="false" outlineLevel="0" collapsed="false">
      <c r="A397" s="0" t="n">
        <v>2002</v>
      </c>
      <c r="B397" s="0" t="n">
        <v>2</v>
      </c>
      <c r="C397" s="0" t="n">
        <v>19</v>
      </c>
      <c r="D397" s="0" t="n">
        <v>21</v>
      </c>
      <c r="E397" s="0" t="n">
        <v>45</v>
      </c>
      <c r="G397" s="0" t="n">
        <v>70</v>
      </c>
      <c r="H397" s="0" t="n">
        <f aca="false">(107-G397)</f>
        <v>37</v>
      </c>
      <c r="L397" s="21" t="n">
        <v>18.392983003</v>
      </c>
      <c r="M397" s="22" t="n">
        <f aca="false">IF(H397&gt;0,(L397*(107/H397)),L397*107)</f>
        <v>53.1905184140811</v>
      </c>
      <c r="N397" s="22" t="n">
        <f aca="false">(M397-L397)</f>
        <v>34.7975354110811</v>
      </c>
    </row>
    <row r="398" customFormat="false" ht="12.75" hidden="false" customHeight="false" outlineLevel="0" collapsed="false">
      <c r="A398" s="0" t="n">
        <v>2002</v>
      </c>
      <c r="B398" s="0" t="n">
        <v>2</v>
      </c>
      <c r="C398" s="0" t="n">
        <v>19</v>
      </c>
      <c r="D398" s="0" t="n">
        <v>22</v>
      </c>
      <c r="E398" s="0" t="n">
        <v>0</v>
      </c>
      <c r="G398" s="0" t="n">
        <v>70</v>
      </c>
      <c r="H398" s="0" t="n">
        <f aca="false">(107-G398)</f>
        <v>37</v>
      </c>
      <c r="L398" s="21" t="n">
        <v>18.215269003</v>
      </c>
      <c r="M398" s="22" t="n">
        <f aca="false">IF(H398&gt;0,(L398*(107/H398)),L398*107)</f>
        <v>52.6765887384054</v>
      </c>
      <c r="N398" s="22" t="n">
        <f aca="false">(M398-L398)</f>
        <v>34.4613197354054</v>
      </c>
    </row>
    <row r="399" customFormat="false" ht="12.75" hidden="false" customHeight="false" outlineLevel="0" collapsed="false">
      <c r="A399" s="0" t="n">
        <v>2002</v>
      </c>
      <c r="B399" s="0" t="n">
        <v>2</v>
      </c>
      <c r="C399" s="0" t="n">
        <v>19</v>
      </c>
      <c r="D399" s="0" t="n">
        <v>22</v>
      </c>
      <c r="E399" s="0" t="n">
        <v>15</v>
      </c>
      <c r="G399" s="0" t="n">
        <v>70</v>
      </c>
      <c r="H399" s="0" t="n">
        <f aca="false">(107-G399)</f>
        <v>37</v>
      </c>
      <c r="L399" s="21" t="n">
        <v>18.450694996</v>
      </c>
      <c r="M399" s="22" t="n">
        <f aca="false">IF(H399&gt;0,(L399*(107/H399)),L399*107)</f>
        <v>53.3574152587027</v>
      </c>
      <c r="N399" s="22" t="n">
        <f aca="false">(M399-L399)</f>
        <v>34.9067202627027</v>
      </c>
    </row>
    <row r="400" customFormat="false" ht="12.75" hidden="false" customHeight="false" outlineLevel="0" collapsed="false">
      <c r="A400" s="0" t="n">
        <v>2002</v>
      </c>
      <c r="B400" s="0" t="n">
        <v>2</v>
      </c>
      <c r="C400" s="0" t="n">
        <v>19</v>
      </c>
      <c r="D400" s="0" t="n">
        <v>22</v>
      </c>
      <c r="E400" s="0" t="n">
        <v>30</v>
      </c>
      <c r="G400" s="0" t="n">
        <v>70</v>
      </c>
      <c r="H400" s="0" t="n">
        <f aca="false">(107-G400)</f>
        <v>37</v>
      </c>
      <c r="L400" s="21" t="n">
        <v>17.924011</v>
      </c>
      <c r="M400" s="22" t="n">
        <f aca="false">IF(H400&gt;0,(L400*(107/H400)),L400*107)</f>
        <v>51.8343020810811</v>
      </c>
      <c r="N400" s="22" t="n">
        <f aca="false">(M400-L400)</f>
        <v>33.9102910810811</v>
      </c>
    </row>
    <row r="401" customFormat="false" ht="12.75" hidden="false" customHeight="false" outlineLevel="0" collapsed="false">
      <c r="A401" s="0" t="n">
        <v>2002</v>
      </c>
      <c r="B401" s="0" t="n">
        <v>2</v>
      </c>
      <c r="C401" s="0" t="n">
        <v>19</v>
      </c>
      <c r="D401" s="0" t="n">
        <v>22</v>
      </c>
      <c r="E401" s="0" t="n">
        <v>45</v>
      </c>
      <c r="G401" s="0" t="n">
        <v>70</v>
      </c>
      <c r="H401" s="0" t="n">
        <f aca="false">(107-G401)</f>
        <v>37</v>
      </c>
      <c r="L401" s="21" t="n">
        <v>12.039171</v>
      </c>
      <c r="M401" s="22" t="n">
        <f aca="false">IF(H401&gt;0,(L401*(107/H401)),L401*107)</f>
        <v>34.815981</v>
      </c>
      <c r="N401" s="22" t="n">
        <f aca="false">(M401-L401)</f>
        <v>22.77681</v>
      </c>
    </row>
    <row r="402" customFormat="false" ht="12.75" hidden="false" customHeight="false" outlineLevel="0" collapsed="false">
      <c r="L402" s="21"/>
      <c r="M402" s="22"/>
      <c r="N402" s="22"/>
    </row>
    <row r="403" customFormat="false" ht="12.75" hidden="false" customHeight="false" outlineLevel="0" collapsed="false">
      <c r="A403" s="0" t="n">
        <v>2002</v>
      </c>
      <c r="B403" s="0" t="n">
        <v>2</v>
      </c>
      <c r="C403" s="0" t="n">
        <v>21</v>
      </c>
      <c r="D403" s="0" t="n">
        <v>0</v>
      </c>
      <c r="E403" s="0" t="n">
        <v>0</v>
      </c>
      <c r="F403" s="0" t="n">
        <v>2</v>
      </c>
      <c r="G403" s="0" t="n">
        <v>9</v>
      </c>
      <c r="H403" s="0" t="n">
        <f aca="false">(107-G403)</f>
        <v>98</v>
      </c>
      <c r="L403" s="21" t="n">
        <v>13.578932762</v>
      </c>
      <c r="M403" s="22" t="n">
        <f aca="false">IF(H403&gt;0,(L403*(107/H403)),L403*107)</f>
        <v>14.8259776074898</v>
      </c>
      <c r="N403" s="22" t="n">
        <f aca="false">(M403-L403)</f>
        <v>1.2470448454898</v>
      </c>
      <c r="P403" s="21" t="n">
        <f aca="false">SUM(N403:N410)*1000</f>
        <v>10079.8850693571</v>
      </c>
    </row>
    <row r="404" customFormat="false" ht="12.75" hidden="false" customHeight="false" outlineLevel="0" collapsed="false">
      <c r="A404" s="0" t="n">
        <v>2002</v>
      </c>
      <c r="B404" s="0" t="n">
        <v>2</v>
      </c>
      <c r="C404" s="0" t="n">
        <v>21</v>
      </c>
      <c r="D404" s="0" t="n">
        <v>0</v>
      </c>
      <c r="E404" s="0" t="n">
        <v>15</v>
      </c>
      <c r="G404" s="0" t="n">
        <v>9</v>
      </c>
      <c r="H404" s="0" t="n">
        <f aca="false">(107-G404)</f>
        <v>98</v>
      </c>
      <c r="L404" s="21" t="n">
        <v>12.812644959</v>
      </c>
      <c r="M404" s="22" t="n">
        <f aca="false">IF(H404&gt;0,(L404*(107/H404)),L404*107)</f>
        <v>13.9893164348265</v>
      </c>
      <c r="N404" s="22" t="n">
        <f aca="false">(M404-L404)</f>
        <v>1.17667147582653</v>
      </c>
    </row>
    <row r="405" customFormat="false" ht="12.75" hidden="false" customHeight="false" outlineLevel="0" collapsed="false">
      <c r="A405" s="0" t="n">
        <v>2002</v>
      </c>
      <c r="B405" s="0" t="n">
        <v>2</v>
      </c>
      <c r="C405" s="0" t="n">
        <v>21</v>
      </c>
      <c r="D405" s="0" t="n">
        <v>0</v>
      </c>
      <c r="E405" s="0" t="n">
        <v>30</v>
      </c>
      <c r="G405" s="0" t="n">
        <v>9</v>
      </c>
      <c r="H405" s="0" t="n">
        <f aca="false">(107-G405)</f>
        <v>98</v>
      </c>
      <c r="L405" s="21" t="n">
        <v>11.896917343</v>
      </c>
      <c r="M405" s="22" t="n">
        <f aca="false">IF(H405&gt;0,(L405*(107/H405)),L405*107)</f>
        <v>12.9894913847041</v>
      </c>
      <c r="N405" s="22" t="n">
        <f aca="false">(M405-L405)</f>
        <v>1.09257404170408</v>
      </c>
    </row>
    <row r="406" customFormat="false" ht="12.75" hidden="false" customHeight="false" outlineLevel="0" collapsed="false">
      <c r="A406" s="0" t="n">
        <v>2002</v>
      </c>
      <c r="B406" s="0" t="n">
        <v>2</v>
      </c>
      <c r="C406" s="0" t="n">
        <v>21</v>
      </c>
      <c r="D406" s="0" t="n">
        <v>0</v>
      </c>
      <c r="E406" s="0" t="n">
        <v>45</v>
      </c>
      <c r="G406" s="0" t="n">
        <v>9</v>
      </c>
      <c r="H406" s="0" t="n">
        <f aca="false">(107-G406)</f>
        <v>98</v>
      </c>
      <c r="L406" s="21" t="n">
        <v>11.357705593</v>
      </c>
      <c r="M406" s="22" t="n">
        <f aca="false">IF(H406&gt;0,(L406*(107/H406)),L406*107)</f>
        <v>12.4007601882755</v>
      </c>
      <c r="N406" s="22" t="n">
        <f aca="false">(M406-L406)</f>
        <v>1.04305459527551</v>
      </c>
    </row>
    <row r="407" customFormat="false" ht="12.75" hidden="false" customHeight="false" outlineLevel="0" collapsed="false">
      <c r="A407" s="0" t="n">
        <v>2002</v>
      </c>
      <c r="B407" s="0" t="n">
        <v>2</v>
      </c>
      <c r="C407" s="0" t="n">
        <v>21</v>
      </c>
      <c r="D407" s="0" t="n">
        <v>1</v>
      </c>
      <c r="E407" s="0" t="n">
        <v>0</v>
      </c>
      <c r="G407" s="0" t="n">
        <v>9</v>
      </c>
      <c r="H407" s="0" t="n">
        <f aca="false">(107-G407)</f>
        <v>98</v>
      </c>
      <c r="L407" s="21" t="n">
        <v>12.826401234</v>
      </c>
      <c r="M407" s="22" t="n">
        <f aca="false">IF(H407&gt;0,(L407*(107/H407)),L407*107)</f>
        <v>14.0043360412041</v>
      </c>
      <c r="N407" s="22" t="n">
        <f aca="false">(M407-L407)</f>
        <v>1.17793480720408</v>
      </c>
    </row>
    <row r="408" customFormat="false" ht="12.75" hidden="false" customHeight="false" outlineLevel="0" collapsed="false">
      <c r="A408" s="0" t="n">
        <v>2002</v>
      </c>
      <c r="B408" s="0" t="n">
        <v>2</v>
      </c>
      <c r="C408" s="0" t="n">
        <v>21</v>
      </c>
      <c r="D408" s="0" t="n">
        <v>1</v>
      </c>
      <c r="E408" s="0" t="n">
        <v>15</v>
      </c>
      <c r="G408" s="0" t="n">
        <v>9</v>
      </c>
      <c r="H408" s="0" t="n">
        <f aca="false">(107-G408)</f>
        <v>98</v>
      </c>
      <c r="L408" s="21" t="n">
        <v>17.664873123</v>
      </c>
      <c r="M408" s="22" t="n">
        <f aca="false">IF(H408&gt;0,(L408*(107/H408)),L408*107)</f>
        <v>19.287157389398</v>
      </c>
      <c r="N408" s="22" t="n">
        <f aca="false">(M408-L408)</f>
        <v>1.62228426639796</v>
      </c>
    </row>
    <row r="409" customFormat="false" ht="12.75" hidden="false" customHeight="false" outlineLevel="0" collapsed="false">
      <c r="A409" s="0" t="n">
        <v>2002</v>
      </c>
      <c r="B409" s="0" t="n">
        <v>2</v>
      </c>
      <c r="C409" s="0" t="n">
        <v>21</v>
      </c>
      <c r="D409" s="0" t="n">
        <v>1</v>
      </c>
      <c r="E409" s="0" t="n">
        <v>30</v>
      </c>
      <c r="G409" s="0" t="n">
        <v>9</v>
      </c>
      <c r="H409" s="0" t="n">
        <f aca="false">(107-G409)</f>
        <v>98</v>
      </c>
      <c r="L409" s="21" t="n">
        <v>15.838969708</v>
      </c>
      <c r="M409" s="22" t="n">
        <f aca="false">IF(H409&gt;0,(L409*(107/H409)),L409*107)</f>
        <v>17.293568966898</v>
      </c>
      <c r="N409" s="22" t="n">
        <f aca="false">(M409-L409)</f>
        <v>1.45459925889796</v>
      </c>
    </row>
    <row r="410" customFormat="false" ht="12.75" hidden="false" customHeight="false" outlineLevel="0" collapsed="false">
      <c r="A410" s="0" t="n">
        <v>2002</v>
      </c>
      <c r="B410" s="0" t="n">
        <v>2</v>
      </c>
      <c r="C410" s="0" t="n">
        <v>21</v>
      </c>
      <c r="D410" s="0" t="n">
        <v>1</v>
      </c>
      <c r="E410" s="0" t="n">
        <v>45</v>
      </c>
      <c r="G410" s="0" t="n">
        <v>9</v>
      </c>
      <c r="H410" s="0" t="n">
        <f aca="false">(107-G410)</f>
        <v>98</v>
      </c>
      <c r="L410" s="21" t="n">
        <v>13.782303811</v>
      </c>
      <c r="M410" s="22" t="n">
        <f aca="false">IF(H410&gt;0,(L410*(107/H410)),L410*107)</f>
        <v>15.0480255895612</v>
      </c>
      <c r="N410" s="22" t="n">
        <f aca="false">(M410-L410)</f>
        <v>1.26572177856122</v>
      </c>
    </row>
    <row r="411" customFormat="false" ht="12.75" hidden="false" customHeight="false" outlineLevel="0" collapsed="false">
      <c r="L411" s="21"/>
      <c r="M411" s="22"/>
      <c r="N411" s="22"/>
    </row>
    <row r="412" customFormat="false" ht="12.75" hidden="false" customHeight="false" outlineLevel="0" collapsed="false">
      <c r="A412" s="0" t="n">
        <v>2002</v>
      </c>
      <c r="B412" s="0" t="n">
        <v>2</v>
      </c>
      <c r="C412" s="0" t="n">
        <v>21</v>
      </c>
      <c r="D412" s="0" t="n">
        <v>2</v>
      </c>
      <c r="E412" s="0" t="n">
        <v>0</v>
      </c>
      <c r="F412" s="0" t="n">
        <v>4</v>
      </c>
      <c r="G412" s="0" t="n">
        <v>26</v>
      </c>
      <c r="H412" s="0" t="n">
        <f aca="false">(107-G412)</f>
        <v>81</v>
      </c>
      <c r="L412" s="21" t="n">
        <v>14.115850926</v>
      </c>
      <c r="M412" s="22" t="n">
        <f aca="false">IF(H412&gt;0,(L412*(107/H412)),L412*107)</f>
        <v>18.6468648034815</v>
      </c>
      <c r="N412" s="22" t="n">
        <f aca="false">(M412-L412)</f>
        <v>4.53101387748148</v>
      </c>
      <c r="P412" s="21" t="n">
        <f aca="false">SUM(N412:N427)*1000</f>
        <v>58197.7169007161</v>
      </c>
    </row>
    <row r="413" customFormat="false" ht="12.75" hidden="false" customHeight="false" outlineLevel="0" collapsed="false">
      <c r="A413" s="0" t="n">
        <v>2002</v>
      </c>
      <c r="B413" s="0" t="n">
        <v>2</v>
      </c>
      <c r="C413" s="0" t="n">
        <v>21</v>
      </c>
      <c r="D413" s="0" t="n">
        <v>2</v>
      </c>
      <c r="E413" s="0" t="n">
        <v>15</v>
      </c>
      <c r="G413" s="0" t="n">
        <v>26</v>
      </c>
      <c r="H413" s="0" t="n">
        <f aca="false">(107-G413)</f>
        <v>81</v>
      </c>
      <c r="L413" s="21" t="n">
        <v>12.331350326</v>
      </c>
      <c r="M413" s="22" t="n">
        <f aca="false">IF(H413&gt;0,(L413*(107/H413)),L413*107)</f>
        <v>16.2895615417531</v>
      </c>
      <c r="N413" s="22" t="n">
        <f aca="false">(M413-L413)</f>
        <v>3.95821121575309</v>
      </c>
    </row>
    <row r="414" customFormat="false" ht="12.75" hidden="false" customHeight="false" outlineLevel="0" collapsed="false">
      <c r="A414" s="0" t="n">
        <v>2002</v>
      </c>
      <c r="B414" s="0" t="n">
        <v>2</v>
      </c>
      <c r="C414" s="0" t="n">
        <v>21</v>
      </c>
      <c r="D414" s="0" t="n">
        <v>2</v>
      </c>
      <c r="E414" s="0" t="n">
        <v>30</v>
      </c>
      <c r="G414" s="0" t="n">
        <v>26</v>
      </c>
      <c r="H414" s="0" t="n">
        <f aca="false">(107-G414)</f>
        <v>81</v>
      </c>
      <c r="L414" s="21" t="n">
        <v>11.541673183</v>
      </c>
      <c r="M414" s="22" t="n">
        <f aca="false">IF(H414&gt;0,(L414*(107/H414)),L414*107)</f>
        <v>15.2464077849506</v>
      </c>
      <c r="N414" s="22" t="n">
        <f aca="false">(M414-L414)</f>
        <v>3.70473460195062</v>
      </c>
    </row>
    <row r="415" customFormat="false" ht="12.75" hidden="false" customHeight="false" outlineLevel="0" collapsed="false">
      <c r="A415" s="0" t="n">
        <v>2002</v>
      </c>
      <c r="B415" s="0" t="n">
        <v>2</v>
      </c>
      <c r="C415" s="0" t="n">
        <v>21</v>
      </c>
      <c r="D415" s="0" t="n">
        <v>2</v>
      </c>
      <c r="E415" s="0" t="n">
        <v>45</v>
      </c>
      <c r="G415" s="0" t="n">
        <v>26</v>
      </c>
      <c r="H415" s="0" t="n">
        <f aca="false">(107-G415)</f>
        <v>81</v>
      </c>
      <c r="L415" s="21" t="n">
        <v>9.335577965</v>
      </c>
      <c r="M415" s="22" t="n">
        <f aca="false">IF(H415&gt;0,(L415*(107/H415)),L415*107)</f>
        <v>12.3321832377161</v>
      </c>
      <c r="N415" s="22" t="n">
        <f aca="false">(M415-L415)</f>
        <v>2.99660527271605</v>
      </c>
    </row>
    <row r="416" customFormat="false" ht="12.75" hidden="false" customHeight="false" outlineLevel="0" collapsed="false">
      <c r="A416" s="0" t="n">
        <v>2002</v>
      </c>
      <c r="B416" s="0" t="n">
        <v>2</v>
      </c>
      <c r="C416" s="0" t="n">
        <v>21</v>
      </c>
      <c r="D416" s="0" t="n">
        <v>3</v>
      </c>
      <c r="E416" s="0" t="n">
        <v>0</v>
      </c>
      <c r="G416" s="0" t="n">
        <v>26</v>
      </c>
      <c r="H416" s="0" t="n">
        <f aca="false">(107-G416)</f>
        <v>81</v>
      </c>
      <c r="L416" s="21" t="n">
        <v>8.206492662</v>
      </c>
      <c r="M416" s="22" t="n">
        <f aca="false">IF(H416&gt;0,(L416*(107/H416)),L416*107)</f>
        <v>10.8406754917778</v>
      </c>
      <c r="N416" s="22" t="n">
        <f aca="false">(M416-L416)</f>
        <v>2.63418282977778</v>
      </c>
    </row>
    <row r="417" customFormat="false" ht="12.75" hidden="false" customHeight="false" outlineLevel="0" collapsed="false">
      <c r="A417" s="0" t="n">
        <v>2002</v>
      </c>
      <c r="B417" s="0" t="n">
        <v>2</v>
      </c>
      <c r="C417" s="0" t="n">
        <v>21</v>
      </c>
      <c r="D417" s="0" t="n">
        <v>3</v>
      </c>
      <c r="E417" s="0" t="n">
        <v>15</v>
      </c>
      <c r="G417" s="0" t="n">
        <v>26</v>
      </c>
      <c r="H417" s="0" t="n">
        <f aca="false">(107-G417)</f>
        <v>81</v>
      </c>
      <c r="L417" s="21" t="n">
        <v>7.97996664</v>
      </c>
      <c r="M417" s="22" t="n">
        <f aca="false">IF(H417&gt;0,(L417*(107/H417)),L417*107)</f>
        <v>10.5414374133333</v>
      </c>
      <c r="N417" s="22" t="n">
        <f aca="false">(M417-L417)</f>
        <v>2.56147077333333</v>
      </c>
    </row>
    <row r="418" customFormat="false" ht="12.75" hidden="false" customHeight="false" outlineLevel="0" collapsed="false">
      <c r="A418" s="0" t="n">
        <v>2002</v>
      </c>
      <c r="B418" s="0" t="n">
        <v>2</v>
      </c>
      <c r="C418" s="0" t="n">
        <v>21</v>
      </c>
      <c r="D418" s="0" t="n">
        <v>3</v>
      </c>
      <c r="E418" s="0" t="n">
        <v>30</v>
      </c>
      <c r="G418" s="0" t="n">
        <v>26</v>
      </c>
      <c r="H418" s="0" t="n">
        <f aca="false">(107-G418)</f>
        <v>81</v>
      </c>
      <c r="L418" s="21" t="n">
        <v>8.176736593</v>
      </c>
      <c r="M418" s="22" t="n">
        <f aca="false">IF(H418&gt;0,(L418*(107/H418)),L418*107)</f>
        <v>10.8013680919877</v>
      </c>
      <c r="N418" s="22" t="n">
        <f aca="false">(M418-L418)</f>
        <v>2.62463149898766</v>
      </c>
    </row>
    <row r="419" customFormat="false" ht="12.75" hidden="false" customHeight="false" outlineLevel="0" collapsed="false">
      <c r="A419" s="0" t="n">
        <v>2002</v>
      </c>
      <c r="B419" s="0" t="n">
        <v>2</v>
      </c>
      <c r="C419" s="0" t="n">
        <v>21</v>
      </c>
      <c r="D419" s="0" t="n">
        <v>3</v>
      </c>
      <c r="E419" s="0" t="n">
        <v>45</v>
      </c>
      <c r="G419" s="0" t="n">
        <v>26</v>
      </c>
      <c r="H419" s="0" t="n">
        <f aca="false">(107-G419)</f>
        <v>81</v>
      </c>
      <c r="L419" s="21" t="n">
        <v>9.992714882</v>
      </c>
      <c r="M419" s="22" t="n">
        <f aca="false">IF(H419&gt;0,(L419*(107/H419)),L419*107)</f>
        <v>13.2002529922716</v>
      </c>
      <c r="N419" s="22" t="n">
        <f aca="false">(M419-L419)</f>
        <v>3.20753811027161</v>
      </c>
    </row>
    <row r="420" customFormat="false" ht="12.75" hidden="false" customHeight="false" outlineLevel="0" collapsed="false">
      <c r="A420" s="0" t="n">
        <v>2002</v>
      </c>
      <c r="B420" s="0" t="n">
        <v>2</v>
      </c>
      <c r="C420" s="0" t="n">
        <v>21</v>
      </c>
      <c r="D420" s="0" t="n">
        <v>4</v>
      </c>
      <c r="E420" s="0" t="n">
        <v>0</v>
      </c>
      <c r="G420" s="0" t="n">
        <v>26</v>
      </c>
      <c r="H420" s="0" t="n">
        <f aca="false">(107-G420)</f>
        <v>81</v>
      </c>
      <c r="L420" s="21" t="n">
        <v>12.306050778</v>
      </c>
      <c r="M420" s="22" t="n">
        <f aca="false">IF(H420&gt;0,(L420*(107/H420)),L420*107)</f>
        <v>16.2561411511852</v>
      </c>
      <c r="N420" s="22" t="n">
        <f aca="false">(M420-L420)</f>
        <v>3.95009037318519</v>
      </c>
    </row>
    <row r="421" customFormat="false" ht="12.75" hidden="false" customHeight="false" outlineLevel="0" collapsed="false">
      <c r="A421" s="0" t="n">
        <v>2002</v>
      </c>
      <c r="B421" s="0" t="n">
        <v>2</v>
      </c>
      <c r="C421" s="0" t="n">
        <v>21</v>
      </c>
      <c r="D421" s="0" t="n">
        <v>4</v>
      </c>
      <c r="E421" s="0" t="n">
        <v>15</v>
      </c>
      <c r="G421" s="0" t="n">
        <v>26</v>
      </c>
      <c r="H421" s="0" t="n">
        <f aca="false">(107-G421)</f>
        <v>81</v>
      </c>
      <c r="L421" s="21" t="n">
        <v>13.044768333</v>
      </c>
      <c r="M421" s="22" t="n">
        <f aca="false">IF(H421&gt;0,(L421*(107/H421)),L421*107)</f>
        <v>17.2319779213704</v>
      </c>
      <c r="N421" s="22" t="n">
        <f aca="false">(M421-L421)</f>
        <v>4.18720958837037</v>
      </c>
    </row>
    <row r="422" customFormat="false" ht="12.75" hidden="false" customHeight="false" outlineLevel="0" collapsed="false">
      <c r="A422" s="0" t="n">
        <v>2002</v>
      </c>
      <c r="B422" s="0" t="n">
        <v>2</v>
      </c>
      <c r="C422" s="0" t="n">
        <v>21</v>
      </c>
      <c r="D422" s="0" t="n">
        <v>4</v>
      </c>
      <c r="E422" s="0" t="n">
        <v>30</v>
      </c>
      <c r="G422" s="0" t="n">
        <v>26</v>
      </c>
      <c r="H422" s="0" t="n">
        <f aca="false">(107-G422)</f>
        <v>81</v>
      </c>
      <c r="L422" s="21" t="n">
        <v>12.61070776</v>
      </c>
      <c r="M422" s="22" t="n">
        <f aca="false">IF(H422&gt;0,(L422*(107/H422)),L422*107)</f>
        <v>16.6585892632099</v>
      </c>
      <c r="N422" s="22" t="n">
        <f aca="false">(M422-L422)</f>
        <v>4.04788150320988</v>
      </c>
    </row>
    <row r="423" customFormat="false" ht="12.75" hidden="false" customHeight="false" outlineLevel="0" collapsed="false">
      <c r="A423" s="0" t="n">
        <v>2002</v>
      </c>
      <c r="B423" s="0" t="n">
        <v>2</v>
      </c>
      <c r="C423" s="0" t="n">
        <v>21</v>
      </c>
      <c r="D423" s="0" t="n">
        <v>4</v>
      </c>
      <c r="E423" s="0" t="n">
        <v>45</v>
      </c>
      <c r="G423" s="0" t="n">
        <v>26</v>
      </c>
      <c r="H423" s="0" t="n">
        <f aca="false">(107-G423)</f>
        <v>81</v>
      </c>
      <c r="L423" s="21" t="n">
        <v>13.72573328</v>
      </c>
      <c r="M423" s="22" t="n">
        <f aca="false">IF(H423&gt;0,(L423*(107/H423)),L423*107)</f>
        <v>18.1315242093827</v>
      </c>
      <c r="N423" s="22" t="n">
        <f aca="false">(M423-L423)</f>
        <v>4.40579092938272</v>
      </c>
    </row>
    <row r="424" customFormat="false" ht="12.75" hidden="false" customHeight="false" outlineLevel="0" collapsed="false">
      <c r="A424" s="0" t="n">
        <v>2002</v>
      </c>
      <c r="B424" s="0" t="n">
        <v>2</v>
      </c>
      <c r="C424" s="0" t="n">
        <v>21</v>
      </c>
      <c r="D424" s="0" t="n">
        <v>5</v>
      </c>
      <c r="E424" s="0" t="n">
        <v>0</v>
      </c>
      <c r="G424" s="0" t="n">
        <v>26</v>
      </c>
      <c r="H424" s="0" t="n">
        <f aca="false">(107-G424)</f>
        <v>81</v>
      </c>
      <c r="L424" s="21" t="n">
        <v>16.773800373</v>
      </c>
      <c r="M424" s="22" t="n">
        <f aca="false">IF(H424&gt;0,(L424*(107/H424)),L424*107)</f>
        <v>22.1579832087778</v>
      </c>
      <c r="N424" s="22" t="n">
        <f aca="false">(M424-L424)</f>
        <v>5.38418283577778</v>
      </c>
    </row>
    <row r="425" customFormat="false" ht="12.75" hidden="false" customHeight="false" outlineLevel="0" collapsed="false">
      <c r="A425" s="0" t="n">
        <v>2002</v>
      </c>
      <c r="B425" s="0" t="n">
        <v>2</v>
      </c>
      <c r="C425" s="0" t="n">
        <v>21</v>
      </c>
      <c r="D425" s="0" t="n">
        <v>5</v>
      </c>
      <c r="E425" s="0" t="n">
        <v>15</v>
      </c>
      <c r="G425" s="0" t="n">
        <v>26</v>
      </c>
      <c r="H425" s="0" t="n">
        <f aca="false">(107-G425)</f>
        <v>81</v>
      </c>
      <c r="L425" s="21" t="n">
        <v>11.793851852</v>
      </c>
      <c r="M425" s="22" t="n">
        <f aca="false">IF(H425&gt;0,(L425*(107/H425)),L425*107)</f>
        <v>15.5795326933827</v>
      </c>
      <c r="N425" s="22" t="n">
        <f aca="false">(M425-L425)</f>
        <v>3.78568084138272</v>
      </c>
    </row>
    <row r="426" customFormat="false" ht="12.75" hidden="false" customHeight="false" outlineLevel="0" collapsed="false">
      <c r="A426" s="0" t="n">
        <v>2002</v>
      </c>
      <c r="B426" s="0" t="n">
        <v>2</v>
      </c>
      <c r="C426" s="0" t="n">
        <v>21</v>
      </c>
      <c r="D426" s="0" t="n">
        <v>5</v>
      </c>
      <c r="E426" s="0" t="n">
        <v>30</v>
      </c>
      <c r="G426" s="0" t="n">
        <v>26</v>
      </c>
      <c r="H426" s="0" t="n">
        <f aca="false">(107-G426)</f>
        <v>81</v>
      </c>
      <c r="L426" s="21" t="n">
        <v>10.273586273</v>
      </c>
      <c r="M426" s="22" t="n">
        <f aca="false">IF(H426&gt;0,(L426*(107/H426)),L426*107)</f>
        <v>13.5712806322346</v>
      </c>
      <c r="N426" s="22" t="n">
        <f aca="false">(M426-L426)</f>
        <v>3.29769435923457</v>
      </c>
    </row>
    <row r="427" customFormat="false" ht="12.75" hidden="false" customHeight="false" outlineLevel="0" collapsed="false">
      <c r="A427" s="0" t="n">
        <v>2002</v>
      </c>
      <c r="B427" s="0" t="n">
        <v>2</v>
      </c>
      <c r="C427" s="0" t="n">
        <v>21</v>
      </c>
      <c r="D427" s="0" t="n">
        <v>5</v>
      </c>
      <c r="E427" s="0" t="n">
        <v>45</v>
      </c>
      <c r="G427" s="0" t="n">
        <v>26</v>
      </c>
      <c r="H427" s="0" t="n">
        <f aca="false">(107-G427)</f>
        <v>81</v>
      </c>
      <c r="L427" s="21" t="n">
        <v>9.099410057</v>
      </c>
      <c r="M427" s="22" t="n">
        <f aca="false">IF(H427&gt;0,(L427*(107/H427)),L427*107)</f>
        <v>12.0202083469012</v>
      </c>
      <c r="N427" s="22" t="n">
        <f aca="false">(M427-L427)</f>
        <v>2.92079828990124</v>
      </c>
    </row>
    <row r="428" customFormat="false" ht="12.75" hidden="false" customHeight="false" outlineLevel="0" collapsed="false">
      <c r="L428" s="21"/>
      <c r="M428" s="22"/>
      <c r="N428" s="22"/>
    </row>
    <row r="429" customFormat="false" ht="12.75" hidden="false" customHeight="false" outlineLevel="0" collapsed="false">
      <c r="A429" s="0" t="n">
        <v>2002</v>
      </c>
      <c r="B429" s="0" t="n">
        <v>2</v>
      </c>
      <c r="C429" s="0" t="n">
        <v>21</v>
      </c>
      <c r="D429" s="0" t="n">
        <v>6</v>
      </c>
      <c r="E429" s="0" t="n">
        <v>0</v>
      </c>
      <c r="F429" s="0" t="n">
        <v>0.5</v>
      </c>
      <c r="G429" s="0" t="n">
        <v>39</v>
      </c>
      <c r="H429" s="0" t="n">
        <f aca="false">(107-G429)</f>
        <v>68</v>
      </c>
      <c r="L429" s="21" t="n">
        <v>8.788220406</v>
      </c>
      <c r="M429" s="22" t="n">
        <f aca="false">IF(H429&gt;0,(L429*(107/H429)),L429*107)</f>
        <v>13.8285232859118</v>
      </c>
      <c r="N429" s="22" t="n">
        <f aca="false">(M429-L429)</f>
        <v>5.04030287991177</v>
      </c>
      <c r="P429" s="21" t="n">
        <f aca="false">SUM(N429:N430)*1000</f>
        <v>10613.8228319118</v>
      </c>
    </row>
    <row r="430" customFormat="false" ht="12.75" hidden="false" customHeight="false" outlineLevel="0" collapsed="false">
      <c r="A430" s="0" t="n">
        <v>2002</v>
      </c>
      <c r="B430" s="0" t="n">
        <v>2</v>
      </c>
      <c r="C430" s="0" t="n">
        <v>21</v>
      </c>
      <c r="D430" s="0" t="n">
        <v>6</v>
      </c>
      <c r="E430" s="0" t="n">
        <v>15</v>
      </c>
      <c r="G430" s="0" t="n">
        <v>39</v>
      </c>
      <c r="H430" s="0" t="n">
        <f aca="false">(107-G430)</f>
        <v>68</v>
      </c>
      <c r="L430" s="21" t="n">
        <v>9.717932224</v>
      </c>
      <c r="M430" s="22" t="n">
        <f aca="false">IF(H430&gt;0,(L430*(107/H430)),L430*107)</f>
        <v>15.291452176</v>
      </c>
      <c r="N430" s="22" t="n">
        <f aca="false">(M430-L430)</f>
        <v>5.573519952</v>
      </c>
    </row>
    <row r="431" customFormat="false" ht="12.75" hidden="false" customHeight="false" outlineLevel="0" collapsed="false">
      <c r="L431" s="21"/>
      <c r="M431" s="22"/>
      <c r="N431" s="22"/>
    </row>
    <row r="432" customFormat="false" ht="12.75" hidden="false" customHeight="false" outlineLevel="0" collapsed="false">
      <c r="A432" s="0" t="n">
        <v>2002</v>
      </c>
      <c r="B432" s="0" t="n">
        <v>2</v>
      </c>
      <c r="C432" s="0" t="n">
        <v>21</v>
      </c>
      <c r="D432" s="0" t="n">
        <v>6</v>
      </c>
      <c r="E432" s="0" t="n">
        <v>30</v>
      </c>
      <c r="F432" s="0" t="n">
        <v>2</v>
      </c>
      <c r="G432" s="0" t="n">
        <v>31</v>
      </c>
      <c r="H432" s="0" t="n">
        <f aca="false">(107-G432)</f>
        <v>76</v>
      </c>
      <c r="L432" s="21" t="n">
        <v>8.597665787</v>
      </c>
      <c r="M432" s="22" t="n">
        <f aca="false">IF(H432&gt;0,(L432*(107/H432)),L432*107)</f>
        <v>12.1046084106447</v>
      </c>
      <c r="N432" s="22" t="n">
        <f aca="false">(M432-L432)</f>
        <v>3.50694262364474</v>
      </c>
      <c r="P432" s="21" t="n">
        <f aca="false">SUM(N432:N439)*1000</f>
        <v>33401.8796867369</v>
      </c>
    </row>
    <row r="433" customFormat="false" ht="12.75" hidden="false" customHeight="false" outlineLevel="0" collapsed="false">
      <c r="A433" s="0" t="n">
        <v>2002</v>
      </c>
      <c r="B433" s="0" t="n">
        <v>2</v>
      </c>
      <c r="C433" s="0" t="n">
        <v>21</v>
      </c>
      <c r="D433" s="0" t="n">
        <v>6</v>
      </c>
      <c r="E433" s="0" t="n">
        <v>45</v>
      </c>
      <c r="G433" s="0" t="n">
        <v>31</v>
      </c>
      <c r="H433" s="0" t="n">
        <f aca="false">(107-G433)</f>
        <v>76</v>
      </c>
      <c r="L433" s="21" t="n">
        <v>9.400913715</v>
      </c>
      <c r="M433" s="22" t="n">
        <f aca="false">IF(H433&gt;0,(L433*(107/H433)),L433*107)</f>
        <v>13.2354969408553</v>
      </c>
      <c r="N433" s="22" t="n">
        <f aca="false">(M433-L433)</f>
        <v>3.83458322585526</v>
      </c>
    </row>
    <row r="434" customFormat="false" ht="12.75" hidden="false" customHeight="false" outlineLevel="0" collapsed="false">
      <c r="A434" s="0" t="n">
        <v>2002</v>
      </c>
      <c r="B434" s="0" t="n">
        <v>2</v>
      </c>
      <c r="C434" s="0" t="n">
        <v>21</v>
      </c>
      <c r="D434" s="0" t="n">
        <v>7</v>
      </c>
      <c r="E434" s="0" t="n">
        <v>0</v>
      </c>
      <c r="G434" s="0" t="n">
        <v>31</v>
      </c>
      <c r="H434" s="0" t="n">
        <f aca="false">(107-G434)</f>
        <v>76</v>
      </c>
      <c r="L434" s="21" t="n">
        <v>11.409761906</v>
      </c>
      <c r="M434" s="22" t="n">
        <f aca="false">IF(H434&gt;0,(L434*(107/H434)),L434*107)</f>
        <v>16.0637437360789</v>
      </c>
      <c r="N434" s="22" t="n">
        <f aca="false">(M434-L434)</f>
        <v>4.65398183007895</v>
      </c>
    </row>
    <row r="435" customFormat="false" ht="12.75" hidden="false" customHeight="false" outlineLevel="0" collapsed="false">
      <c r="A435" s="0" t="n">
        <v>2002</v>
      </c>
      <c r="B435" s="0" t="n">
        <v>2</v>
      </c>
      <c r="C435" s="0" t="n">
        <v>21</v>
      </c>
      <c r="D435" s="0" t="n">
        <v>7</v>
      </c>
      <c r="E435" s="0" t="n">
        <v>15</v>
      </c>
      <c r="G435" s="0" t="n">
        <v>31</v>
      </c>
      <c r="H435" s="0" t="n">
        <f aca="false">(107-G435)</f>
        <v>76</v>
      </c>
      <c r="L435" s="21" t="n">
        <v>9.67335701</v>
      </c>
      <c r="M435" s="22" t="n">
        <f aca="false">IF(H435&gt;0,(L435*(107/H435)),L435*107)</f>
        <v>13.6190684219737</v>
      </c>
      <c r="N435" s="22" t="n">
        <f aca="false">(M435-L435)</f>
        <v>3.94571141197368</v>
      </c>
    </row>
    <row r="436" customFormat="false" ht="12.75" hidden="false" customHeight="false" outlineLevel="0" collapsed="false">
      <c r="A436" s="0" t="n">
        <v>2002</v>
      </c>
      <c r="B436" s="0" t="n">
        <v>2</v>
      </c>
      <c r="C436" s="0" t="n">
        <v>21</v>
      </c>
      <c r="D436" s="0" t="n">
        <v>7</v>
      </c>
      <c r="E436" s="0" t="n">
        <v>30</v>
      </c>
      <c r="G436" s="0" t="n">
        <v>31</v>
      </c>
      <c r="H436" s="0" t="n">
        <f aca="false">(107-G436)</f>
        <v>76</v>
      </c>
      <c r="L436" s="21" t="n">
        <v>9.018653631</v>
      </c>
      <c r="M436" s="22" t="n">
        <f aca="false">IF(H436&gt;0,(L436*(107/H436)),L436*107)</f>
        <v>12.6973149804868</v>
      </c>
      <c r="N436" s="22" t="n">
        <f aca="false">(M436-L436)</f>
        <v>3.67866134948684</v>
      </c>
    </row>
    <row r="437" customFormat="false" ht="12.75" hidden="false" customHeight="false" outlineLevel="0" collapsed="false">
      <c r="A437" s="0" t="n">
        <v>2002</v>
      </c>
      <c r="B437" s="0" t="n">
        <v>2</v>
      </c>
      <c r="C437" s="0" t="n">
        <v>21</v>
      </c>
      <c r="D437" s="0" t="n">
        <v>7</v>
      </c>
      <c r="E437" s="0" t="n">
        <v>45</v>
      </c>
      <c r="G437" s="0" t="n">
        <v>31</v>
      </c>
      <c r="H437" s="0" t="n">
        <f aca="false">(107-G437)</f>
        <v>76</v>
      </c>
      <c r="L437" s="21" t="n">
        <v>12.833272457</v>
      </c>
      <c r="M437" s="22" t="n">
        <f aca="false">IF(H437&gt;0,(L437*(107/H437)),L437*107)</f>
        <v>18.0678967486711</v>
      </c>
      <c r="N437" s="22" t="n">
        <f aca="false">(M437-L437)</f>
        <v>5.23462429167105</v>
      </c>
    </row>
    <row r="438" customFormat="false" ht="12.75" hidden="false" customHeight="false" outlineLevel="0" collapsed="false">
      <c r="A438" s="0" t="n">
        <v>2002</v>
      </c>
      <c r="B438" s="0" t="n">
        <v>2</v>
      </c>
      <c r="C438" s="0" t="n">
        <v>21</v>
      </c>
      <c r="D438" s="0" t="n">
        <v>8</v>
      </c>
      <c r="E438" s="0" t="n">
        <v>0</v>
      </c>
      <c r="G438" s="0" t="n">
        <v>31</v>
      </c>
      <c r="H438" s="0" t="n">
        <f aca="false">(107-G438)</f>
        <v>76</v>
      </c>
      <c r="L438" s="21" t="n">
        <v>11.354877471</v>
      </c>
      <c r="M438" s="22" t="n">
        <f aca="false">IF(H438&gt;0,(L438*(107/H438)),L438*107)</f>
        <v>15.9864722289079</v>
      </c>
      <c r="N438" s="22" t="n">
        <f aca="false">(M438-L438)</f>
        <v>4.63159475790789</v>
      </c>
    </row>
    <row r="439" customFormat="false" ht="12.75" hidden="false" customHeight="false" outlineLevel="0" collapsed="false">
      <c r="A439" s="0" t="n">
        <v>2002</v>
      </c>
      <c r="B439" s="0" t="n">
        <v>2</v>
      </c>
      <c r="C439" s="0" t="n">
        <v>21</v>
      </c>
      <c r="D439" s="0" t="n">
        <v>8</v>
      </c>
      <c r="E439" s="0" t="n">
        <v>15</v>
      </c>
      <c r="G439" s="0" t="n">
        <v>31</v>
      </c>
      <c r="H439" s="0" t="n">
        <f aca="false">(107-G439)</f>
        <v>76</v>
      </c>
      <c r="L439" s="21" t="n">
        <v>9.599977255</v>
      </c>
      <c r="M439" s="22" t="n">
        <f aca="false">IF(H439&gt;0,(L439*(107/H439)),L439*107)</f>
        <v>13.5157574511184</v>
      </c>
      <c r="N439" s="22" t="n">
        <f aca="false">(M439-L439)</f>
        <v>3.91578019611842</v>
      </c>
    </row>
    <row r="440" customFormat="false" ht="12.75" hidden="false" customHeight="false" outlineLevel="0" collapsed="false">
      <c r="L440" s="21"/>
      <c r="M440" s="22"/>
      <c r="N440" s="22"/>
    </row>
    <row r="441" customFormat="false" ht="12.75" hidden="false" customHeight="false" outlineLevel="0" collapsed="false">
      <c r="A441" s="0" t="n">
        <v>2002</v>
      </c>
      <c r="B441" s="0" t="n">
        <v>2</v>
      </c>
      <c r="C441" s="0" t="n">
        <v>21</v>
      </c>
      <c r="D441" s="0" t="n">
        <v>9</v>
      </c>
      <c r="E441" s="0" t="n">
        <v>45</v>
      </c>
      <c r="F441" s="0" t="n">
        <v>1</v>
      </c>
      <c r="G441" s="0" t="n">
        <v>11</v>
      </c>
      <c r="H441" s="0" t="n">
        <f aca="false">(107-G441)</f>
        <v>96</v>
      </c>
      <c r="L441" s="21" t="n">
        <v>15.731618405</v>
      </c>
      <c r="M441" s="22" t="n">
        <f aca="false">IF(H441&gt;0,(L441*(107/H441)),L441*107)</f>
        <v>17.5341996805729</v>
      </c>
      <c r="N441" s="22" t="n">
        <f aca="false">(M441-L441)</f>
        <v>1.80258127557292</v>
      </c>
      <c r="P441" s="21" t="n">
        <f aca="false">SUM(N441:N444)*1000</f>
        <v>7720.66965209375</v>
      </c>
    </row>
    <row r="442" customFormat="false" ht="12.75" hidden="false" customHeight="false" outlineLevel="0" collapsed="false">
      <c r="A442" s="0" t="n">
        <v>2002</v>
      </c>
      <c r="B442" s="0" t="n">
        <v>2</v>
      </c>
      <c r="C442" s="0" t="n">
        <v>21</v>
      </c>
      <c r="D442" s="0" t="n">
        <v>10</v>
      </c>
      <c r="E442" s="0" t="n">
        <v>0</v>
      </c>
      <c r="G442" s="0" t="n">
        <v>11</v>
      </c>
      <c r="H442" s="0" t="n">
        <f aca="false">(107-G442)</f>
        <v>96</v>
      </c>
      <c r="L442" s="21" t="n">
        <v>15.834575653</v>
      </c>
      <c r="M442" s="22" t="n">
        <f aca="false">IF(H442&gt;0,(L442*(107/H442)),L442*107)</f>
        <v>17.6489541132396</v>
      </c>
      <c r="N442" s="22" t="n">
        <f aca="false">(M442-L442)</f>
        <v>1.81437846023958</v>
      </c>
    </row>
    <row r="443" customFormat="false" ht="12.75" hidden="false" customHeight="false" outlineLevel="0" collapsed="false">
      <c r="A443" s="0" t="n">
        <v>2002</v>
      </c>
      <c r="B443" s="0" t="n">
        <v>2</v>
      </c>
      <c r="C443" s="0" t="n">
        <v>21</v>
      </c>
      <c r="D443" s="0" t="n">
        <v>10</v>
      </c>
      <c r="E443" s="0" t="n">
        <v>15</v>
      </c>
      <c r="G443" s="0" t="n">
        <v>11</v>
      </c>
      <c r="H443" s="0" t="n">
        <f aca="false">(107-G443)</f>
        <v>96</v>
      </c>
      <c r="L443" s="21" t="n">
        <v>18.577549936</v>
      </c>
      <c r="M443" s="22" t="n">
        <f aca="false">IF(H443&gt;0,(L443*(107/H443)),L443*107)</f>
        <v>20.7062275328333</v>
      </c>
      <c r="N443" s="22" t="n">
        <f aca="false">(M443-L443)</f>
        <v>2.12867759683333</v>
      </c>
    </row>
    <row r="444" customFormat="false" ht="12.75" hidden="false" customHeight="false" outlineLevel="0" collapsed="false">
      <c r="A444" s="0" t="n">
        <v>2002</v>
      </c>
      <c r="B444" s="0" t="n">
        <v>2</v>
      </c>
      <c r="C444" s="0" t="n">
        <v>21</v>
      </c>
      <c r="D444" s="0" t="n">
        <v>10</v>
      </c>
      <c r="E444" s="0" t="n">
        <v>30</v>
      </c>
      <c r="G444" s="0" t="n">
        <v>11</v>
      </c>
      <c r="H444" s="0" t="n">
        <f aca="false">(107-G444)</f>
        <v>96</v>
      </c>
      <c r="L444" s="21" t="n">
        <v>17.236645697</v>
      </c>
      <c r="M444" s="22" t="n">
        <f aca="false">IF(H444&gt;0,(L444*(107/H444)),L444*107)</f>
        <v>19.2116780164479</v>
      </c>
      <c r="N444" s="22" t="n">
        <f aca="false">(M444-L444)</f>
        <v>1.97503231944792</v>
      </c>
    </row>
    <row r="445" customFormat="false" ht="12.75" hidden="false" customHeight="false" outlineLevel="0" collapsed="false">
      <c r="L445" s="21"/>
      <c r="M445" s="22"/>
      <c r="N445" s="22"/>
    </row>
    <row r="446" customFormat="false" ht="12.75" hidden="false" customHeight="false" outlineLevel="0" collapsed="false">
      <c r="A446" s="0" t="n">
        <v>2002</v>
      </c>
      <c r="B446" s="0" t="n">
        <v>2</v>
      </c>
      <c r="C446" s="0" t="n">
        <v>21</v>
      </c>
      <c r="D446" s="0" t="n">
        <v>10</v>
      </c>
      <c r="E446" s="0" t="n">
        <v>45</v>
      </c>
      <c r="F446" s="0" t="n">
        <v>1.25</v>
      </c>
      <c r="G446" s="0" t="n">
        <v>27</v>
      </c>
      <c r="H446" s="0" t="n">
        <f aca="false">(107-G446)</f>
        <v>80</v>
      </c>
      <c r="L446" s="21" t="n">
        <v>11.073627949</v>
      </c>
      <c r="M446" s="22" t="n">
        <f aca="false">IF(H446&gt;0,(L446*(107/H446)),L446*107)</f>
        <v>14.8109773817875</v>
      </c>
      <c r="N446" s="22" t="n">
        <f aca="false">(M446-L446)</f>
        <v>3.7373494327875</v>
      </c>
      <c r="P446" s="21" t="n">
        <f aca="false">SUM(N446:N450)*1000</f>
        <v>30135.3444079875</v>
      </c>
    </row>
    <row r="447" customFormat="false" ht="12.75" hidden="false" customHeight="false" outlineLevel="0" collapsed="false">
      <c r="A447" s="0" t="n">
        <v>2002</v>
      </c>
      <c r="B447" s="0" t="n">
        <v>2</v>
      </c>
      <c r="C447" s="0" t="n">
        <v>21</v>
      </c>
      <c r="D447" s="0" t="n">
        <v>11</v>
      </c>
      <c r="E447" s="0" t="n">
        <v>0</v>
      </c>
      <c r="G447" s="0" t="n">
        <v>27</v>
      </c>
      <c r="H447" s="0" t="n">
        <f aca="false">(107-G447)</f>
        <v>80</v>
      </c>
      <c r="L447" s="21" t="n">
        <v>16.555719372</v>
      </c>
      <c r="M447" s="22" t="n">
        <f aca="false">IF(H447&gt;0,(L447*(107/H447)),L447*107)</f>
        <v>22.14327466005</v>
      </c>
      <c r="N447" s="22" t="n">
        <f aca="false">(M447-L447)</f>
        <v>5.58755528805</v>
      </c>
    </row>
    <row r="448" customFormat="false" ht="12.75" hidden="false" customHeight="false" outlineLevel="0" collapsed="false">
      <c r="A448" s="0" t="n">
        <v>2002</v>
      </c>
      <c r="B448" s="0" t="n">
        <v>2</v>
      </c>
      <c r="C448" s="0" t="n">
        <v>21</v>
      </c>
      <c r="D448" s="0" t="n">
        <v>11</v>
      </c>
      <c r="E448" s="0" t="n">
        <v>15</v>
      </c>
      <c r="G448" s="0" t="n">
        <v>27</v>
      </c>
      <c r="H448" s="0" t="n">
        <f aca="false">(107-G448)</f>
        <v>80</v>
      </c>
      <c r="L448" s="21" t="n">
        <v>19.043068883</v>
      </c>
      <c r="M448" s="22" t="n">
        <f aca="false">IF(H448&gt;0,(L448*(107/H448)),L448*107)</f>
        <v>25.4701046310125</v>
      </c>
      <c r="N448" s="22" t="n">
        <f aca="false">(M448-L448)</f>
        <v>6.4270357480125</v>
      </c>
    </row>
    <row r="449" customFormat="false" ht="12.75" hidden="false" customHeight="false" outlineLevel="0" collapsed="false">
      <c r="A449" s="0" t="n">
        <v>2002</v>
      </c>
      <c r="B449" s="0" t="n">
        <v>2</v>
      </c>
      <c r="C449" s="0" t="n">
        <v>21</v>
      </c>
      <c r="D449" s="0" t="n">
        <v>11</v>
      </c>
      <c r="E449" s="0" t="n">
        <v>30</v>
      </c>
      <c r="G449" s="0" t="n">
        <v>27</v>
      </c>
      <c r="H449" s="0" t="n">
        <f aca="false">(107-G449)</f>
        <v>80</v>
      </c>
      <c r="L449" s="21" t="n">
        <v>22.257011891</v>
      </c>
      <c r="M449" s="22" t="n">
        <f aca="false">IF(H449&gt;0,(L449*(107/H449)),L449*107)</f>
        <v>29.7687534042125</v>
      </c>
      <c r="N449" s="22" t="n">
        <f aca="false">(M449-L449)</f>
        <v>7.5117415132125</v>
      </c>
    </row>
    <row r="450" customFormat="false" ht="12.75" hidden="false" customHeight="false" outlineLevel="0" collapsed="false">
      <c r="A450" s="0" t="n">
        <v>2002</v>
      </c>
      <c r="B450" s="0" t="n">
        <v>2</v>
      </c>
      <c r="C450" s="0" t="n">
        <v>21</v>
      </c>
      <c r="D450" s="0" t="n">
        <v>11</v>
      </c>
      <c r="E450" s="0" t="n">
        <v>45</v>
      </c>
      <c r="G450" s="0" t="n">
        <v>27</v>
      </c>
      <c r="H450" s="0" t="n">
        <f aca="false">(107-G450)</f>
        <v>80</v>
      </c>
      <c r="L450" s="21" t="n">
        <v>20.360481262</v>
      </c>
      <c r="M450" s="22" t="n">
        <f aca="false">IF(H450&gt;0,(L450*(107/H450)),L450*107)</f>
        <v>27.232143687925</v>
      </c>
      <c r="N450" s="22" t="n">
        <f aca="false">(M450-L450)</f>
        <v>6.871662425925</v>
      </c>
    </row>
    <row r="451" customFormat="false" ht="12.75" hidden="false" customHeight="false" outlineLevel="0" collapsed="false">
      <c r="L451" s="21"/>
      <c r="M451" s="22"/>
      <c r="N451" s="22"/>
    </row>
    <row r="452" customFormat="false" ht="12.75" hidden="false" customHeight="false" outlineLevel="0" collapsed="false">
      <c r="A452" s="0" t="n">
        <v>2002</v>
      </c>
      <c r="B452" s="0" t="n">
        <v>2</v>
      </c>
      <c r="C452" s="0" t="n">
        <v>21</v>
      </c>
      <c r="D452" s="0" t="n">
        <v>12</v>
      </c>
      <c r="E452" s="0" t="n">
        <v>0</v>
      </c>
      <c r="F452" s="0" t="n">
        <v>4.25</v>
      </c>
      <c r="G452" s="0" t="n">
        <v>53</v>
      </c>
      <c r="H452" s="0" t="n">
        <f aca="false">(107-G452)</f>
        <v>54</v>
      </c>
      <c r="L452" s="21" t="n">
        <v>16.172145366</v>
      </c>
      <c r="M452" s="22" t="n">
        <f aca="false">IF(H452&gt;0,(L452*(107/H452)),L452*107)</f>
        <v>32.0448065585556</v>
      </c>
      <c r="N452" s="22" t="n">
        <f aca="false">(M452-L452)</f>
        <v>15.8726611925556</v>
      </c>
      <c r="P452" s="21" t="n">
        <f aca="false">SUM(N452:N468)*1000</f>
        <v>213415.134047593</v>
      </c>
    </row>
    <row r="453" customFormat="false" ht="12.75" hidden="false" customHeight="false" outlineLevel="0" collapsed="false">
      <c r="A453" s="0" t="n">
        <v>2002</v>
      </c>
      <c r="B453" s="0" t="n">
        <v>2</v>
      </c>
      <c r="C453" s="0" t="n">
        <v>21</v>
      </c>
      <c r="D453" s="0" t="n">
        <v>12</v>
      </c>
      <c r="E453" s="0" t="n">
        <v>15</v>
      </c>
      <c r="G453" s="0" t="n">
        <v>53</v>
      </c>
      <c r="H453" s="0" t="n">
        <f aca="false">(107-G453)</f>
        <v>54</v>
      </c>
      <c r="L453" s="21" t="n">
        <v>14.806915283</v>
      </c>
      <c r="M453" s="22" t="n">
        <f aca="false">IF(H453&gt;0,(L453*(107/H453)),L453*107)</f>
        <v>29.3396284311296</v>
      </c>
      <c r="N453" s="22" t="n">
        <f aca="false">(M453-L453)</f>
        <v>14.5327131481296</v>
      </c>
    </row>
    <row r="454" customFormat="false" ht="12.75" hidden="false" customHeight="false" outlineLevel="0" collapsed="false">
      <c r="A454" s="0" t="n">
        <v>2002</v>
      </c>
      <c r="B454" s="0" t="n">
        <v>2</v>
      </c>
      <c r="C454" s="0" t="n">
        <v>21</v>
      </c>
      <c r="D454" s="0" t="n">
        <v>12</v>
      </c>
      <c r="E454" s="0" t="n">
        <v>30</v>
      </c>
      <c r="G454" s="0" t="n">
        <v>53</v>
      </c>
      <c r="H454" s="0" t="n">
        <f aca="false">(107-G454)</f>
        <v>54</v>
      </c>
      <c r="L454" s="21" t="n">
        <v>14.278715611</v>
      </c>
      <c r="M454" s="22" t="n">
        <f aca="false">IF(H454&gt;0,(L454*(107/H454)),L454*107)</f>
        <v>28.293010562537</v>
      </c>
      <c r="N454" s="22" t="n">
        <f aca="false">(M454-L454)</f>
        <v>14.014294951537</v>
      </c>
    </row>
    <row r="455" customFormat="false" ht="12.75" hidden="false" customHeight="false" outlineLevel="0" collapsed="false">
      <c r="A455" s="0" t="n">
        <v>2002</v>
      </c>
      <c r="B455" s="0" t="n">
        <v>2</v>
      </c>
      <c r="C455" s="0" t="n">
        <v>21</v>
      </c>
      <c r="D455" s="0" t="n">
        <v>12</v>
      </c>
      <c r="E455" s="0" t="n">
        <v>45</v>
      </c>
      <c r="G455" s="0" t="n">
        <v>53</v>
      </c>
      <c r="H455" s="0" t="n">
        <f aca="false">(107-G455)</f>
        <v>54</v>
      </c>
      <c r="L455" s="21" t="n">
        <v>12.066069127</v>
      </c>
      <c r="M455" s="22" t="n">
        <f aca="false">IF(H455&gt;0,(L455*(107/H455)),L455*107)</f>
        <v>23.9086925294259</v>
      </c>
      <c r="N455" s="22" t="n">
        <f aca="false">(M455-L455)</f>
        <v>11.8426234024259</v>
      </c>
    </row>
    <row r="456" customFormat="false" ht="12.75" hidden="false" customHeight="false" outlineLevel="0" collapsed="false">
      <c r="A456" s="0" t="n">
        <v>2002</v>
      </c>
      <c r="B456" s="0" t="n">
        <v>2</v>
      </c>
      <c r="C456" s="0" t="n">
        <v>21</v>
      </c>
      <c r="D456" s="0" t="n">
        <v>13</v>
      </c>
      <c r="E456" s="0" t="n">
        <v>0</v>
      </c>
      <c r="G456" s="0" t="n">
        <v>53</v>
      </c>
      <c r="H456" s="0" t="n">
        <f aca="false">(107-G456)</f>
        <v>54</v>
      </c>
      <c r="L456" s="21" t="n">
        <v>13.031937123</v>
      </c>
      <c r="M456" s="22" t="n">
        <f aca="false">IF(H456&gt;0,(L456*(107/H456)),L456*107)</f>
        <v>25.8225420770556</v>
      </c>
      <c r="N456" s="22" t="n">
        <f aca="false">(M456-L456)</f>
        <v>12.7906049540556</v>
      </c>
    </row>
    <row r="457" customFormat="false" ht="12.75" hidden="false" customHeight="false" outlineLevel="0" collapsed="false">
      <c r="A457" s="0" t="n">
        <v>2002</v>
      </c>
      <c r="B457" s="0" t="n">
        <v>2</v>
      </c>
      <c r="C457" s="0" t="n">
        <v>21</v>
      </c>
      <c r="D457" s="0" t="n">
        <v>13</v>
      </c>
      <c r="E457" s="0" t="n">
        <v>15</v>
      </c>
      <c r="G457" s="0" t="n">
        <v>53</v>
      </c>
      <c r="H457" s="0" t="n">
        <f aca="false">(107-G457)</f>
        <v>54</v>
      </c>
      <c r="L457" s="21" t="n">
        <v>13.176771164</v>
      </c>
      <c r="M457" s="22" t="n">
        <f aca="false">IF(H457&gt;0,(L457*(107/H457)),L457*107)</f>
        <v>26.1095280471852</v>
      </c>
      <c r="N457" s="22" t="n">
        <f aca="false">(M457-L457)</f>
        <v>12.9327568831852</v>
      </c>
    </row>
    <row r="458" customFormat="false" ht="12.75" hidden="false" customHeight="false" outlineLevel="0" collapsed="false">
      <c r="A458" s="0" t="n">
        <v>2002</v>
      </c>
      <c r="B458" s="0" t="n">
        <v>2</v>
      </c>
      <c r="C458" s="0" t="n">
        <v>21</v>
      </c>
      <c r="D458" s="0" t="n">
        <v>13</v>
      </c>
      <c r="E458" s="0" t="n">
        <v>30</v>
      </c>
      <c r="G458" s="0" t="n">
        <v>53</v>
      </c>
      <c r="H458" s="0" t="n">
        <f aca="false">(107-G458)</f>
        <v>54</v>
      </c>
      <c r="L458" s="21" t="n">
        <v>13.431365967</v>
      </c>
      <c r="M458" s="22" t="n">
        <f aca="false">IF(H458&gt;0,(L458*(107/H458)),L458*107)</f>
        <v>26.6140029346111</v>
      </c>
      <c r="N458" s="22" t="n">
        <f aca="false">(M458-L458)</f>
        <v>13.1826369676111</v>
      </c>
    </row>
    <row r="459" customFormat="false" ht="12.75" hidden="false" customHeight="false" outlineLevel="0" collapsed="false">
      <c r="A459" s="0" t="n">
        <v>2002</v>
      </c>
      <c r="B459" s="0" t="n">
        <v>2</v>
      </c>
      <c r="C459" s="0" t="n">
        <v>21</v>
      </c>
      <c r="D459" s="0" t="n">
        <v>13</v>
      </c>
      <c r="E459" s="0" t="n">
        <v>45</v>
      </c>
      <c r="G459" s="0" t="n">
        <v>53</v>
      </c>
      <c r="H459" s="0" t="n">
        <f aca="false">(107-G459)</f>
        <v>54</v>
      </c>
      <c r="L459" s="21" t="n">
        <v>13.281004429</v>
      </c>
      <c r="M459" s="22" t="n">
        <f aca="false">IF(H459&gt;0,(L459*(107/H459)),L459*107)</f>
        <v>26.316064331537</v>
      </c>
      <c r="N459" s="22" t="n">
        <f aca="false">(M459-L459)</f>
        <v>13.035059902537</v>
      </c>
    </row>
    <row r="460" customFormat="false" ht="12.75" hidden="false" customHeight="false" outlineLevel="0" collapsed="false">
      <c r="A460" s="0" t="n">
        <v>2002</v>
      </c>
      <c r="B460" s="0" t="n">
        <v>2</v>
      </c>
      <c r="C460" s="0" t="n">
        <v>21</v>
      </c>
      <c r="D460" s="0" t="n">
        <v>14</v>
      </c>
      <c r="E460" s="0" t="n">
        <v>0</v>
      </c>
      <c r="G460" s="0" t="n">
        <v>53</v>
      </c>
      <c r="H460" s="0" t="n">
        <f aca="false">(107-G460)</f>
        <v>54</v>
      </c>
      <c r="L460" s="21" t="n">
        <v>13.242016792</v>
      </c>
      <c r="M460" s="22" t="n">
        <f aca="false">IF(H460&gt;0,(L460*(107/H460)),L460*107)</f>
        <v>26.2388110508148</v>
      </c>
      <c r="N460" s="22" t="n">
        <f aca="false">(M460-L460)</f>
        <v>12.9967942588148</v>
      </c>
    </row>
    <row r="461" customFormat="false" ht="12.75" hidden="false" customHeight="false" outlineLevel="0" collapsed="false">
      <c r="A461" s="0" t="n">
        <v>2002</v>
      </c>
      <c r="B461" s="0" t="n">
        <v>2</v>
      </c>
      <c r="C461" s="0" t="n">
        <v>21</v>
      </c>
      <c r="D461" s="0" t="n">
        <v>14</v>
      </c>
      <c r="E461" s="0" t="n">
        <v>15</v>
      </c>
      <c r="G461" s="0" t="n">
        <v>53</v>
      </c>
      <c r="H461" s="0" t="n">
        <f aca="false">(107-G461)</f>
        <v>54</v>
      </c>
      <c r="L461" s="21" t="n">
        <v>13.303452492</v>
      </c>
      <c r="M461" s="22" t="n">
        <f aca="false">IF(H461&gt;0,(L461*(107/H461)),L461*107)</f>
        <v>26.3605447526667</v>
      </c>
      <c r="N461" s="22" t="n">
        <f aca="false">(M461-L461)</f>
        <v>13.0570922606667</v>
      </c>
    </row>
    <row r="462" customFormat="false" ht="12.75" hidden="false" customHeight="false" outlineLevel="0" collapsed="false">
      <c r="A462" s="0" t="n">
        <v>2002</v>
      </c>
      <c r="B462" s="0" t="n">
        <v>2</v>
      </c>
      <c r="C462" s="0" t="n">
        <v>21</v>
      </c>
      <c r="D462" s="0" t="n">
        <v>14</v>
      </c>
      <c r="E462" s="0" t="n">
        <v>30</v>
      </c>
      <c r="G462" s="0" t="n">
        <v>53</v>
      </c>
      <c r="H462" s="0" t="n">
        <f aca="false">(107-G462)</f>
        <v>54</v>
      </c>
      <c r="L462" s="21" t="n">
        <v>13.29612112</v>
      </c>
      <c r="M462" s="22" t="n">
        <f aca="false">IF(H462&gt;0,(L462*(107/H462)),L462*107)</f>
        <v>26.3460177748148</v>
      </c>
      <c r="N462" s="22" t="n">
        <f aca="false">(M462-L462)</f>
        <v>13.0498966548148</v>
      </c>
    </row>
    <row r="463" customFormat="false" ht="12.75" hidden="false" customHeight="false" outlineLevel="0" collapsed="false">
      <c r="A463" s="0" t="n">
        <v>2002</v>
      </c>
      <c r="B463" s="0" t="n">
        <v>2</v>
      </c>
      <c r="C463" s="0" t="n">
        <v>21</v>
      </c>
      <c r="D463" s="0" t="n">
        <v>14</v>
      </c>
      <c r="E463" s="0" t="n">
        <v>45</v>
      </c>
      <c r="G463" s="0" t="n">
        <v>53</v>
      </c>
      <c r="H463" s="0" t="n">
        <f aca="false">(107-G463)</f>
        <v>54</v>
      </c>
      <c r="L463" s="21" t="n">
        <v>13.11329031</v>
      </c>
      <c r="M463" s="22" t="n">
        <f aca="false">IF(H463&gt;0,(L463*(107/H463)),L463*107)</f>
        <v>25.9837419105556</v>
      </c>
      <c r="N463" s="22" t="n">
        <f aca="false">(M463-L463)</f>
        <v>12.8704516005556</v>
      </c>
    </row>
    <row r="464" customFormat="false" ht="12.75" hidden="false" customHeight="false" outlineLevel="0" collapsed="false">
      <c r="A464" s="0" t="n">
        <v>2002</v>
      </c>
      <c r="B464" s="0" t="n">
        <v>2</v>
      </c>
      <c r="C464" s="0" t="n">
        <v>21</v>
      </c>
      <c r="D464" s="0" t="n">
        <v>15</v>
      </c>
      <c r="E464" s="0" t="n">
        <v>0</v>
      </c>
      <c r="G464" s="0" t="n">
        <v>53</v>
      </c>
      <c r="H464" s="0" t="n">
        <f aca="false">(107-G464)</f>
        <v>54</v>
      </c>
      <c r="L464" s="21" t="n">
        <v>13.010972023</v>
      </c>
      <c r="M464" s="22" t="n">
        <f aca="false">IF(H464&gt;0,(L464*(107/H464)),L464*107)</f>
        <v>25.7810001196481</v>
      </c>
      <c r="N464" s="22" t="n">
        <f aca="false">(M464-L464)</f>
        <v>12.7700280966481</v>
      </c>
    </row>
    <row r="465" customFormat="false" ht="12.75" hidden="false" customHeight="false" outlineLevel="0" collapsed="false">
      <c r="A465" s="0" t="n">
        <v>2002</v>
      </c>
      <c r="B465" s="0" t="n">
        <v>2</v>
      </c>
      <c r="C465" s="0" t="n">
        <v>21</v>
      </c>
      <c r="D465" s="0" t="n">
        <v>15</v>
      </c>
      <c r="E465" s="0" t="n">
        <v>15</v>
      </c>
      <c r="G465" s="0" t="n">
        <v>53</v>
      </c>
      <c r="H465" s="0" t="n">
        <f aca="false">(107-G465)</f>
        <v>54</v>
      </c>
      <c r="L465" s="21" t="n">
        <v>12.8272295</v>
      </c>
      <c r="M465" s="22" t="n">
        <f aca="false">IF(H465&gt;0,(L465*(107/H465)),L465*107)</f>
        <v>25.416917712963</v>
      </c>
      <c r="N465" s="22" t="n">
        <f aca="false">(M465-L465)</f>
        <v>12.589688212963</v>
      </c>
    </row>
    <row r="466" customFormat="false" ht="12.75" hidden="false" customHeight="false" outlineLevel="0" collapsed="false">
      <c r="A466" s="0" t="n">
        <v>2002</v>
      </c>
      <c r="B466" s="0" t="n">
        <v>2</v>
      </c>
      <c r="C466" s="0" t="n">
        <v>21</v>
      </c>
      <c r="D466" s="0" t="n">
        <v>15</v>
      </c>
      <c r="E466" s="0" t="n">
        <v>30</v>
      </c>
      <c r="G466" s="0" t="n">
        <v>53</v>
      </c>
      <c r="H466" s="0" t="n">
        <f aca="false">(107-G466)</f>
        <v>54</v>
      </c>
      <c r="L466" s="21" t="n">
        <v>11.865579128</v>
      </c>
      <c r="M466" s="22" t="n">
        <f aca="false">IF(H466&gt;0,(L466*(107/H466)),L466*107)</f>
        <v>23.5114253091852</v>
      </c>
      <c r="N466" s="22" t="n">
        <f aca="false">(M466-L466)</f>
        <v>11.6458461811852</v>
      </c>
    </row>
    <row r="467" customFormat="false" ht="12.75" hidden="false" customHeight="false" outlineLevel="0" collapsed="false">
      <c r="A467" s="0" t="n">
        <v>2002</v>
      </c>
      <c r="B467" s="0" t="n">
        <v>2</v>
      </c>
      <c r="C467" s="0" t="n">
        <v>21</v>
      </c>
      <c r="D467" s="0" t="n">
        <v>15</v>
      </c>
      <c r="E467" s="0" t="n">
        <v>45</v>
      </c>
      <c r="G467" s="0" t="n">
        <v>53</v>
      </c>
      <c r="H467" s="0" t="n">
        <f aca="false">(107-G467)</f>
        <v>54</v>
      </c>
      <c r="L467" s="21" t="n">
        <v>9.559665442</v>
      </c>
      <c r="M467" s="22" t="n">
        <f aca="false">IF(H467&gt;0,(L467*(107/H467)),L467*107)</f>
        <v>18.9423000424815</v>
      </c>
      <c r="N467" s="22" t="n">
        <f aca="false">(M467-L467)</f>
        <v>9.38263460048148</v>
      </c>
    </row>
    <row r="468" customFormat="false" ht="12.75" hidden="false" customHeight="false" outlineLevel="0" collapsed="false">
      <c r="A468" s="0" t="n">
        <v>2002</v>
      </c>
      <c r="B468" s="0" t="n">
        <v>2</v>
      </c>
      <c r="C468" s="0" t="n">
        <v>21</v>
      </c>
      <c r="D468" s="0" t="n">
        <v>16</v>
      </c>
      <c r="E468" s="0" t="n">
        <v>0</v>
      </c>
      <c r="G468" s="0" t="n">
        <v>53</v>
      </c>
      <c r="H468" s="0" t="n">
        <f aca="false">(107-G468)</f>
        <v>54</v>
      </c>
      <c r="L468" s="21" t="n">
        <v>6.978583813</v>
      </c>
      <c r="M468" s="22" t="n">
        <f aca="false">IF(H468&gt;0,(L468*(107/H468)),L468*107)</f>
        <v>13.8279345924259</v>
      </c>
      <c r="N468" s="22" t="n">
        <f aca="false">(M468-L468)</f>
        <v>6.84935077942593</v>
      </c>
    </row>
    <row r="469" customFormat="false" ht="12.75" hidden="false" customHeight="false" outlineLevel="0" collapsed="false">
      <c r="L469" s="21"/>
      <c r="M469" s="22"/>
      <c r="N469" s="22"/>
    </row>
    <row r="470" customFormat="false" ht="12.75" hidden="false" customHeight="false" outlineLevel="0" collapsed="false">
      <c r="A470" s="0" t="n">
        <v>2002</v>
      </c>
      <c r="B470" s="0" t="n">
        <v>2</v>
      </c>
      <c r="C470" s="0" t="n">
        <v>21</v>
      </c>
      <c r="D470" s="0" t="n">
        <v>16</v>
      </c>
      <c r="E470" s="0" t="n">
        <v>15</v>
      </c>
      <c r="F470" s="0" t="n">
        <v>1.75</v>
      </c>
      <c r="G470" s="0" t="n">
        <v>27</v>
      </c>
      <c r="H470" s="0" t="n">
        <f aca="false">(107-G470)</f>
        <v>80</v>
      </c>
      <c r="L470" s="21" t="n">
        <v>12.246794224</v>
      </c>
      <c r="M470" s="22" t="n">
        <f aca="false">IF(H470&gt;0,(L470*(107/H470)),L470*107)</f>
        <v>16.3800872746</v>
      </c>
      <c r="N470" s="22" t="n">
        <f aca="false">(M470-L470)</f>
        <v>4.1332930506</v>
      </c>
      <c r="P470" s="21" t="n">
        <f aca="false">SUM(N470:N476)*1000</f>
        <v>29093.98582755</v>
      </c>
    </row>
    <row r="471" customFormat="false" ht="12.75" hidden="false" customHeight="false" outlineLevel="0" collapsed="false">
      <c r="A471" s="0" t="n">
        <v>2002</v>
      </c>
      <c r="B471" s="0" t="n">
        <v>2</v>
      </c>
      <c r="C471" s="0" t="n">
        <v>21</v>
      </c>
      <c r="D471" s="0" t="n">
        <v>16</v>
      </c>
      <c r="E471" s="0" t="n">
        <v>30</v>
      </c>
      <c r="G471" s="0" t="n">
        <v>27</v>
      </c>
      <c r="H471" s="0" t="n">
        <f aca="false">(107-G471)</f>
        <v>80</v>
      </c>
      <c r="L471" s="21" t="n">
        <v>17.551362518</v>
      </c>
      <c r="M471" s="22" t="n">
        <f aca="false">IF(H471&gt;0,(L471*(107/H471)),L471*107)</f>
        <v>23.474947367825</v>
      </c>
      <c r="N471" s="22" t="n">
        <f aca="false">(M471-L471)</f>
        <v>5.923584849825</v>
      </c>
    </row>
    <row r="472" customFormat="false" ht="12.75" hidden="false" customHeight="false" outlineLevel="0" collapsed="false">
      <c r="A472" s="0" t="n">
        <v>2002</v>
      </c>
      <c r="B472" s="0" t="n">
        <v>2</v>
      </c>
      <c r="C472" s="0" t="n">
        <v>21</v>
      </c>
      <c r="D472" s="0" t="n">
        <v>16</v>
      </c>
      <c r="E472" s="0" t="n">
        <v>45</v>
      </c>
      <c r="G472" s="0" t="n">
        <v>27</v>
      </c>
      <c r="H472" s="0" t="n">
        <f aca="false">(107-G472)</f>
        <v>80</v>
      </c>
      <c r="L472" s="21" t="n">
        <v>18.502670289</v>
      </c>
      <c r="M472" s="22" t="n">
        <f aca="false">IF(H472&gt;0,(L472*(107/H472)),L472*107)</f>
        <v>24.7473215115375</v>
      </c>
      <c r="N472" s="22" t="n">
        <f aca="false">(M472-L472)</f>
        <v>6.2446512225375</v>
      </c>
    </row>
    <row r="473" customFormat="false" ht="12.75" hidden="false" customHeight="false" outlineLevel="0" collapsed="false">
      <c r="A473" s="0" t="n">
        <v>2002</v>
      </c>
      <c r="B473" s="0" t="n">
        <v>2</v>
      </c>
      <c r="C473" s="0" t="n">
        <v>21</v>
      </c>
      <c r="D473" s="0" t="n">
        <v>17</v>
      </c>
      <c r="E473" s="0" t="n">
        <v>0</v>
      </c>
      <c r="G473" s="0" t="n">
        <v>27</v>
      </c>
      <c r="H473" s="0" t="n">
        <f aca="false">(107-G473)</f>
        <v>80</v>
      </c>
      <c r="L473" s="21" t="n">
        <v>13.03360796</v>
      </c>
      <c r="M473" s="22" t="n">
        <f aca="false">IF(H473&gt;0,(L473*(107/H473)),L473*107)</f>
        <v>17.4324506465</v>
      </c>
      <c r="N473" s="22" t="n">
        <f aca="false">(M473-L473)</f>
        <v>4.3988426865</v>
      </c>
    </row>
    <row r="474" customFormat="false" ht="12.75" hidden="false" customHeight="false" outlineLevel="0" collapsed="false">
      <c r="A474" s="0" t="n">
        <v>2002</v>
      </c>
      <c r="B474" s="0" t="n">
        <v>2</v>
      </c>
      <c r="C474" s="0" t="n">
        <v>21</v>
      </c>
      <c r="D474" s="0" t="n">
        <v>17</v>
      </c>
      <c r="E474" s="0" t="n">
        <v>15</v>
      </c>
      <c r="G474" s="0" t="n">
        <v>27</v>
      </c>
      <c r="H474" s="0" t="n">
        <f aca="false">(107-G474)</f>
        <v>80</v>
      </c>
      <c r="L474" s="21" t="n">
        <v>9.610319614</v>
      </c>
      <c r="M474" s="22" t="n">
        <f aca="false">IF(H474&gt;0,(L474*(107/H474)),L474*107)</f>
        <v>12.853802483725</v>
      </c>
      <c r="N474" s="22" t="n">
        <f aca="false">(M474-L474)</f>
        <v>3.243482869725</v>
      </c>
    </row>
    <row r="475" customFormat="false" ht="12.75" hidden="false" customHeight="false" outlineLevel="0" collapsed="false">
      <c r="A475" s="0" t="n">
        <v>2002</v>
      </c>
      <c r="B475" s="0" t="n">
        <v>2</v>
      </c>
      <c r="C475" s="0" t="n">
        <v>21</v>
      </c>
      <c r="D475" s="0" t="n">
        <v>17</v>
      </c>
      <c r="E475" s="0" t="n">
        <v>30</v>
      </c>
      <c r="G475" s="0" t="n">
        <v>27</v>
      </c>
      <c r="H475" s="0" t="n">
        <f aca="false">(107-G475)</f>
        <v>80</v>
      </c>
      <c r="L475" s="21" t="n">
        <v>7.554351569</v>
      </c>
      <c r="M475" s="22" t="n">
        <f aca="false">IF(H475&gt;0,(L475*(107/H475)),L475*107)</f>
        <v>10.1039452235375</v>
      </c>
      <c r="N475" s="22" t="n">
        <f aca="false">(M475-L475)</f>
        <v>2.5495936545375</v>
      </c>
    </row>
    <row r="476" customFormat="false" ht="12.75" hidden="false" customHeight="false" outlineLevel="0" collapsed="false">
      <c r="A476" s="0" t="n">
        <v>2002</v>
      </c>
      <c r="B476" s="0" t="n">
        <v>2</v>
      </c>
      <c r="C476" s="0" t="n">
        <v>21</v>
      </c>
      <c r="D476" s="0" t="n">
        <v>17</v>
      </c>
      <c r="E476" s="0" t="n">
        <v>45</v>
      </c>
      <c r="G476" s="0" t="n">
        <v>27</v>
      </c>
      <c r="H476" s="0" t="n">
        <f aca="false">(107-G476)</f>
        <v>80</v>
      </c>
      <c r="L476" s="21" t="n">
        <v>7.705296278</v>
      </c>
      <c r="M476" s="22" t="n">
        <f aca="false">IF(H476&gt;0,(L476*(107/H476)),L476*107)</f>
        <v>10.305833771825</v>
      </c>
      <c r="N476" s="22" t="n">
        <f aca="false">(M476-L476)</f>
        <v>2.600537493825</v>
      </c>
    </row>
    <row r="477" customFormat="false" ht="12.75" hidden="false" customHeight="false" outlineLevel="0" collapsed="false">
      <c r="L477" s="21"/>
      <c r="M477" s="22"/>
      <c r="N477" s="22"/>
    </row>
    <row r="478" customFormat="false" ht="12.75" hidden="false" customHeight="false" outlineLevel="0" collapsed="false">
      <c r="A478" s="0" t="n">
        <v>2002</v>
      </c>
      <c r="B478" s="0" t="n">
        <v>2</v>
      </c>
      <c r="C478" s="0" t="n">
        <v>23</v>
      </c>
      <c r="D478" s="0" t="n">
        <v>20</v>
      </c>
      <c r="E478" s="0" t="n">
        <v>15</v>
      </c>
      <c r="F478" s="0" t="n">
        <v>3.75</v>
      </c>
      <c r="G478" s="0" t="n">
        <v>58</v>
      </c>
      <c r="H478" s="0" t="n">
        <f aca="false">(107-G478)</f>
        <v>49</v>
      </c>
      <c r="L478" s="21" t="n">
        <v>31.26519</v>
      </c>
      <c r="M478" s="22" t="n">
        <f aca="false">IF(H478&gt;0,(L478*(107/H478)),L478*107)</f>
        <v>68.2729659183674</v>
      </c>
      <c r="N478" s="22" t="n">
        <f aca="false">(M478-L478)</f>
        <v>37.0077759183673</v>
      </c>
      <c r="P478" s="21" t="n">
        <f aca="false">SUM(N478:N492)*1000</f>
        <v>420326.719664</v>
      </c>
    </row>
    <row r="479" customFormat="false" ht="12.75" hidden="false" customHeight="false" outlineLevel="0" collapsed="false">
      <c r="A479" s="0" t="n">
        <v>2002</v>
      </c>
      <c r="B479" s="0" t="n">
        <v>2</v>
      </c>
      <c r="C479" s="0" t="n">
        <v>23</v>
      </c>
      <c r="D479" s="0" t="n">
        <v>20</v>
      </c>
      <c r="E479" s="0" t="n">
        <v>30</v>
      </c>
      <c r="G479" s="0" t="n">
        <v>58</v>
      </c>
      <c r="H479" s="0" t="n">
        <f aca="false">(107-G479)</f>
        <v>49</v>
      </c>
      <c r="L479" s="21" t="n">
        <v>23.170882997</v>
      </c>
      <c r="M479" s="22" t="n">
        <f aca="false">IF(H479&gt;0,(L479*(107/H479)),L479*107)</f>
        <v>50.5976424628367</v>
      </c>
      <c r="N479" s="22" t="n">
        <f aca="false">(M479-L479)</f>
        <v>27.4267594658367</v>
      </c>
    </row>
    <row r="480" customFormat="false" ht="12.75" hidden="false" customHeight="false" outlineLevel="0" collapsed="false">
      <c r="A480" s="0" t="n">
        <v>2002</v>
      </c>
      <c r="B480" s="0" t="n">
        <v>2</v>
      </c>
      <c r="C480" s="0" t="n">
        <v>23</v>
      </c>
      <c r="D480" s="0" t="n">
        <v>20</v>
      </c>
      <c r="E480" s="0" t="n">
        <v>45</v>
      </c>
      <c r="G480" s="0" t="n">
        <v>58</v>
      </c>
      <c r="H480" s="0" t="n">
        <f aca="false">(107-G480)</f>
        <v>49</v>
      </c>
      <c r="L480" s="21" t="n">
        <v>22.044028995</v>
      </c>
      <c r="M480" s="22" t="n">
        <f aca="false">IF(H480&gt;0,(L480*(107/H480)),L480*107)</f>
        <v>48.1369612747959</v>
      </c>
      <c r="N480" s="22" t="n">
        <f aca="false">(M480-L480)</f>
        <v>26.0929322797959</v>
      </c>
    </row>
    <row r="481" customFormat="false" ht="12.75" hidden="false" customHeight="false" outlineLevel="0" collapsed="false">
      <c r="A481" s="0" t="n">
        <v>2002</v>
      </c>
      <c r="B481" s="0" t="n">
        <v>2</v>
      </c>
      <c r="C481" s="0" t="n">
        <v>23</v>
      </c>
      <c r="D481" s="0" t="n">
        <v>21</v>
      </c>
      <c r="E481" s="0" t="n">
        <v>0</v>
      </c>
      <c r="G481" s="0" t="n">
        <v>58</v>
      </c>
      <c r="H481" s="0" t="n">
        <f aca="false">(107-G481)</f>
        <v>49</v>
      </c>
      <c r="L481" s="21" t="n">
        <v>22.658520003</v>
      </c>
      <c r="M481" s="22" t="n">
        <f aca="false">IF(H481&gt;0,(L481*(107/H481)),L481*107)</f>
        <v>49.4788089861429</v>
      </c>
      <c r="N481" s="22" t="n">
        <f aca="false">(M481-L481)</f>
        <v>26.8202889831429</v>
      </c>
    </row>
    <row r="482" customFormat="false" ht="12.75" hidden="false" customHeight="false" outlineLevel="0" collapsed="false">
      <c r="A482" s="0" t="n">
        <v>2002</v>
      </c>
      <c r="B482" s="0" t="n">
        <v>2</v>
      </c>
      <c r="C482" s="0" t="n">
        <v>23</v>
      </c>
      <c r="D482" s="0" t="n">
        <v>21</v>
      </c>
      <c r="E482" s="0" t="n">
        <v>15</v>
      </c>
      <c r="G482" s="0" t="n">
        <v>58</v>
      </c>
      <c r="H482" s="0" t="n">
        <f aca="false">(107-G482)</f>
        <v>49</v>
      </c>
      <c r="L482" s="21" t="n">
        <v>22.478169999</v>
      </c>
      <c r="M482" s="22" t="n">
        <f aca="false">IF(H482&gt;0,(L482*(107/H482)),L482*107)</f>
        <v>49.0849834672041</v>
      </c>
      <c r="N482" s="22" t="n">
        <f aca="false">(M482-L482)</f>
        <v>26.6068134682041</v>
      </c>
    </row>
    <row r="483" customFormat="false" ht="12.75" hidden="false" customHeight="false" outlineLevel="0" collapsed="false">
      <c r="A483" s="0" t="n">
        <v>2002</v>
      </c>
      <c r="B483" s="0" t="n">
        <v>2</v>
      </c>
      <c r="C483" s="0" t="n">
        <v>23</v>
      </c>
      <c r="D483" s="0" t="n">
        <v>21</v>
      </c>
      <c r="E483" s="0" t="n">
        <v>30</v>
      </c>
      <c r="G483" s="0" t="n">
        <v>58</v>
      </c>
      <c r="H483" s="0" t="n">
        <f aca="false">(107-G483)</f>
        <v>49</v>
      </c>
      <c r="L483" s="21" t="n">
        <v>22.345628998</v>
      </c>
      <c r="M483" s="22" t="n">
        <f aca="false">IF(H483&gt;0,(L483*(107/H483)),L483*107)</f>
        <v>48.7955571997143</v>
      </c>
      <c r="N483" s="22" t="n">
        <f aca="false">(M483-L483)</f>
        <v>26.4499282017143</v>
      </c>
    </row>
    <row r="484" customFormat="false" ht="12.75" hidden="false" customHeight="false" outlineLevel="0" collapsed="false">
      <c r="A484" s="0" t="n">
        <v>2002</v>
      </c>
      <c r="B484" s="0" t="n">
        <v>2</v>
      </c>
      <c r="C484" s="0" t="n">
        <v>23</v>
      </c>
      <c r="D484" s="0" t="n">
        <v>21</v>
      </c>
      <c r="E484" s="0" t="n">
        <v>45</v>
      </c>
      <c r="G484" s="0" t="n">
        <v>58</v>
      </c>
      <c r="H484" s="0" t="n">
        <f aca="false">(107-G484)</f>
        <v>49</v>
      </c>
      <c r="L484" s="21" t="n">
        <v>23.090224996</v>
      </c>
      <c r="M484" s="22" t="n">
        <f aca="false">IF(H484&gt;0,(L484*(107/H484)),L484*107)</f>
        <v>50.4215117259592</v>
      </c>
      <c r="N484" s="22" t="n">
        <f aca="false">(M484-L484)</f>
        <v>27.3312867299592</v>
      </c>
    </row>
    <row r="485" customFormat="false" ht="12.75" hidden="false" customHeight="false" outlineLevel="0" collapsed="false">
      <c r="A485" s="0" t="n">
        <v>2002</v>
      </c>
      <c r="B485" s="0" t="n">
        <v>2</v>
      </c>
      <c r="C485" s="0" t="n">
        <v>23</v>
      </c>
      <c r="D485" s="0" t="n">
        <v>22</v>
      </c>
      <c r="E485" s="0" t="n">
        <v>0</v>
      </c>
      <c r="G485" s="0" t="n">
        <v>58</v>
      </c>
      <c r="H485" s="0" t="n">
        <f aca="false">(107-G485)</f>
        <v>49</v>
      </c>
      <c r="L485" s="21" t="n">
        <v>22.938845997</v>
      </c>
      <c r="M485" s="22" t="n">
        <f aca="false">IF(H485&gt;0,(L485*(107/H485)),L485*107)</f>
        <v>50.0909494220204</v>
      </c>
      <c r="N485" s="22" t="n">
        <f aca="false">(M485-L485)</f>
        <v>27.1521034250204</v>
      </c>
    </row>
    <row r="486" customFormat="false" ht="12.75" hidden="false" customHeight="false" outlineLevel="0" collapsed="false">
      <c r="A486" s="0" t="n">
        <v>2002</v>
      </c>
      <c r="B486" s="0" t="n">
        <v>2</v>
      </c>
      <c r="C486" s="0" t="n">
        <v>23</v>
      </c>
      <c r="D486" s="0" t="n">
        <v>22</v>
      </c>
      <c r="E486" s="0" t="n">
        <v>15</v>
      </c>
      <c r="G486" s="0" t="n">
        <v>58</v>
      </c>
      <c r="H486" s="0" t="n">
        <f aca="false">(107-G486)</f>
        <v>49</v>
      </c>
      <c r="L486" s="21" t="n">
        <v>23.008912003</v>
      </c>
      <c r="M486" s="22" t="n">
        <f aca="false">IF(H486&gt;0,(L486*(107/H486)),L486*107)</f>
        <v>50.2439507004286</v>
      </c>
      <c r="N486" s="22" t="n">
        <f aca="false">(M486-L486)</f>
        <v>27.2350386974286</v>
      </c>
    </row>
    <row r="487" customFormat="false" ht="12.75" hidden="false" customHeight="false" outlineLevel="0" collapsed="false">
      <c r="A487" s="0" t="n">
        <v>2002</v>
      </c>
      <c r="B487" s="0" t="n">
        <v>2</v>
      </c>
      <c r="C487" s="0" t="n">
        <v>23</v>
      </c>
      <c r="D487" s="0" t="n">
        <v>22</v>
      </c>
      <c r="E487" s="0" t="n">
        <v>30</v>
      </c>
      <c r="G487" s="0" t="n">
        <v>58</v>
      </c>
      <c r="H487" s="0" t="n">
        <f aca="false">(107-G487)</f>
        <v>49</v>
      </c>
      <c r="L487" s="21" t="n">
        <v>23.453732002</v>
      </c>
      <c r="M487" s="22" t="n">
        <f aca="false">IF(H487&gt;0,(L487*(107/H487)),L487*107)</f>
        <v>51.215292330898</v>
      </c>
      <c r="N487" s="22" t="n">
        <f aca="false">(M487-L487)</f>
        <v>27.761560328898</v>
      </c>
    </row>
    <row r="488" customFormat="false" ht="12.75" hidden="false" customHeight="false" outlineLevel="0" collapsed="false">
      <c r="A488" s="0" t="n">
        <v>2002</v>
      </c>
      <c r="B488" s="0" t="n">
        <v>2</v>
      </c>
      <c r="C488" s="0" t="n">
        <v>23</v>
      </c>
      <c r="D488" s="0" t="n">
        <v>22</v>
      </c>
      <c r="E488" s="0" t="n">
        <v>45</v>
      </c>
      <c r="G488" s="0" t="n">
        <v>58</v>
      </c>
      <c r="H488" s="0" t="n">
        <f aca="false">(107-G488)</f>
        <v>49</v>
      </c>
      <c r="L488" s="21" t="n">
        <v>23.757673999</v>
      </c>
      <c r="M488" s="22" t="n">
        <f aca="false">IF(H488&gt;0,(L488*(107/H488)),L488*107)</f>
        <v>51.8790024059796</v>
      </c>
      <c r="N488" s="22" t="n">
        <f aca="false">(M488-L488)</f>
        <v>28.1213284069796</v>
      </c>
    </row>
    <row r="489" customFormat="false" ht="12.75" hidden="false" customHeight="false" outlineLevel="0" collapsed="false">
      <c r="A489" s="0" t="n">
        <v>2002</v>
      </c>
      <c r="B489" s="0" t="n">
        <v>2</v>
      </c>
      <c r="C489" s="0" t="n">
        <v>23</v>
      </c>
      <c r="D489" s="0" t="n">
        <v>23</v>
      </c>
      <c r="E489" s="0" t="n">
        <v>0</v>
      </c>
      <c r="G489" s="0" t="n">
        <v>58</v>
      </c>
      <c r="H489" s="0" t="n">
        <f aca="false">(107-G489)</f>
        <v>49</v>
      </c>
      <c r="L489" s="21" t="n">
        <v>24.168033004</v>
      </c>
      <c r="M489" s="22" t="n">
        <f aca="false">IF(H489&gt;0,(L489*(107/H489)),L489*107)</f>
        <v>52.7750924781225</v>
      </c>
      <c r="N489" s="22" t="n">
        <f aca="false">(M489-L489)</f>
        <v>28.6070594741225</v>
      </c>
    </row>
    <row r="490" customFormat="false" ht="12.75" hidden="false" customHeight="false" outlineLevel="0" collapsed="false">
      <c r="A490" s="0" t="n">
        <v>2002</v>
      </c>
      <c r="B490" s="0" t="n">
        <v>2</v>
      </c>
      <c r="C490" s="0" t="n">
        <v>23</v>
      </c>
      <c r="D490" s="0" t="n">
        <v>23</v>
      </c>
      <c r="E490" s="0" t="n">
        <v>15</v>
      </c>
      <c r="G490" s="0" t="n">
        <v>58</v>
      </c>
      <c r="H490" s="0" t="n">
        <f aca="false">(107-G490)</f>
        <v>49</v>
      </c>
      <c r="L490" s="21" t="n">
        <v>23.804277003</v>
      </c>
      <c r="M490" s="22" t="n">
        <f aca="false">IF(H490&gt;0,(L490*(107/H490)),L490*107)</f>
        <v>51.9807681494082</v>
      </c>
      <c r="N490" s="22" t="n">
        <f aca="false">(M490-L490)</f>
        <v>28.1764911464082</v>
      </c>
    </row>
    <row r="491" customFormat="false" ht="12.75" hidden="false" customHeight="false" outlineLevel="0" collapsed="false">
      <c r="A491" s="0" t="n">
        <v>2002</v>
      </c>
      <c r="B491" s="0" t="n">
        <v>2</v>
      </c>
      <c r="C491" s="0" t="n">
        <v>23</v>
      </c>
      <c r="D491" s="0" t="n">
        <v>23</v>
      </c>
      <c r="E491" s="0" t="n">
        <v>30</v>
      </c>
      <c r="G491" s="0" t="n">
        <v>58</v>
      </c>
      <c r="H491" s="0" t="n">
        <f aca="false">(107-G491)</f>
        <v>49</v>
      </c>
      <c r="L491" s="21" t="n">
        <v>23.684494</v>
      </c>
      <c r="M491" s="22" t="n">
        <f aca="false">IF(H491&gt;0,(L491*(107/H491)),L491*107)</f>
        <v>51.7192011836735</v>
      </c>
      <c r="N491" s="22" t="n">
        <f aca="false">(M491-L491)</f>
        <v>28.0347071836735</v>
      </c>
    </row>
    <row r="492" customFormat="false" ht="12.75" hidden="false" customHeight="false" outlineLevel="0" collapsed="false">
      <c r="A492" s="0" t="n">
        <v>2002</v>
      </c>
      <c r="B492" s="0" t="n">
        <v>2</v>
      </c>
      <c r="C492" s="0" t="n">
        <v>23</v>
      </c>
      <c r="D492" s="0" t="n">
        <v>23</v>
      </c>
      <c r="E492" s="0" t="n">
        <v>45</v>
      </c>
      <c r="G492" s="0" t="n">
        <v>58</v>
      </c>
      <c r="H492" s="0" t="n">
        <f aca="false">(107-G492)</f>
        <v>49</v>
      </c>
      <c r="L492" s="21" t="n">
        <v>23.234993996</v>
      </c>
      <c r="M492" s="22" t="n">
        <f aca="false">IF(H492&gt;0,(L492*(107/H492)),L492*107)</f>
        <v>50.737639950449</v>
      </c>
      <c r="N492" s="22" t="n">
        <f aca="false">(M492-L492)</f>
        <v>27.502645954449</v>
      </c>
    </row>
    <row r="493" customFormat="false" ht="12.75" hidden="false" customHeight="false" outlineLevel="0" collapsed="false">
      <c r="L493" s="21"/>
      <c r="M493" s="22"/>
      <c r="N493" s="22"/>
    </row>
    <row r="494" customFormat="false" ht="12.75" hidden="false" customHeight="false" outlineLevel="0" collapsed="false">
      <c r="A494" s="0" t="n">
        <v>2002</v>
      </c>
      <c r="B494" s="0" t="n">
        <v>2</v>
      </c>
      <c r="C494" s="0" t="n">
        <v>24</v>
      </c>
      <c r="D494" s="0" t="n">
        <v>0</v>
      </c>
      <c r="E494" s="0" t="n">
        <v>0</v>
      </c>
      <c r="F494" s="0" t="n">
        <v>18.5</v>
      </c>
      <c r="G494" s="0" t="n">
        <v>58</v>
      </c>
      <c r="H494" s="0" t="n">
        <f aca="false">(107-G494)</f>
        <v>49</v>
      </c>
      <c r="L494" s="21" t="n">
        <v>23.436431005</v>
      </c>
      <c r="M494" s="22" t="n">
        <f aca="false">IF(H494&gt;0,(L494*(107/H494)),L494*107)</f>
        <v>51.1775126027551</v>
      </c>
      <c r="N494" s="22" t="n">
        <f aca="false">(M494-L494)</f>
        <v>27.7410815977551</v>
      </c>
      <c r="P494" s="21" t="n">
        <f aca="false">SUM(N494:N567)*1000</f>
        <v>1322921.20102514</v>
      </c>
    </row>
    <row r="495" customFormat="false" ht="12.75" hidden="false" customHeight="false" outlineLevel="0" collapsed="false">
      <c r="A495" s="0" t="n">
        <v>2002</v>
      </c>
      <c r="B495" s="0" t="n">
        <v>2</v>
      </c>
      <c r="C495" s="0" t="n">
        <v>24</v>
      </c>
      <c r="D495" s="0" t="n">
        <v>0</v>
      </c>
      <c r="E495" s="0" t="n">
        <v>15</v>
      </c>
      <c r="F495" s="23" t="s">
        <v>26</v>
      </c>
      <c r="G495" s="0" t="n">
        <v>58</v>
      </c>
      <c r="H495" s="0" t="n">
        <f aca="false">(107-G495)</f>
        <v>49</v>
      </c>
      <c r="L495" s="21" t="n">
        <v>23.398479</v>
      </c>
      <c r="M495" s="22" t="n">
        <f aca="false">IF(H495&gt;0,(L495*(107/H495)),L495*107)</f>
        <v>51.0946378163265</v>
      </c>
      <c r="N495" s="22" t="n">
        <f aca="false">(M495-L495)</f>
        <v>27.6961588163265</v>
      </c>
    </row>
    <row r="496" customFormat="false" ht="12.75" hidden="false" customHeight="false" outlineLevel="0" collapsed="false">
      <c r="A496" s="0" t="n">
        <v>2002</v>
      </c>
      <c r="B496" s="0" t="n">
        <v>2</v>
      </c>
      <c r="C496" s="0" t="n">
        <v>24</v>
      </c>
      <c r="D496" s="0" t="n">
        <v>0</v>
      </c>
      <c r="E496" s="0" t="n">
        <v>30</v>
      </c>
      <c r="G496" s="0" t="n">
        <v>58</v>
      </c>
      <c r="H496" s="0" t="n">
        <f aca="false">(107-G496)</f>
        <v>49</v>
      </c>
      <c r="L496" s="21" t="n">
        <v>23.930058996</v>
      </c>
      <c r="M496" s="22" t="n">
        <f aca="false">IF(H496&gt;0,(L496*(107/H496)),L496*107)</f>
        <v>52.255434950449</v>
      </c>
      <c r="N496" s="22" t="n">
        <f aca="false">(M496-L496)</f>
        <v>28.325375954449</v>
      </c>
    </row>
    <row r="497" customFormat="false" ht="12.75" hidden="false" customHeight="false" outlineLevel="0" collapsed="false">
      <c r="A497" s="0" t="n">
        <v>2002</v>
      </c>
      <c r="B497" s="0" t="n">
        <v>2</v>
      </c>
      <c r="C497" s="0" t="n">
        <v>24</v>
      </c>
      <c r="D497" s="0" t="n">
        <v>0</v>
      </c>
      <c r="E497" s="0" t="n">
        <v>45</v>
      </c>
      <c r="G497" s="0" t="n">
        <v>58</v>
      </c>
      <c r="H497" s="0" t="n">
        <f aca="false">(107-G497)</f>
        <v>49</v>
      </c>
      <c r="L497" s="21" t="n">
        <v>24.029718003</v>
      </c>
      <c r="M497" s="22" t="n">
        <f aca="false">IF(H497&gt;0,(L497*(107/H497)),L497*107)</f>
        <v>52.4730576800204</v>
      </c>
      <c r="N497" s="22" t="n">
        <f aca="false">(M497-L497)</f>
        <v>28.4433396770204</v>
      </c>
    </row>
    <row r="498" customFormat="false" ht="12.75" hidden="false" customHeight="false" outlineLevel="0" collapsed="false">
      <c r="A498" s="0" t="n">
        <v>2002</v>
      </c>
      <c r="B498" s="0" t="n">
        <v>2</v>
      </c>
      <c r="C498" s="0" t="n">
        <v>24</v>
      </c>
      <c r="D498" s="0" t="n">
        <v>1</v>
      </c>
      <c r="E498" s="0" t="n">
        <v>0</v>
      </c>
      <c r="G498" s="0" t="n">
        <v>58</v>
      </c>
      <c r="H498" s="0" t="n">
        <f aca="false">(107-G498)</f>
        <v>49</v>
      </c>
      <c r="L498" s="21" t="n">
        <v>24.101774005</v>
      </c>
      <c r="M498" s="22" t="n">
        <f aca="false">IF(H498&gt;0,(L498*(107/H498)),L498*107)</f>
        <v>52.630404459898</v>
      </c>
      <c r="N498" s="22" t="n">
        <f aca="false">(M498-L498)</f>
        <v>28.528630454898</v>
      </c>
    </row>
    <row r="499" customFormat="false" ht="12.75" hidden="false" customHeight="false" outlineLevel="0" collapsed="false">
      <c r="A499" s="0" t="n">
        <v>2002</v>
      </c>
      <c r="B499" s="0" t="n">
        <v>2</v>
      </c>
      <c r="C499" s="0" t="n">
        <v>24</v>
      </c>
      <c r="D499" s="0" t="n">
        <v>1</v>
      </c>
      <c r="E499" s="0" t="n">
        <v>15</v>
      </c>
      <c r="G499" s="0" t="n">
        <v>58</v>
      </c>
      <c r="H499" s="0" t="n">
        <f aca="false">(107-G499)</f>
        <v>49</v>
      </c>
      <c r="L499" s="21" t="n">
        <v>23.973410997</v>
      </c>
      <c r="M499" s="22" t="n">
        <f aca="false">IF(H499&gt;0,(L499*(107/H499)),L499*107)</f>
        <v>52.3501015648776</v>
      </c>
      <c r="N499" s="22" t="n">
        <f aca="false">(M499-L499)</f>
        <v>28.3766905678776</v>
      </c>
    </row>
    <row r="500" customFormat="false" ht="12.75" hidden="false" customHeight="false" outlineLevel="0" collapsed="false">
      <c r="A500" s="0" t="n">
        <v>2002</v>
      </c>
      <c r="B500" s="0" t="n">
        <v>2</v>
      </c>
      <c r="C500" s="0" t="n">
        <v>24</v>
      </c>
      <c r="D500" s="0" t="n">
        <v>1</v>
      </c>
      <c r="E500" s="0" t="n">
        <v>30</v>
      </c>
      <c r="G500" s="0" t="n">
        <v>58</v>
      </c>
      <c r="H500" s="0" t="n">
        <f aca="false">(107-G500)</f>
        <v>49</v>
      </c>
      <c r="L500" s="21" t="n">
        <v>24.225509001</v>
      </c>
      <c r="M500" s="22" t="n">
        <f aca="false">IF(H500&gt;0,(L500*(107/H500)),L500*107)</f>
        <v>52.900601287898</v>
      </c>
      <c r="N500" s="22" t="n">
        <f aca="false">(M500-L500)</f>
        <v>28.675092286898</v>
      </c>
    </row>
    <row r="501" customFormat="false" ht="12.75" hidden="false" customHeight="false" outlineLevel="0" collapsed="false">
      <c r="A501" s="0" t="n">
        <v>2002</v>
      </c>
      <c r="B501" s="0" t="n">
        <v>2</v>
      </c>
      <c r="C501" s="0" t="n">
        <v>24</v>
      </c>
      <c r="D501" s="0" t="n">
        <v>1</v>
      </c>
      <c r="E501" s="0" t="n">
        <v>45</v>
      </c>
      <c r="G501" s="0" t="n">
        <v>58</v>
      </c>
      <c r="H501" s="0" t="n">
        <f aca="false">(107-G501)</f>
        <v>49</v>
      </c>
      <c r="L501" s="21" t="n">
        <v>24.242464001</v>
      </c>
      <c r="M501" s="22" t="n">
        <f aca="false">IF(H501&gt;0,(L501*(107/H501)),L501*107)</f>
        <v>52.9376254715714</v>
      </c>
      <c r="N501" s="22" t="n">
        <f aca="false">(M501-L501)</f>
        <v>28.6951614705714</v>
      </c>
    </row>
    <row r="502" customFormat="false" ht="12.75" hidden="false" customHeight="false" outlineLevel="0" collapsed="false">
      <c r="A502" s="0" t="n">
        <v>2002</v>
      </c>
      <c r="B502" s="0" t="n">
        <v>2</v>
      </c>
      <c r="C502" s="0" t="n">
        <v>24</v>
      </c>
      <c r="D502" s="0" t="n">
        <v>2</v>
      </c>
      <c r="E502" s="0" t="n">
        <v>0</v>
      </c>
      <c r="G502" s="0" t="n">
        <v>58</v>
      </c>
      <c r="H502" s="0" t="n">
        <f aca="false">(107-G502)</f>
        <v>49</v>
      </c>
      <c r="L502" s="21" t="n">
        <v>23.833296997</v>
      </c>
      <c r="M502" s="22" t="n">
        <f aca="false">IF(H502&gt;0,(L502*(107/H502)),L502*107)</f>
        <v>52.0441383403878</v>
      </c>
      <c r="N502" s="22" t="n">
        <f aca="false">(M502-L502)</f>
        <v>28.2108413433878</v>
      </c>
    </row>
    <row r="503" customFormat="false" ht="12.75" hidden="false" customHeight="false" outlineLevel="0" collapsed="false">
      <c r="A503" s="0" t="n">
        <v>2002</v>
      </c>
      <c r="B503" s="0" t="n">
        <v>2</v>
      </c>
      <c r="C503" s="0" t="n">
        <v>24</v>
      </c>
      <c r="D503" s="0" t="n">
        <v>2</v>
      </c>
      <c r="E503" s="0" t="n">
        <v>15</v>
      </c>
      <c r="G503" s="0" t="n">
        <v>58</v>
      </c>
      <c r="H503" s="0" t="n">
        <f aca="false">(107-G503)</f>
        <v>49</v>
      </c>
      <c r="L503" s="21" t="n">
        <v>23.985509003</v>
      </c>
      <c r="M503" s="22" t="n">
        <f aca="false">IF(H503&gt;0,(L503*(107/H503)),L503*107)</f>
        <v>52.3765196596123</v>
      </c>
      <c r="N503" s="22" t="n">
        <f aca="false">(M503-L503)</f>
        <v>28.3910106566123</v>
      </c>
    </row>
    <row r="504" customFormat="false" ht="12.75" hidden="false" customHeight="false" outlineLevel="0" collapsed="false">
      <c r="A504" s="0" t="n">
        <v>2002</v>
      </c>
      <c r="B504" s="0" t="n">
        <v>2</v>
      </c>
      <c r="C504" s="0" t="n">
        <v>24</v>
      </c>
      <c r="D504" s="0" t="n">
        <v>2</v>
      </c>
      <c r="E504" s="0" t="n">
        <v>30</v>
      </c>
      <c r="G504" s="0" t="n">
        <v>58</v>
      </c>
      <c r="H504" s="0" t="n">
        <f aca="false">(107-G504)</f>
        <v>49</v>
      </c>
      <c r="L504" s="21" t="n">
        <v>24.262928001</v>
      </c>
      <c r="M504" s="22" t="n">
        <f aca="false">IF(H504&gt;0,(L504*(107/H504)),L504*107)</f>
        <v>52.982312165449</v>
      </c>
      <c r="N504" s="22" t="n">
        <f aca="false">(M504-L504)</f>
        <v>28.719384164449</v>
      </c>
    </row>
    <row r="505" customFormat="false" ht="12.75" hidden="false" customHeight="false" outlineLevel="0" collapsed="false">
      <c r="A505" s="0" t="n">
        <v>2002</v>
      </c>
      <c r="B505" s="0" t="n">
        <v>2</v>
      </c>
      <c r="C505" s="0" t="n">
        <v>24</v>
      </c>
      <c r="D505" s="0" t="n">
        <v>2</v>
      </c>
      <c r="E505" s="0" t="n">
        <v>45</v>
      </c>
      <c r="G505" s="0" t="n">
        <v>58</v>
      </c>
      <c r="H505" s="0" t="n">
        <f aca="false">(107-G505)</f>
        <v>49</v>
      </c>
      <c r="L505" s="21" t="n">
        <v>24.058044999</v>
      </c>
      <c r="M505" s="22" t="n">
        <f aca="false">IF(H505&gt;0,(L505*(107/H505)),L505*107)</f>
        <v>52.5349145896531</v>
      </c>
      <c r="N505" s="22" t="n">
        <f aca="false">(M505-L505)</f>
        <v>28.4768695906531</v>
      </c>
    </row>
    <row r="506" customFormat="false" ht="12.75" hidden="false" customHeight="false" outlineLevel="0" collapsed="false">
      <c r="A506" s="0" t="n">
        <v>2002</v>
      </c>
      <c r="B506" s="0" t="n">
        <v>2</v>
      </c>
      <c r="C506" s="0" t="n">
        <v>24</v>
      </c>
      <c r="D506" s="0" t="n">
        <v>3</v>
      </c>
      <c r="E506" s="0" t="n">
        <v>0</v>
      </c>
      <c r="G506" s="0" t="n">
        <v>58</v>
      </c>
      <c r="H506" s="0" t="n">
        <f aca="false">(107-G506)</f>
        <v>49</v>
      </c>
      <c r="L506" s="21" t="n">
        <v>23.893842997</v>
      </c>
      <c r="M506" s="22" t="n">
        <f aca="false">IF(H506&gt;0,(L506*(107/H506)),L506*107)</f>
        <v>52.1763510342653</v>
      </c>
      <c r="N506" s="22" t="n">
        <f aca="false">(M506-L506)</f>
        <v>28.2825080372653</v>
      </c>
    </row>
    <row r="507" customFormat="false" ht="12.75" hidden="false" customHeight="false" outlineLevel="0" collapsed="false">
      <c r="A507" s="0" t="n">
        <v>2002</v>
      </c>
      <c r="B507" s="0" t="n">
        <v>2</v>
      </c>
      <c r="C507" s="0" t="n">
        <v>24</v>
      </c>
      <c r="D507" s="0" t="n">
        <v>3</v>
      </c>
      <c r="E507" s="0" t="n">
        <v>15</v>
      </c>
      <c r="G507" s="0" t="n">
        <v>58</v>
      </c>
      <c r="H507" s="0" t="n">
        <f aca="false">(107-G507)</f>
        <v>49</v>
      </c>
      <c r="L507" s="21" t="n">
        <v>23.657546003</v>
      </c>
      <c r="M507" s="22" t="n">
        <f aca="false">IF(H507&gt;0,(L507*(107/H507)),L507*107)</f>
        <v>51.6603555575714</v>
      </c>
      <c r="N507" s="22" t="n">
        <f aca="false">(M507-L507)</f>
        <v>28.0028095545714</v>
      </c>
    </row>
    <row r="508" customFormat="false" ht="12.75" hidden="false" customHeight="false" outlineLevel="0" collapsed="false">
      <c r="A508" s="0" t="n">
        <v>2002</v>
      </c>
      <c r="B508" s="0" t="n">
        <v>2</v>
      </c>
      <c r="C508" s="0" t="n">
        <v>24</v>
      </c>
      <c r="D508" s="0" t="n">
        <v>3</v>
      </c>
      <c r="E508" s="0" t="n">
        <v>30</v>
      </c>
      <c r="G508" s="0" t="n">
        <v>58</v>
      </c>
      <c r="H508" s="0" t="n">
        <f aca="false">(107-G508)</f>
        <v>49</v>
      </c>
      <c r="L508" s="21" t="n">
        <v>23.892276003</v>
      </c>
      <c r="M508" s="22" t="n">
        <f aca="false">IF(H508&gt;0,(L508*(107/H508)),L508*107)</f>
        <v>52.1729292310408</v>
      </c>
      <c r="N508" s="22" t="n">
        <f aca="false">(M508-L508)</f>
        <v>28.2806532280408</v>
      </c>
    </row>
    <row r="509" customFormat="false" ht="12.75" hidden="false" customHeight="false" outlineLevel="0" collapsed="false">
      <c r="A509" s="0" t="n">
        <v>2002</v>
      </c>
      <c r="B509" s="0" t="n">
        <v>2</v>
      </c>
      <c r="C509" s="0" t="n">
        <v>24</v>
      </c>
      <c r="D509" s="0" t="n">
        <v>3</v>
      </c>
      <c r="E509" s="0" t="n">
        <v>45</v>
      </c>
      <c r="G509" s="0" t="n">
        <v>58</v>
      </c>
      <c r="H509" s="0" t="n">
        <f aca="false">(107-G509)</f>
        <v>49</v>
      </c>
      <c r="L509" s="21" t="n">
        <v>23.499245995</v>
      </c>
      <c r="M509" s="22" t="n">
        <f aca="false">IF(H509&gt;0,(L509*(107/H509)),L509*107)</f>
        <v>51.314680029898</v>
      </c>
      <c r="N509" s="22" t="n">
        <f aca="false">(M509-L509)</f>
        <v>27.815434034898</v>
      </c>
    </row>
    <row r="510" customFormat="false" ht="12.75" hidden="false" customHeight="false" outlineLevel="0" collapsed="false">
      <c r="A510" s="0" t="n">
        <v>2002</v>
      </c>
      <c r="B510" s="0" t="n">
        <v>2</v>
      </c>
      <c r="C510" s="0" t="n">
        <v>24</v>
      </c>
      <c r="D510" s="0" t="n">
        <v>4</v>
      </c>
      <c r="E510" s="0" t="n">
        <v>0</v>
      </c>
      <c r="G510" s="0" t="n">
        <v>58</v>
      </c>
      <c r="H510" s="0" t="n">
        <f aca="false">(107-G510)</f>
        <v>49</v>
      </c>
      <c r="L510" s="21" t="n">
        <v>23.511029999</v>
      </c>
      <c r="M510" s="22" t="n">
        <f aca="false">IF(H510&gt;0,(L510*(107/H510)),L510*107)</f>
        <v>51.3404124467959</v>
      </c>
      <c r="N510" s="22" t="n">
        <f aca="false">(M510-L510)</f>
        <v>27.8293824477959</v>
      </c>
    </row>
    <row r="511" customFormat="false" ht="12.75" hidden="false" customHeight="false" outlineLevel="0" collapsed="false">
      <c r="A511" s="0" t="n">
        <v>2002</v>
      </c>
      <c r="B511" s="0" t="n">
        <v>2</v>
      </c>
      <c r="C511" s="0" t="n">
        <v>24</v>
      </c>
      <c r="D511" s="0" t="n">
        <v>4</v>
      </c>
      <c r="E511" s="0" t="n">
        <v>15</v>
      </c>
      <c r="G511" s="0" t="n">
        <v>58</v>
      </c>
      <c r="H511" s="0" t="n">
        <f aca="false">(107-G511)</f>
        <v>49</v>
      </c>
      <c r="L511" s="21" t="n">
        <v>23.952746004</v>
      </c>
      <c r="M511" s="22" t="n">
        <f aca="false">IF(H511&gt;0,(L511*(107/H511)),L511*107)</f>
        <v>52.3049759679184</v>
      </c>
      <c r="N511" s="22" t="n">
        <f aca="false">(M511-L511)</f>
        <v>28.3522299639184</v>
      </c>
    </row>
    <row r="512" customFormat="false" ht="12.75" hidden="false" customHeight="false" outlineLevel="0" collapsed="false">
      <c r="A512" s="0" t="n">
        <v>2002</v>
      </c>
      <c r="B512" s="0" t="n">
        <v>2</v>
      </c>
      <c r="C512" s="0" t="n">
        <v>24</v>
      </c>
      <c r="D512" s="0" t="n">
        <v>4</v>
      </c>
      <c r="E512" s="0" t="n">
        <v>30</v>
      </c>
      <c r="G512" s="0" t="n">
        <v>58</v>
      </c>
      <c r="H512" s="0" t="n">
        <f aca="false">(107-G512)</f>
        <v>49</v>
      </c>
      <c r="L512" s="21" t="n">
        <v>23.743095004</v>
      </c>
      <c r="M512" s="22" t="n">
        <f aca="false">IF(H512&gt;0,(L512*(107/H512)),L512*107)</f>
        <v>51.8471666413878</v>
      </c>
      <c r="N512" s="22" t="n">
        <f aca="false">(M512-L512)</f>
        <v>28.1040716373878</v>
      </c>
    </row>
    <row r="513" customFormat="false" ht="12.75" hidden="false" customHeight="false" outlineLevel="0" collapsed="false">
      <c r="A513" s="0" t="n">
        <v>2002</v>
      </c>
      <c r="B513" s="0" t="n">
        <v>2</v>
      </c>
      <c r="C513" s="0" t="n">
        <v>24</v>
      </c>
      <c r="D513" s="0" t="n">
        <v>4</v>
      </c>
      <c r="E513" s="0" t="n">
        <v>45</v>
      </c>
      <c r="G513" s="0" t="n">
        <v>58</v>
      </c>
      <c r="H513" s="0" t="n">
        <f aca="false">(107-G513)</f>
        <v>49</v>
      </c>
      <c r="L513" s="21" t="n">
        <v>23.647895</v>
      </c>
      <c r="M513" s="22" t="n">
        <f aca="false">IF(H513&gt;0,(L513*(107/H513)),L513*107)</f>
        <v>51.6392809183673</v>
      </c>
      <c r="N513" s="22" t="n">
        <f aca="false">(M513-L513)</f>
        <v>27.9913859183673</v>
      </c>
    </row>
    <row r="514" customFormat="false" ht="12.75" hidden="false" customHeight="false" outlineLevel="0" collapsed="false">
      <c r="A514" s="0" t="n">
        <v>2002</v>
      </c>
      <c r="B514" s="0" t="n">
        <v>2</v>
      </c>
      <c r="C514" s="0" t="n">
        <v>24</v>
      </c>
      <c r="D514" s="0" t="n">
        <v>5</v>
      </c>
      <c r="E514" s="0" t="n">
        <v>0</v>
      </c>
      <c r="G514" s="0" t="n">
        <v>58</v>
      </c>
      <c r="H514" s="0" t="n">
        <f aca="false">(107-G514)</f>
        <v>49</v>
      </c>
      <c r="L514" s="21" t="n">
        <v>22.572816</v>
      </c>
      <c r="M514" s="22" t="n">
        <f aca="false">IF(H514&gt;0,(L514*(107/H514)),L514*107)</f>
        <v>49.2916594285714</v>
      </c>
      <c r="N514" s="22" t="n">
        <f aca="false">(M514-L514)</f>
        <v>26.7188434285714</v>
      </c>
    </row>
    <row r="515" customFormat="false" ht="12.75" hidden="false" customHeight="false" outlineLevel="0" collapsed="false">
      <c r="A515" s="0" t="n">
        <v>2002</v>
      </c>
      <c r="B515" s="0" t="n">
        <v>2</v>
      </c>
      <c r="C515" s="0" t="n">
        <v>24</v>
      </c>
      <c r="D515" s="0" t="n">
        <v>5</v>
      </c>
      <c r="E515" s="0" t="n">
        <v>15</v>
      </c>
      <c r="G515" s="0" t="n">
        <v>58</v>
      </c>
      <c r="H515" s="0" t="n">
        <f aca="false">(107-G515)</f>
        <v>49</v>
      </c>
      <c r="L515" s="21" t="n">
        <v>23.500931996</v>
      </c>
      <c r="M515" s="22" t="n">
        <f aca="false">IF(H515&gt;0,(L515*(107/H515)),L515*107)</f>
        <v>51.318361705551</v>
      </c>
      <c r="N515" s="22" t="n">
        <f aca="false">(M515-L515)</f>
        <v>27.817429709551</v>
      </c>
    </row>
    <row r="516" customFormat="false" ht="12.75" hidden="false" customHeight="false" outlineLevel="0" collapsed="false">
      <c r="A516" s="0" t="n">
        <v>2002</v>
      </c>
      <c r="B516" s="0" t="n">
        <v>2</v>
      </c>
      <c r="C516" s="0" t="n">
        <v>24</v>
      </c>
      <c r="D516" s="0" t="n">
        <v>5</v>
      </c>
      <c r="E516" s="0" t="n">
        <v>30</v>
      </c>
      <c r="G516" s="0" t="n">
        <v>58</v>
      </c>
      <c r="H516" s="0" t="n">
        <f aca="false">(107-G516)</f>
        <v>49</v>
      </c>
      <c r="L516" s="21" t="n">
        <v>23.976021999</v>
      </c>
      <c r="M516" s="22" t="n">
        <f aca="false">IF(H516&gt;0,(L516*(107/H516)),L516*107)</f>
        <v>52.3558031406735</v>
      </c>
      <c r="N516" s="22" t="n">
        <f aca="false">(M516-L516)</f>
        <v>28.3797811416735</v>
      </c>
    </row>
    <row r="517" customFormat="false" ht="12.75" hidden="false" customHeight="false" outlineLevel="0" collapsed="false">
      <c r="A517" s="0" t="n">
        <v>2002</v>
      </c>
      <c r="B517" s="0" t="n">
        <v>2</v>
      </c>
      <c r="C517" s="0" t="n">
        <v>24</v>
      </c>
      <c r="D517" s="0" t="n">
        <v>5</v>
      </c>
      <c r="E517" s="0" t="n">
        <v>45</v>
      </c>
      <c r="G517" s="0" t="n">
        <v>58</v>
      </c>
      <c r="H517" s="0" t="n">
        <f aca="false">(107-G517)</f>
        <v>49</v>
      </c>
      <c r="L517" s="21" t="n">
        <v>23.712633004</v>
      </c>
      <c r="M517" s="22" t="n">
        <f aca="false">IF(H517&gt;0,(L517*(107/H517)),L517*107)</f>
        <v>51.7806475801633</v>
      </c>
      <c r="N517" s="22" t="n">
        <f aca="false">(M517-L517)</f>
        <v>28.0680145761633</v>
      </c>
    </row>
    <row r="518" customFormat="false" ht="12.75" hidden="false" customHeight="false" outlineLevel="0" collapsed="false">
      <c r="A518" s="0" t="n">
        <v>2002</v>
      </c>
      <c r="B518" s="0" t="n">
        <v>2</v>
      </c>
      <c r="C518" s="0" t="n">
        <v>24</v>
      </c>
      <c r="D518" s="0" t="n">
        <v>6</v>
      </c>
      <c r="E518" s="0" t="n">
        <v>0</v>
      </c>
      <c r="G518" s="0" t="n">
        <v>58</v>
      </c>
      <c r="H518" s="0" t="n">
        <f aca="false">(107-G518)</f>
        <v>49</v>
      </c>
      <c r="L518" s="21" t="n">
        <v>24.170418995</v>
      </c>
      <c r="M518" s="22" t="n">
        <f aca="false">IF(H518&gt;0,(L518*(107/H518)),L518*107)</f>
        <v>52.7803027033673</v>
      </c>
      <c r="N518" s="22" t="n">
        <f aca="false">(M518-L518)</f>
        <v>28.6098837083673</v>
      </c>
    </row>
    <row r="519" customFormat="false" ht="12.75" hidden="false" customHeight="false" outlineLevel="0" collapsed="false">
      <c r="A519" s="0" t="n">
        <v>2002</v>
      </c>
      <c r="B519" s="0" t="n">
        <v>2</v>
      </c>
      <c r="C519" s="0" t="n">
        <v>24</v>
      </c>
      <c r="D519" s="0" t="n">
        <v>6</v>
      </c>
      <c r="E519" s="0" t="n">
        <v>15</v>
      </c>
      <c r="G519" s="0" t="n">
        <v>58</v>
      </c>
      <c r="H519" s="0" t="n">
        <f aca="false">(107-G519)</f>
        <v>49</v>
      </c>
      <c r="L519" s="21" t="n">
        <v>23.450191996</v>
      </c>
      <c r="M519" s="22" t="n">
        <f aca="false">IF(H519&gt;0,(L519*(107/H519)),L519*107)</f>
        <v>51.2075621137143</v>
      </c>
      <c r="N519" s="22" t="n">
        <f aca="false">(M519-L519)</f>
        <v>27.7573701177143</v>
      </c>
    </row>
    <row r="520" customFormat="false" ht="12.75" hidden="false" customHeight="false" outlineLevel="0" collapsed="false">
      <c r="A520" s="0" t="n">
        <v>2002</v>
      </c>
      <c r="B520" s="0" t="n">
        <v>2</v>
      </c>
      <c r="C520" s="0" t="n">
        <v>24</v>
      </c>
      <c r="D520" s="0" t="n">
        <v>6</v>
      </c>
      <c r="E520" s="0" t="n">
        <v>30</v>
      </c>
      <c r="G520" s="0" t="n">
        <v>58</v>
      </c>
      <c r="H520" s="0" t="n">
        <f aca="false">(107-G520)</f>
        <v>49</v>
      </c>
      <c r="L520" s="21" t="n">
        <v>21.405022001</v>
      </c>
      <c r="M520" s="22" t="n">
        <f aca="false">IF(H520&gt;0,(L520*(107/H520)),L520*107)</f>
        <v>46.7415786552449</v>
      </c>
      <c r="N520" s="22" t="n">
        <f aca="false">(M520-L520)</f>
        <v>25.3365566542449</v>
      </c>
    </row>
    <row r="521" customFormat="false" ht="12.75" hidden="false" customHeight="false" outlineLevel="0" collapsed="false">
      <c r="A521" s="0" t="n">
        <v>2002</v>
      </c>
      <c r="B521" s="0" t="n">
        <v>2</v>
      </c>
      <c r="C521" s="0" t="n">
        <v>24</v>
      </c>
      <c r="D521" s="0" t="n">
        <v>6</v>
      </c>
      <c r="E521" s="0" t="n">
        <v>45</v>
      </c>
      <c r="G521" s="0" t="n">
        <v>58</v>
      </c>
      <c r="H521" s="0" t="n">
        <f aca="false">(107-G521)</f>
        <v>49</v>
      </c>
      <c r="L521" s="21" t="n">
        <v>14.510079</v>
      </c>
      <c r="M521" s="22" t="n">
        <f aca="false">IF(H521&gt;0,(L521*(107/H521)),L521*107)</f>
        <v>31.6852745510204</v>
      </c>
      <c r="N521" s="22" t="n">
        <f aca="false">(M521-L521)</f>
        <v>17.1751955510204</v>
      </c>
    </row>
    <row r="522" customFormat="false" ht="12.75" hidden="false" customHeight="false" outlineLevel="0" collapsed="false">
      <c r="A522" s="0" t="n">
        <v>2002</v>
      </c>
      <c r="B522" s="0" t="n">
        <v>2</v>
      </c>
      <c r="C522" s="0" t="n">
        <v>24</v>
      </c>
      <c r="D522" s="0" t="n">
        <v>7</v>
      </c>
      <c r="E522" s="0" t="n">
        <v>0</v>
      </c>
      <c r="G522" s="0" t="n">
        <v>58</v>
      </c>
      <c r="H522" s="0" t="n">
        <f aca="false">(107-G522)</f>
        <v>49</v>
      </c>
      <c r="L522" s="21" t="n">
        <v>13.780093</v>
      </c>
      <c r="M522" s="22" t="n">
        <f aca="false">IF(H522&gt;0,(L522*(107/H522)),L522*107)</f>
        <v>30.0912234897959</v>
      </c>
      <c r="N522" s="22" t="n">
        <f aca="false">(M522-L522)</f>
        <v>16.3111304897959</v>
      </c>
    </row>
    <row r="523" customFormat="false" ht="12.75" hidden="false" customHeight="false" outlineLevel="0" collapsed="false">
      <c r="A523" s="0" t="n">
        <v>2002</v>
      </c>
      <c r="B523" s="0" t="n">
        <v>2</v>
      </c>
      <c r="C523" s="0" t="n">
        <v>24</v>
      </c>
      <c r="D523" s="0" t="n">
        <v>7</v>
      </c>
      <c r="E523" s="0" t="n">
        <v>15</v>
      </c>
      <c r="G523" s="0" t="n">
        <v>58</v>
      </c>
      <c r="H523" s="0" t="n">
        <f aca="false">(107-G523)</f>
        <v>49</v>
      </c>
      <c r="L523" s="21" t="n">
        <v>12.938196</v>
      </c>
      <c r="M523" s="22" t="n">
        <f aca="false">IF(H523&gt;0,(L523*(107/H523)),L523*107)</f>
        <v>28.2527953469388</v>
      </c>
      <c r="N523" s="22" t="n">
        <f aca="false">(M523-L523)</f>
        <v>15.3145993469388</v>
      </c>
    </row>
    <row r="524" customFormat="false" ht="12.75" hidden="false" customHeight="false" outlineLevel="0" collapsed="false">
      <c r="A524" s="0" t="n">
        <v>2002</v>
      </c>
      <c r="B524" s="0" t="n">
        <v>2</v>
      </c>
      <c r="C524" s="0" t="n">
        <v>24</v>
      </c>
      <c r="D524" s="0" t="n">
        <v>7</v>
      </c>
      <c r="E524" s="0" t="n">
        <v>30</v>
      </c>
      <c r="G524" s="0" t="n">
        <v>58</v>
      </c>
      <c r="H524" s="0" t="n">
        <f aca="false">(107-G524)</f>
        <v>49</v>
      </c>
      <c r="L524" s="21" t="n">
        <v>13.809434</v>
      </c>
      <c r="M524" s="22" t="n">
        <f aca="false">IF(H524&gt;0,(L524*(107/H524)),L524*107)</f>
        <v>30.1552946530612</v>
      </c>
      <c r="N524" s="22" t="n">
        <f aca="false">(M524-L524)</f>
        <v>16.3458606530612</v>
      </c>
    </row>
    <row r="525" customFormat="false" ht="12.75" hidden="false" customHeight="false" outlineLevel="0" collapsed="false">
      <c r="A525" s="0" t="n">
        <v>2002</v>
      </c>
      <c r="B525" s="0" t="n">
        <v>2</v>
      </c>
      <c r="C525" s="0" t="n">
        <v>24</v>
      </c>
      <c r="D525" s="0" t="n">
        <v>7</v>
      </c>
      <c r="E525" s="0" t="n">
        <v>45</v>
      </c>
      <c r="G525" s="0" t="n">
        <v>58</v>
      </c>
      <c r="H525" s="0" t="n">
        <f aca="false">(107-G525)</f>
        <v>49</v>
      </c>
      <c r="L525" s="21" t="n">
        <v>13.081747</v>
      </c>
      <c r="M525" s="22" t="n">
        <f aca="false">IF(H525&gt;0,(L525*(107/H525)),L525*107)</f>
        <v>28.5662638571429</v>
      </c>
      <c r="N525" s="22" t="n">
        <f aca="false">(M525-L525)</f>
        <v>15.4845168571429</v>
      </c>
    </row>
    <row r="526" customFormat="false" ht="12.75" hidden="false" customHeight="false" outlineLevel="0" collapsed="false">
      <c r="A526" s="0" t="n">
        <v>2002</v>
      </c>
      <c r="B526" s="0" t="n">
        <v>2</v>
      </c>
      <c r="C526" s="0" t="n">
        <v>24</v>
      </c>
      <c r="D526" s="0" t="n">
        <v>8</v>
      </c>
      <c r="E526" s="0" t="n">
        <v>0</v>
      </c>
      <c r="G526" s="0" t="n">
        <v>58</v>
      </c>
      <c r="H526" s="0" t="n">
        <f aca="false">(107-G526)</f>
        <v>49</v>
      </c>
      <c r="L526" s="21" t="n">
        <v>12.889346</v>
      </c>
      <c r="M526" s="22" t="n">
        <f aca="false">IF(H526&gt;0,(L526*(107/H526)),L526*107)</f>
        <v>28.1461228979592</v>
      </c>
      <c r="N526" s="22" t="n">
        <f aca="false">(M526-L526)</f>
        <v>15.2567768979592</v>
      </c>
    </row>
    <row r="527" customFormat="false" ht="12.75" hidden="false" customHeight="false" outlineLevel="0" collapsed="false">
      <c r="A527" s="0" t="n">
        <v>2002</v>
      </c>
      <c r="B527" s="0" t="n">
        <v>2</v>
      </c>
      <c r="C527" s="0" t="n">
        <v>24</v>
      </c>
      <c r="D527" s="0" t="n">
        <v>8</v>
      </c>
      <c r="E527" s="0" t="n">
        <v>15</v>
      </c>
      <c r="G527" s="0" t="n">
        <v>58</v>
      </c>
      <c r="H527" s="0" t="n">
        <f aca="false">(107-G527)</f>
        <v>49</v>
      </c>
      <c r="L527" s="21" t="n">
        <v>12.513248</v>
      </c>
      <c r="M527" s="22" t="n">
        <f aca="false">IF(H527&gt;0,(L527*(107/H527)),L527*107)</f>
        <v>27.3248476734694</v>
      </c>
      <c r="N527" s="22" t="n">
        <f aca="false">(M527-L527)</f>
        <v>14.8115996734694</v>
      </c>
    </row>
    <row r="528" customFormat="false" ht="12.75" hidden="false" customHeight="false" outlineLevel="0" collapsed="false">
      <c r="A528" s="0" t="n">
        <v>2002</v>
      </c>
      <c r="B528" s="0" t="n">
        <v>2</v>
      </c>
      <c r="C528" s="0" t="n">
        <v>24</v>
      </c>
      <c r="D528" s="0" t="n">
        <v>8</v>
      </c>
      <c r="E528" s="0" t="n">
        <v>30</v>
      </c>
      <c r="G528" s="0" t="n">
        <v>58</v>
      </c>
      <c r="H528" s="0" t="n">
        <f aca="false">(107-G528)</f>
        <v>49</v>
      </c>
      <c r="L528" s="21" t="n">
        <v>12.554989</v>
      </c>
      <c r="M528" s="22" t="n">
        <f aca="false">IF(H528&gt;0,(L528*(107/H528)),L528*107)</f>
        <v>27.4159963877551</v>
      </c>
      <c r="N528" s="22" t="n">
        <f aca="false">(M528-L528)</f>
        <v>14.8610073877551</v>
      </c>
    </row>
    <row r="529" customFormat="false" ht="12.75" hidden="false" customHeight="false" outlineLevel="0" collapsed="false">
      <c r="A529" s="0" t="n">
        <v>2002</v>
      </c>
      <c r="B529" s="0" t="n">
        <v>2</v>
      </c>
      <c r="C529" s="0" t="n">
        <v>24</v>
      </c>
      <c r="D529" s="0" t="n">
        <v>8</v>
      </c>
      <c r="E529" s="0" t="n">
        <v>45</v>
      </c>
      <c r="G529" s="0" t="n">
        <v>58</v>
      </c>
      <c r="H529" s="0" t="n">
        <f aca="false">(107-G529)</f>
        <v>49</v>
      </c>
      <c r="L529" s="21" t="n">
        <v>13.021113</v>
      </c>
      <c r="M529" s="22" t="n">
        <f aca="false">IF(H529&gt;0,(L529*(107/H529)),L529*107)</f>
        <v>28.433859</v>
      </c>
      <c r="N529" s="22" t="n">
        <f aca="false">(M529-L529)</f>
        <v>15.412746</v>
      </c>
    </row>
    <row r="530" customFormat="false" ht="12.75" hidden="false" customHeight="false" outlineLevel="0" collapsed="false">
      <c r="A530" s="0" t="n">
        <v>2002</v>
      </c>
      <c r="B530" s="0" t="n">
        <v>2</v>
      </c>
      <c r="C530" s="0" t="n">
        <v>24</v>
      </c>
      <c r="D530" s="0" t="n">
        <v>9</v>
      </c>
      <c r="E530" s="0" t="n">
        <v>0</v>
      </c>
      <c r="G530" s="0" t="n">
        <v>58</v>
      </c>
      <c r="H530" s="0" t="n">
        <f aca="false">(107-G530)</f>
        <v>49</v>
      </c>
      <c r="L530" s="21" t="n">
        <v>13.129575</v>
      </c>
      <c r="M530" s="22" t="n">
        <f aca="false">IF(H530&gt;0,(L530*(107/H530)),L530*107)</f>
        <v>28.6707045918367</v>
      </c>
      <c r="N530" s="22" t="n">
        <f aca="false">(M530-L530)</f>
        <v>15.5411295918367</v>
      </c>
    </row>
    <row r="531" customFormat="false" ht="12.75" hidden="false" customHeight="false" outlineLevel="0" collapsed="false">
      <c r="A531" s="0" t="n">
        <v>2002</v>
      </c>
      <c r="B531" s="0" t="n">
        <v>2</v>
      </c>
      <c r="C531" s="0" t="n">
        <v>24</v>
      </c>
      <c r="D531" s="0" t="n">
        <v>9</v>
      </c>
      <c r="E531" s="0" t="n">
        <v>15</v>
      </c>
      <c r="G531" s="0" t="n">
        <v>58</v>
      </c>
      <c r="H531" s="0" t="n">
        <f aca="false">(107-G531)</f>
        <v>49</v>
      </c>
      <c r="L531" s="21" t="n">
        <v>12.808985</v>
      </c>
      <c r="M531" s="22" t="n">
        <f aca="false">IF(H531&gt;0,(L531*(107/H531)),L531*107)</f>
        <v>27.9706407142857</v>
      </c>
      <c r="N531" s="22" t="n">
        <f aca="false">(M531-L531)</f>
        <v>15.1616557142857</v>
      </c>
    </row>
    <row r="532" customFormat="false" ht="12.75" hidden="false" customHeight="false" outlineLevel="0" collapsed="false">
      <c r="A532" s="0" t="n">
        <v>2002</v>
      </c>
      <c r="B532" s="0" t="n">
        <v>2</v>
      </c>
      <c r="C532" s="0" t="n">
        <v>24</v>
      </c>
      <c r="D532" s="0" t="n">
        <v>9</v>
      </c>
      <c r="E532" s="0" t="n">
        <v>30</v>
      </c>
      <c r="G532" s="0" t="n">
        <v>58</v>
      </c>
      <c r="H532" s="0" t="n">
        <f aca="false">(107-G532)</f>
        <v>49</v>
      </c>
      <c r="L532" s="21" t="n">
        <v>12.274196</v>
      </c>
      <c r="M532" s="22" t="n">
        <f aca="false">IF(H532&gt;0,(L532*(107/H532)),L532*107)</f>
        <v>26.8028361632653</v>
      </c>
      <c r="N532" s="22" t="n">
        <f aca="false">(M532-L532)</f>
        <v>14.5286401632653</v>
      </c>
    </row>
    <row r="533" customFormat="false" ht="12.75" hidden="false" customHeight="false" outlineLevel="0" collapsed="false">
      <c r="A533" s="0" t="n">
        <v>2002</v>
      </c>
      <c r="B533" s="0" t="n">
        <v>2</v>
      </c>
      <c r="C533" s="0" t="n">
        <v>24</v>
      </c>
      <c r="D533" s="0" t="n">
        <v>9</v>
      </c>
      <c r="E533" s="0" t="n">
        <v>45</v>
      </c>
      <c r="G533" s="0" t="n">
        <v>58</v>
      </c>
      <c r="H533" s="0" t="n">
        <f aca="false">(107-G533)</f>
        <v>49</v>
      </c>
      <c r="L533" s="21" t="n">
        <v>12.300525</v>
      </c>
      <c r="M533" s="22" t="n">
        <f aca="false">IF(H533&gt;0,(L533*(107/H533)),L533*107)</f>
        <v>26.8603301020408</v>
      </c>
      <c r="N533" s="22" t="n">
        <f aca="false">(M533-L533)</f>
        <v>14.5598051020408</v>
      </c>
    </row>
    <row r="534" customFormat="false" ht="12.75" hidden="false" customHeight="false" outlineLevel="0" collapsed="false">
      <c r="A534" s="0" t="n">
        <v>2002</v>
      </c>
      <c r="B534" s="0" t="n">
        <v>2</v>
      </c>
      <c r="C534" s="0" t="n">
        <v>24</v>
      </c>
      <c r="D534" s="0" t="n">
        <v>10</v>
      </c>
      <c r="E534" s="0" t="n">
        <v>0</v>
      </c>
      <c r="G534" s="0" t="n">
        <v>58</v>
      </c>
      <c r="H534" s="0" t="n">
        <f aca="false">(107-G534)</f>
        <v>49</v>
      </c>
      <c r="L534" s="21" t="n">
        <v>12.333417</v>
      </c>
      <c r="M534" s="22" t="n">
        <f aca="false">IF(H534&gt;0,(L534*(107/H534)),L534*107)</f>
        <v>26.9321554897959</v>
      </c>
      <c r="N534" s="22" t="n">
        <f aca="false">(M534-L534)</f>
        <v>14.5987384897959</v>
      </c>
    </row>
    <row r="535" customFormat="false" ht="12.75" hidden="false" customHeight="false" outlineLevel="0" collapsed="false">
      <c r="A535" s="0" t="n">
        <v>2002</v>
      </c>
      <c r="B535" s="0" t="n">
        <v>2</v>
      </c>
      <c r="C535" s="0" t="n">
        <v>24</v>
      </c>
      <c r="D535" s="0" t="n">
        <v>10</v>
      </c>
      <c r="E535" s="0" t="n">
        <v>15</v>
      </c>
      <c r="G535" s="0" t="n">
        <v>58</v>
      </c>
      <c r="H535" s="0" t="n">
        <f aca="false">(107-G535)</f>
        <v>49</v>
      </c>
      <c r="L535" s="21" t="n">
        <v>12.260044</v>
      </c>
      <c r="M535" s="22" t="n">
        <f aca="false">IF(H535&gt;0,(L535*(107/H535)),L535*107)</f>
        <v>26.7719328163265</v>
      </c>
      <c r="N535" s="22" t="n">
        <f aca="false">(M535-L535)</f>
        <v>14.5118888163265</v>
      </c>
    </row>
    <row r="536" customFormat="false" ht="12.75" hidden="false" customHeight="false" outlineLevel="0" collapsed="false">
      <c r="A536" s="0" t="n">
        <v>2002</v>
      </c>
      <c r="B536" s="0" t="n">
        <v>2</v>
      </c>
      <c r="C536" s="0" t="n">
        <v>24</v>
      </c>
      <c r="D536" s="0" t="n">
        <v>10</v>
      </c>
      <c r="E536" s="0" t="n">
        <v>30</v>
      </c>
      <c r="G536" s="0" t="n">
        <v>58</v>
      </c>
      <c r="H536" s="0" t="n">
        <f aca="false">(107-G536)</f>
        <v>49</v>
      </c>
      <c r="L536" s="21" t="n">
        <v>11.490381</v>
      </c>
      <c r="M536" s="22" t="n">
        <f aca="false">IF(H536&gt;0,(L536*(107/H536)),L536*107)</f>
        <v>25.0912401428571</v>
      </c>
      <c r="N536" s="22" t="n">
        <f aca="false">(M536-L536)</f>
        <v>13.6008591428571</v>
      </c>
    </row>
    <row r="537" customFormat="false" ht="12.75" hidden="false" customHeight="false" outlineLevel="0" collapsed="false">
      <c r="A537" s="0" t="n">
        <v>2002</v>
      </c>
      <c r="B537" s="0" t="n">
        <v>2</v>
      </c>
      <c r="C537" s="0" t="n">
        <v>24</v>
      </c>
      <c r="D537" s="0" t="n">
        <v>10</v>
      </c>
      <c r="E537" s="0" t="n">
        <v>45</v>
      </c>
      <c r="G537" s="0" t="n">
        <v>58</v>
      </c>
      <c r="H537" s="0" t="n">
        <f aca="false">(107-G537)</f>
        <v>49</v>
      </c>
      <c r="L537" s="21" t="n">
        <v>11.174619</v>
      </c>
      <c r="M537" s="22" t="n">
        <f aca="false">IF(H537&gt;0,(L537*(107/H537)),L537*107)</f>
        <v>24.4017190408163</v>
      </c>
      <c r="N537" s="22" t="n">
        <f aca="false">(M537-L537)</f>
        <v>13.2271000408163</v>
      </c>
    </row>
    <row r="538" customFormat="false" ht="12.75" hidden="false" customHeight="false" outlineLevel="0" collapsed="false">
      <c r="A538" s="0" t="n">
        <v>2002</v>
      </c>
      <c r="B538" s="0" t="n">
        <v>2</v>
      </c>
      <c r="C538" s="0" t="n">
        <v>24</v>
      </c>
      <c r="D538" s="0" t="n">
        <v>11</v>
      </c>
      <c r="E538" s="0" t="n">
        <v>0</v>
      </c>
      <c r="G538" s="0" t="n">
        <v>58</v>
      </c>
      <c r="H538" s="0" t="n">
        <f aca="false">(107-G538)</f>
        <v>49</v>
      </c>
      <c r="L538" s="21" t="n">
        <v>10.025597</v>
      </c>
      <c r="M538" s="22" t="n">
        <f aca="false">IF(H538&gt;0,(L538*(107/H538)),L538*107)</f>
        <v>21.8926301836735</v>
      </c>
      <c r="N538" s="22" t="n">
        <f aca="false">(M538-L538)</f>
        <v>11.8670331836735</v>
      </c>
    </row>
    <row r="539" customFormat="false" ht="12.75" hidden="false" customHeight="false" outlineLevel="0" collapsed="false">
      <c r="A539" s="0" t="n">
        <v>2002</v>
      </c>
      <c r="B539" s="0" t="n">
        <v>2</v>
      </c>
      <c r="C539" s="0" t="n">
        <v>24</v>
      </c>
      <c r="D539" s="0" t="n">
        <v>11</v>
      </c>
      <c r="E539" s="0" t="n">
        <v>15</v>
      </c>
      <c r="G539" s="0" t="n">
        <v>58</v>
      </c>
      <c r="H539" s="0" t="n">
        <f aca="false">(107-G539)</f>
        <v>49</v>
      </c>
      <c r="L539" s="21" t="n">
        <v>9.119916</v>
      </c>
      <c r="M539" s="22" t="n">
        <f aca="false">IF(H539&gt;0,(L539*(107/H539)),L539*107)</f>
        <v>19.9149186122449</v>
      </c>
      <c r="N539" s="22" t="n">
        <f aca="false">(M539-L539)</f>
        <v>10.7950026122449</v>
      </c>
    </row>
    <row r="540" customFormat="false" ht="12.75" hidden="false" customHeight="false" outlineLevel="0" collapsed="false">
      <c r="A540" s="0" t="n">
        <v>2002</v>
      </c>
      <c r="B540" s="0" t="n">
        <v>2</v>
      </c>
      <c r="C540" s="0" t="n">
        <v>24</v>
      </c>
      <c r="D540" s="0" t="n">
        <v>11</v>
      </c>
      <c r="E540" s="0" t="n">
        <v>30</v>
      </c>
      <c r="G540" s="0" t="n">
        <v>58</v>
      </c>
      <c r="H540" s="0" t="n">
        <f aca="false">(107-G540)</f>
        <v>49</v>
      </c>
      <c r="L540" s="21" t="n">
        <v>8.626453</v>
      </c>
      <c r="M540" s="22" t="n">
        <f aca="false">IF(H540&gt;0,(L540*(107/H540)),L540*107)</f>
        <v>18.8373565510204</v>
      </c>
      <c r="N540" s="22" t="n">
        <f aca="false">(M540-L540)</f>
        <v>10.2109035510204</v>
      </c>
    </row>
    <row r="541" customFormat="false" ht="12.75" hidden="false" customHeight="false" outlineLevel="0" collapsed="false">
      <c r="A541" s="0" t="n">
        <v>2002</v>
      </c>
      <c r="B541" s="0" t="n">
        <v>2</v>
      </c>
      <c r="C541" s="0" t="n">
        <v>24</v>
      </c>
      <c r="D541" s="0" t="n">
        <v>11</v>
      </c>
      <c r="E541" s="0" t="n">
        <v>45</v>
      </c>
      <c r="G541" s="0" t="n">
        <v>58</v>
      </c>
      <c r="H541" s="0" t="n">
        <f aca="false">(107-G541)</f>
        <v>49</v>
      </c>
      <c r="L541" s="21" t="n">
        <v>6.321911</v>
      </c>
      <c r="M541" s="22" t="n">
        <f aca="false">IF(H541&gt;0,(L541*(107/H541)),L541*107)</f>
        <v>13.8049893265306</v>
      </c>
      <c r="N541" s="22" t="n">
        <f aca="false">(M541-L541)</f>
        <v>7.48307832653061</v>
      </c>
    </row>
    <row r="542" customFormat="false" ht="12.75" hidden="false" customHeight="false" outlineLevel="0" collapsed="false">
      <c r="A542" s="0" t="n">
        <v>2002</v>
      </c>
      <c r="B542" s="0" t="n">
        <v>2</v>
      </c>
      <c r="C542" s="0" t="n">
        <v>24</v>
      </c>
      <c r="D542" s="0" t="n">
        <v>12</v>
      </c>
      <c r="E542" s="0" t="n">
        <v>0</v>
      </c>
      <c r="G542" s="0" t="n">
        <v>58</v>
      </c>
      <c r="H542" s="0" t="n">
        <f aca="false">(107-G542)</f>
        <v>49</v>
      </c>
      <c r="L542" s="21" t="n">
        <v>5.954168</v>
      </c>
      <c r="M542" s="22" t="n">
        <f aca="false">IF(H542&gt;0,(L542*(107/H542)),L542*107)</f>
        <v>13.0019586938776</v>
      </c>
      <c r="N542" s="22" t="n">
        <f aca="false">(M542-L542)</f>
        <v>7.04779069387755</v>
      </c>
    </row>
    <row r="543" customFormat="false" ht="12.75" hidden="false" customHeight="false" outlineLevel="0" collapsed="false">
      <c r="A543" s="0" t="n">
        <v>2002</v>
      </c>
      <c r="B543" s="0" t="n">
        <v>2</v>
      </c>
      <c r="C543" s="0" t="n">
        <v>24</v>
      </c>
      <c r="D543" s="0" t="n">
        <v>12</v>
      </c>
      <c r="E543" s="0" t="n">
        <v>15</v>
      </c>
      <c r="G543" s="0" t="n">
        <v>58</v>
      </c>
      <c r="H543" s="0" t="n">
        <f aca="false">(107-G543)</f>
        <v>49</v>
      </c>
      <c r="L543" s="21" t="n">
        <v>6.611713</v>
      </c>
      <c r="M543" s="22" t="n">
        <f aca="false">IF(H543&gt;0,(L543*(107/H543)),L543*107)</f>
        <v>14.4378222653061</v>
      </c>
      <c r="N543" s="22" t="n">
        <f aca="false">(M543-L543)</f>
        <v>7.82610926530612</v>
      </c>
    </row>
    <row r="544" customFormat="false" ht="12.75" hidden="false" customHeight="false" outlineLevel="0" collapsed="false">
      <c r="A544" s="0" t="n">
        <v>2002</v>
      </c>
      <c r="B544" s="0" t="n">
        <v>2</v>
      </c>
      <c r="C544" s="0" t="n">
        <v>24</v>
      </c>
      <c r="D544" s="0" t="n">
        <v>12</v>
      </c>
      <c r="E544" s="0" t="n">
        <v>30</v>
      </c>
      <c r="G544" s="0" t="n">
        <v>58</v>
      </c>
      <c r="H544" s="0" t="n">
        <f aca="false">(107-G544)</f>
        <v>49</v>
      </c>
      <c r="L544" s="21" t="n">
        <v>6.369795</v>
      </c>
      <c r="M544" s="22" t="n">
        <f aca="false">IF(H544&gt;0,(L544*(107/H544)),L544*107)</f>
        <v>13.9095523469388</v>
      </c>
      <c r="N544" s="22" t="n">
        <f aca="false">(M544-L544)</f>
        <v>7.53975734693877</v>
      </c>
    </row>
    <row r="545" customFormat="false" ht="12.75" hidden="false" customHeight="false" outlineLevel="0" collapsed="false">
      <c r="A545" s="0" t="n">
        <v>2002</v>
      </c>
      <c r="B545" s="0" t="n">
        <v>2</v>
      </c>
      <c r="C545" s="0" t="n">
        <v>24</v>
      </c>
      <c r="D545" s="0" t="n">
        <v>12</v>
      </c>
      <c r="E545" s="0" t="n">
        <v>45</v>
      </c>
      <c r="G545" s="0" t="n">
        <v>58</v>
      </c>
      <c r="H545" s="0" t="n">
        <f aca="false">(107-G545)</f>
        <v>49</v>
      </c>
      <c r="L545" s="21" t="n">
        <v>8.607094</v>
      </c>
      <c r="M545" s="22" t="n">
        <f aca="false">IF(H545&gt;0,(L545*(107/H545)),L545*107)</f>
        <v>18.7950828163265</v>
      </c>
      <c r="N545" s="22" t="n">
        <f aca="false">(M545-L545)</f>
        <v>10.1879888163265</v>
      </c>
    </row>
    <row r="546" customFormat="false" ht="12.75" hidden="false" customHeight="false" outlineLevel="0" collapsed="false">
      <c r="A546" s="0" t="n">
        <v>2002</v>
      </c>
      <c r="B546" s="0" t="n">
        <v>2</v>
      </c>
      <c r="C546" s="0" t="n">
        <v>24</v>
      </c>
      <c r="D546" s="0" t="n">
        <v>13</v>
      </c>
      <c r="E546" s="0" t="n">
        <v>0</v>
      </c>
      <c r="G546" s="0" t="n">
        <v>58</v>
      </c>
      <c r="H546" s="0" t="n">
        <f aca="false">(107-G546)</f>
        <v>49</v>
      </c>
      <c r="L546" s="21" t="n">
        <v>7.197339</v>
      </c>
      <c r="M546" s="22" t="n">
        <f aca="false">IF(H546&gt;0,(L546*(107/H546)),L546*107)</f>
        <v>15.7166382244898</v>
      </c>
      <c r="N546" s="22" t="n">
        <f aca="false">(M546-L546)</f>
        <v>8.5192992244898</v>
      </c>
    </row>
    <row r="547" customFormat="false" ht="12.75" hidden="false" customHeight="false" outlineLevel="0" collapsed="false">
      <c r="A547" s="0" t="n">
        <v>2002</v>
      </c>
      <c r="B547" s="0" t="n">
        <v>2</v>
      </c>
      <c r="C547" s="0" t="n">
        <v>24</v>
      </c>
      <c r="D547" s="0" t="n">
        <v>13</v>
      </c>
      <c r="E547" s="0" t="n">
        <v>15</v>
      </c>
      <c r="G547" s="0" t="n">
        <v>58</v>
      </c>
      <c r="H547" s="0" t="n">
        <f aca="false">(107-G547)</f>
        <v>49</v>
      </c>
      <c r="L547" s="21" t="n">
        <v>5.319705</v>
      </c>
      <c r="M547" s="22" t="n">
        <f aca="false">IF(H547&gt;0,(L547*(107/H547)),L547*107)</f>
        <v>11.6164986734694</v>
      </c>
      <c r="N547" s="22" t="n">
        <f aca="false">(M547-L547)</f>
        <v>6.29679367346939</v>
      </c>
    </row>
    <row r="548" customFormat="false" ht="12.75" hidden="false" customHeight="false" outlineLevel="0" collapsed="false">
      <c r="A548" s="0" t="n">
        <v>2002</v>
      </c>
      <c r="B548" s="0" t="n">
        <v>2</v>
      </c>
      <c r="C548" s="0" t="n">
        <v>24</v>
      </c>
      <c r="D548" s="0" t="n">
        <v>13</v>
      </c>
      <c r="E548" s="0" t="n">
        <v>30</v>
      </c>
      <c r="G548" s="0" t="n">
        <v>58</v>
      </c>
      <c r="H548" s="0" t="n">
        <f aca="false">(107-G548)</f>
        <v>49</v>
      </c>
      <c r="L548" s="21" t="n">
        <v>4.519943</v>
      </c>
      <c r="M548" s="22" t="n">
        <f aca="false">IF(H548&gt;0,(L548*(107/H548)),L548*107)</f>
        <v>9.8700796122449</v>
      </c>
      <c r="N548" s="22" t="n">
        <f aca="false">(M548-L548)</f>
        <v>5.3501366122449</v>
      </c>
    </row>
    <row r="549" customFormat="false" ht="12.75" hidden="false" customHeight="false" outlineLevel="0" collapsed="false">
      <c r="A549" s="0" t="n">
        <v>2002</v>
      </c>
      <c r="B549" s="0" t="n">
        <v>2</v>
      </c>
      <c r="C549" s="0" t="n">
        <v>24</v>
      </c>
      <c r="D549" s="0" t="n">
        <v>13</v>
      </c>
      <c r="E549" s="0" t="n">
        <v>45</v>
      </c>
      <c r="G549" s="0" t="n">
        <v>58</v>
      </c>
      <c r="H549" s="0" t="n">
        <f aca="false">(107-G549)</f>
        <v>49</v>
      </c>
      <c r="L549" s="21" t="n">
        <v>5.388671</v>
      </c>
      <c r="M549" s="22" t="n">
        <f aca="false">IF(H549&gt;0,(L549*(107/H549)),L549*107)</f>
        <v>11.7670978979592</v>
      </c>
      <c r="N549" s="22" t="n">
        <f aca="false">(M549-L549)</f>
        <v>6.37842689795918</v>
      </c>
    </row>
    <row r="550" customFormat="false" ht="12.75" hidden="false" customHeight="false" outlineLevel="0" collapsed="false">
      <c r="A550" s="0" t="n">
        <v>2002</v>
      </c>
      <c r="B550" s="0" t="n">
        <v>2</v>
      </c>
      <c r="C550" s="0" t="n">
        <v>24</v>
      </c>
      <c r="D550" s="0" t="n">
        <v>14</v>
      </c>
      <c r="E550" s="0" t="n">
        <v>0</v>
      </c>
      <c r="G550" s="0" t="n">
        <v>58</v>
      </c>
      <c r="H550" s="0" t="n">
        <f aca="false">(107-G550)</f>
        <v>49</v>
      </c>
      <c r="L550" s="21" t="n">
        <v>7.639325</v>
      </c>
      <c r="M550" s="22" t="n">
        <f aca="false">IF(H550&gt;0,(L550*(107/H550)),L550*107)</f>
        <v>16.6817913265306</v>
      </c>
      <c r="N550" s="22" t="n">
        <f aca="false">(M550-L550)</f>
        <v>9.04246632653062</v>
      </c>
    </row>
    <row r="551" customFormat="false" ht="12.75" hidden="false" customHeight="false" outlineLevel="0" collapsed="false">
      <c r="A551" s="0" t="n">
        <v>2002</v>
      </c>
      <c r="B551" s="0" t="n">
        <v>2</v>
      </c>
      <c r="C551" s="0" t="n">
        <v>24</v>
      </c>
      <c r="D551" s="0" t="n">
        <v>14</v>
      </c>
      <c r="E551" s="0" t="n">
        <v>15</v>
      </c>
      <c r="G551" s="0" t="n">
        <v>58</v>
      </c>
      <c r="H551" s="0" t="n">
        <f aca="false">(107-G551)</f>
        <v>49</v>
      </c>
      <c r="L551" s="21" t="n">
        <v>10.505324</v>
      </c>
      <c r="M551" s="22" t="n">
        <f aca="false">IF(H551&gt;0,(L551*(107/H551)),L551*107)</f>
        <v>22.9401973061225</v>
      </c>
      <c r="N551" s="22" t="n">
        <f aca="false">(M551-L551)</f>
        <v>12.4348733061225</v>
      </c>
    </row>
    <row r="552" customFormat="false" ht="12.75" hidden="false" customHeight="false" outlineLevel="0" collapsed="false">
      <c r="A552" s="0" t="n">
        <v>2002</v>
      </c>
      <c r="B552" s="0" t="n">
        <v>2</v>
      </c>
      <c r="C552" s="0" t="n">
        <v>24</v>
      </c>
      <c r="D552" s="0" t="n">
        <v>14</v>
      </c>
      <c r="E552" s="0" t="n">
        <v>30</v>
      </c>
      <c r="G552" s="0" t="n">
        <v>58</v>
      </c>
      <c r="H552" s="0" t="n">
        <f aca="false">(107-G552)</f>
        <v>49</v>
      </c>
      <c r="L552" s="21" t="n">
        <v>11.985003</v>
      </c>
      <c r="M552" s="22" t="n">
        <f aca="false">IF(H552&gt;0,(L552*(107/H552)),L552*107)</f>
        <v>26.1713330816327</v>
      </c>
      <c r="N552" s="22" t="n">
        <f aca="false">(M552-L552)</f>
        <v>14.1863300816327</v>
      </c>
    </row>
    <row r="553" customFormat="false" ht="12.75" hidden="false" customHeight="false" outlineLevel="0" collapsed="false">
      <c r="A553" s="0" t="n">
        <v>2002</v>
      </c>
      <c r="B553" s="0" t="n">
        <v>2</v>
      </c>
      <c r="C553" s="0" t="n">
        <v>24</v>
      </c>
      <c r="D553" s="0" t="n">
        <v>14</v>
      </c>
      <c r="E553" s="0" t="n">
        <v>45</v>
      </c>
      <c r="G553" s="0" t="n">
        <v>58</v>
      </c>
      <c r="H553" s="0" t="n">
        <f aca="false">(107-G553)</f>
        <v>49</v>
      </c>
      <c r="L553" s="21" t="n">
        <v>10.765331</v>
      </c>
      <c r="M553" s="22" t="n">
        <f aca="false">IF(H553&gt;0,(L553*(107/H553)),L553*107)</f>
        <v>23.5079676938776</v>
      </c>
      <c r="N553" s="22" t="n">
        <f aca="false">(M553-L553)</f>
        <v>12.7426366938776</v>
      </c>
    </row>
    <row r="554" customFormat="false" ht="12.75" hidden="false" customHeight="false" outlineLevel="0" collapsed="false">
      <c r="A554" s="0" t="n">
        <v>2002</v>
      </c>
      <c r="B554" s="0" t="n">
        <v>2</v>
      </c>
      <c r="C554" s="0" t="n">
        <v>24</v>
      </c>
      <c r="D554" s="0" t="n">
        <v>15</v>
      </c>
      <c r="E554" s="0" t="n">
        <v>0</v>
      </c>
      <c r="G554" s="0" t="n">
        <v>58</v>
      </c>
      <c r="H554" s="0" t="n">
        <f aca="false">(107-G554)</f>
        <v>49</v>
      </c>
      <c r="L554" s="21" t="n">
        <v>10.827597</v>
      </c>
      <c r="M554" s="22" t="n">
        <f aca="false">IF(H554&gt;0,(L554*(107/H554)),L554*107)</f>
        <v>23.6439363061225</v>
      </c>
      <c r="N554" s="22" t="n">
        <f aca="false">(M554-L554)</f>
        <v>12.8163393061225</v>
      </c>
    </row>
    <row r="555" customFormat="false" ht="12.75" hidden="false" customHeight="false" outlineLevel="0" collapsed="false">
      <c r="A555" s="0" t="n">
        <v>2002</v>
      </c>
      <c r="B555" s="0" t="n">
        <v>2</v>
      </c>
      <c r="C555" s="0" t="n">
        <v>24</v>
      </c>
      <c r="D555" s="0" t="n">
        <v>15</v>
      </c>
      <c r="E555" s="0" t="n">
        <v>15</v>
      </c>
      <c r="G555" s="0" t="n">
        <v>58</v>
      </c>
      <c r="H555" s="0" t="n">
        <f aca="false">(107-G555)</f>
        <v>49</v>
      </c>
      <c r="L555" s="21" t="n">
        <v>8.274824</v>
      </c>
      <c r="M555" s="22" t="n">
        <f aca="false">IF(H555&gt;0,(L555*(107/H555)),L555*107)</f>
        <v>18.0695136326531</v>
      </c>
      <c r="N555" s="22" t="n">
        <f aca="false">(M555-L555)</f>
        <v>9.79468963265306</v>
      </c>
    </row>
    <row r="556" customFormat="false" ht="12.75" hidden="false" customHeight="false" outlineLevel="0" collapsed="false">
      <c r="A556" s="0" t="n">
        <v>2002</v>
      </c>
      <c r="B556" s="0" t="n">
        <v>2</v>
      </c>
      <c r="C556" s="0" t="n">
        <v>24</v>
      </c>
      <c r="D556" s="0" t="n">
        <v>15</v>
      </c>
      <c r="E556" s="0" t="n">
        <v>30</v>
      </c>
      <c r="G556" s="0" t="n">
        <v>58</v>
      </c>
      <c r="H556" s="0" t="n">
        <f aca="false">(107-G556)</f>
        <v>49</v>
      </c>
      <c r="L556" s="21" t="n">
        <v>8.281234</v>
      </c>
      <c r="M556" s="22" t="n">
        <f aca="false">IF(H556&gt;0,(L556*(107/H556)),L556*107)</f>
        <v>18.0835109795918</v>
      </c>
      <c r="N556" s="22" t="n">
        <f aca="false">(M556-L556)</f>
        <v>9.80227697959184</v>
      </c>
    </row>
    <row r="557" customFormat="false" ht="12.75" hidden="false" customHeight="false" outlineLevel="0" collapsed="false">
      <c r="A557" s="0" t="n">
        <v>2002</v>
      </c>
      <c r="B557" s="0" t="n">
        <v>2</v>
      </c>
      <c r="C557" s="0" t="n">
        <v>24</v>
      </c>
      <c r="D557" s="0" t="n">
        <v>15</v>
      </c>
      <c r="E557" s="0" t="n">
        <v>45</v>
      </c>
      <c r="G557" s="0" t="n">
        <v>58</v>
      </c>
      <c r="H557" s="0" t="n">
        <f aca="false">(107-G557)</f>
        <v>49</v>
      </c>
      <c r="L557" s="21" t="n">
        <v>10.77019</v>
      </c>
      <c r="M557" s="22" t="n">
        <f aca="false">IF(H557&gt;0,(L557*(107/H557)),L557*107)</f>
        <v>23.5185781632653</v>
      </c>
      <c r="N557" s="22" t="n">
        <f aca="false">(M557-L557)</f>
        <v>12.7483881632653</v>
      </c>
    </row>
    <row r="558" customFormat="false" ht="12.75" hidden="false" customHeight="false" outlineLevel="0" collapsed="false">
      <c r="A558" s="0" t="n">
        <v>2002</v>
      </c>
      <c r="B558" s="0" t="n">
        <v>2</v>
      </c>
      <c r="C558" s="0" t="n">
        <v>24</v>
      </c>
      <c r="D558" s="0" t="n">
        <v>16</v>
      </c>
      <c r="E558" s="0" t="n">
        <v>0</v>
      </c>
      <c r="G558" s="0" t="n">
        <v>58</v>
      </c>
      <c r="H558" s="0" t="n">
        <f aca="false">(107-G558)</f>
        <v>49</v>
      </c>
      <c r="L558" s="21" t="n">
        <v>10.499166</v>
      </c>
      <c r="M558" s="22" t="n">
        <f aca="false">IF(H558&gt;0,(L558*(107/H558)),L558*107)</f>
        <v>22.926750244898</v>
      </c>
      <c r="N558" s="22" t="n">
        <f aca="false">(M558-L558)</f>
        <v>12.427584244898</v>
      </c>
    </row>
    <row r="559" customFormat="false" ht="12.75" hidden="false" customHeight="false" outlineLevel="0" collapsed="false">
      <c r="A559" s="0" t="n">
        <v>2002</v>
      </c>
      <c r="B559" s="0" t="n">
        <v>2</v>
      </c>
      <c r="C559" s="0" t="n">
        <v>24</v>
      </c>
      <c r="D559" s="0" t="n">
        <v>16</v>
      </c>
      <c r="E559" s="0" t="n">
        <v>15</v>
      </c>
      <c r="G559" s="0" t="n">
        <v>58</v>
      </c>
      <c r="H559" s="0" t="n">
        <f aca="false">(107-G559)</f>
        <v>49</v>
      </c>
      <c r="L559" s="21" t="n">
        <v>9.564196</v>
      </c>
      <c r="M559" s="22" t="n">
        <f aca="false">IF(H559&gt;0,(L559*(107/H559)),L559*107)</f>
        <v>20.8850810612245</v>
      </c>
      <c r="N559" s="22" t="n">
        <f aca="false">(M559-L559)</f>
        <v>11.3208850612245</v>
      </c>
    </row>
    <row r="560" customFormat="false" ht="12.75" hidden="false" customHeight="false" outlineLevel="0" collapsed="false">
      <c r="A560" s="0" t="n">
        <v>2002</v>
      </c>
      <c r="B560" s="0" t="n">
        <v>2</v>
      </c>
      <c r="C560" s="0" t="n">
        <v>24</v>
      </c>
      <c r="D560" s="0" t="n">
        <v>16</v>
      </c>
      <c r="E560" s="0" t="n">
        <v>30</v>
      </c>
      <c r="G560" s="0" t="n">
        <v>58</v>
      </c>
      <c r="H560" s="0" t="n">
        <f aca="false">(107-G560)</f>
        <v>49</v>
      </c>
      <c r="L560" s="21" t="n">
        <v>8.329452</v>
      </c>
      <c r="M560" s="22" t="n">
        <f aca="false">IF(H560&gt;0,(L560*(107/H560)),L560*107)</f>
        <v>18.1888033469388</v>
      </c>
      <c r="N560" s="22" t="n">
        <f aca="false">(M560-L560)</f>
        <v>9.85935134693878</v>
      </c>
    </row>
    <row r="561" customFormat="false" ht="12.75" hidden="false" customHeight="false" outlineLevel="0" collapsed="false">
      <c r="A561" s="0" t="n">
        <v>2002</v>
      </c>
      <c r="B561" s="0" t="n">
        <v>2</v>
      </c>
      <c r="C561" s="0" t="n">
        <v>24</v>
      </c>
      <c r="D561" s="0" t="n">
        <v>16</v>
      </c>
      <c r="E561" s="0" t="n">
        <v>45</v>
      </c>
      <c r="G561" s="0" t="n">
        <v>58</v>
      </c>
      <c r="H561" s="0" t="n">
        <f aca="false">(107-G561)</f>
        <v>49</v>
      </c>
      <c r="L561" s="21" t="n">
        <v>9.59672</v>
      </c>
      <c r="M561" s="22" t="n">
        <f aca="false">IF(H561&gt;0,(L561*(107/H561)),L561*107)</f>
        <v>20.9561028571429</v>
      </c>
      <c r="N561" s="22" t="n">
        <f aca="false">(M561-L561)</f>
        <v>11.3593828571429</v>
      </c>
    </row>
    <row r="562" customFormat="false" ht="12.75" hidden="false" customHeight="false" outlineLevel="0" collapsed="false">
      <c r="A562" s="0" t="n">
        <v>2002</v>
      </c>
      <c r="B562" s="0" t="n">
        <v>2</v>
      </c>
      <c r="C562" s="0" t="n">
        <v>24</v>
      </c>
      <c r="D562" s="0" t="n">
        <v>17</v>
      </c>
      <c r="E562" s="0" t="n">
        <v>0</v>
      </c>
      <c r="G562" s="0" t="n">
        <v>58</v>
      </c>
      <c r="H562" s="0" t="n">
        <f aca="false">(107-G562)</f>
        <v>49</v>
      </c>
      <c r="L562" s="21" t="n">
        <v>9.208588</v>
      </c>
      <c r="M562" s="22" t="n">
        <f aca="false">IF(H562&gt;0,(L562*(107/H562)),L562*107)</f>
        <v>20.1085493061225</v>
      </c>
      <c r="N562" s="22" t="n">
        <f aca="false">(M562-L562)</f>
        <v>10.8999613061225</v>
      </c>
    </row>
    <row r="563" customFormat="false" ht="12.75" hidden="false" customHeight="false" outlineLevel="0" collapsed="false">
      <c r="A563" s="0" t="n">
        <v>2002</v>
      </c>
      <c r="B563" s="0" t="n">
        <v>2</v>
      </c>
      <c r="C563" s="0" t="n">
        <v>24</v>
      </c>
      <c r="D563" s="0" t="n">
        <v>17</v>
      </c>
      <c r="E563" s="0" t="n">
        <v>15</v>
      </c>
      <c r="G563" s="0" t="n">
        <v>58</v>
      </c>
      <c r="H563" s="0" t="n">
        <f aca="false">(107-G563)</f>
        <v>49</v>
      </c>
      <c r="L563" s="21" t="n">
        <v>8.334435</v>
      </c>
      <c r="M563" s="22" t="n">
        <f aca="false">IF(H563&gt;0,(L563*(107/H563)),L563*107)</f>
        <v>18.1996845918367</v>
      </c>
      <c r="N563" s="22" t="n">
        <f aca="false">(M563-L563)</f>
        <v>9.86524959183673</v>
      </c>
    </row>
    <row r="564" customFormat="false" ht="12.75" hidden="false" customHeight="false" outlineLevel="0" collapsed="false">
      <c r="A564" s="0" t="n">
        <v>2002</v>
      </c>
      <c r="B564" s="0" t="n">
        <v>2</v>
      </c>
      <c r="C564" s="0" t="n">
        <v>24</v>
      </c>
      <c r="D564" s="0" t="n">
        <v>17</v>
      </c>
      <c r="E564" s="0" t="n">
        <v>30</v>
      </c>
      <c r="G564" s="0" t="n">
        <v>58</v>
      </c>
      <c r="H564" s="0" t="n">
        <f aca="false">(107-G564)</f>
        <v>49</v>
      </c>
      <c r="L564" s="21" t="n">
        <v>7.975817</v>
      </c>
      <c r="M564" s="22" t="n">
        <f aca="false">IF(H564&gt;0,(L564*(107/H564)),L564*107)</f>
        <v>17.4165799795918</v>
      </c>
      <c r="N564" s="22" t="n">
        <f aca="false">(M564-L564)</f>
        <v>9.44076297959184</v>
      </c>
    </row>
    <row r="565" customFormat="false" ht="12.75" hidden="false" customHeight="false" outlineLevel="0" collapsed="false">
      <c r="A565" s="0" t="n">
        <v>2002</v>
      </c>
      <c r="B565" s="0" t="n">
        <v>2</v>
      </c>
      <c r="C565" s="0" t="n">
        <v>24</v>
      </c>
      <c r="D565" s="0" t="n">
        <v>17</v>
      </c>
      <c r="E565" s="0" t="n">
        <v>45</v>
      </c>
      <c r="G565" s="0" t="n">
        <v>58</v>
      </c>
      <c r="H565" s="0" t="n">
        <f aca="false">(107-G565)</f>
        <v>49</v>
      </c>
      <c r="L565" s="21" t="n">
        <v>8.327985</v>
      </c>
      <c r="M565" s="22" t="n">
        <f aca="false">IF(H565&gt;0,(L565*(107/H565)),L565*107)</f>
        <v>18.1855998979592</v>
      </c>
      <c r="N565" s="22" t="n">
        <f aca="false">(M565-L565)</f>
        <v>9.85761489795918</v>
      </c>
    </row>
    <row r="566" customFormat="false" ht="12.75" hidden="false" customHeight="false" outlineLevel="0" collapsed="false">
      <c r="A566" s="0" t="n">
        <v>2002</v>
      </c>
      <c r="B566" s="0" t="n">
        <v>2</v>
      </c>
      <c r="C566" s="0" t="n">
        <v>24</v>
      </c>
      <c r="D566" s="0" t="n">
        <v>18</v>
      </c>
      <c r="E566" s="0" t="n">
        <v>0</v>
      </c>
      <c r="G566" s="0" t="n">
        <v>58</v>
      </c>
      <c r="H566" s="0" t="n">
        <f aca="false">(107-G566)</f>
        <v>49</v>
      </c>
      <c r="L566" s="21" t="n">
        <v>10.071479</v>
      </c>
      <c r="M566" s="22" t="n">
        <f aca="false">IF(H566&gt;0,(L566*(107/H566)),L566*107)</f>
        <v>21.9928214897959</v>
      </c>
      <c r="N566" s="22" t="n">
        <f aca="false">(M566-L566)</f>
        <v>11.9213424897959</v>
      </c>
    </row>
    <row r="567" customFormat="false" ht="12.75" hidden="false" customHeight="false" outlineLevel="0" collapsed="false">
      <c r="A567" s="0" t="n">
        <v>2002</v>
      </c>
      <c r="B567" s="0" t="n">
        <v>2</v>
      </c>
      <c r="C567" s="0" t="n">
        <v>24</v>
      </c>
      <c r="D567" s="0" t="n">
        <v>18</v>
      </c>
      <c r="E567" s="0" t="n">
        <v>15</v>
      </c>
      <c r="G567" s="0" t="n">
        <v>58</v>
      </c>
      <c r="H567" s="0" t="n">
        <f aca="false">(107-G567)</f>
        <v>49</v>
      </c>
      <c r="L567" s="21" t="n">
        <v>15.68803</v>
      </c>
      <c r="M567" s="22" t="n">
        <f aca="false">IF(H567&gt;0,(L567*(107/H567)),L567*107)</f>
        <v>34.2575348979592</v>
      </c>
      <c r="N567" s="22" t="n">
        <f aca="false">(M567-L567)</f>
        <v>18.5695048979592</v>
      </c>
    </row>
    <row r="568" customFormat="false" ht="12.75" hidden="false" customHeight="false" outlineLevel="0" collapsed="false">
      <c r="L568" s="21"/>
      <c r="M568" s="22"/>
      <c r="N568" s="22"/>
    </row>
    <row r="569" customFormat="false" ht="12.75" hidden="false" customHeight="false" outlineLevel="0" collapsed="false">
      <c r="A569" s="0" t="n">
        <v>2002</v>
      </c>
      <c r="B569" s="0" t="n">
        <v>2</v>
      </c>
      <c r="C569" s="0" t="n">
        <v>25</v>
      </c>
      <c r="D569" s="0" t="n">
        <v>4</v>
      </c>
      <c r="E569" s="0" t="n">
        <v>30</v>
      </c>
      <c r="F569" s="0" t="n">
        <v>4</v>
      </c>
      <c r="G569" s="0" t="n">
        <v>30</v>
      </c>
      <c r="H569" s="0" t="n">
        <f aca="false">(107-G569)</f>
        <v>77</v>
      </c>
      <c r="L569" s="21" t="n">
        <v>14.503907</v>
      </c>
      <c r="M569" s="22" t="n">
        <f aca="false">IF(H569&gt;0,(L569*(107/H569)),L569*107)</f>
        <v>20.1547798571429</v>
      </c>
      <c r="N569" s="22" t="n">
        <f aca="false">(M569-L569)</f>
        <v>5.65087285714286</v>
      </c>
      <c r="P569" s="21" t="n">
        <f aca="false">SUM(N569:N684)*1000</f>
        <v>1129984.253557</v>
      </c>
    </row>
    <row r="570" customFormat="false" ht="12.75" hidden="false" customHeight="false" outlineLevel="0" collapsed="false">
      <c r="A570" s="0" t="n">
        <v>2002</v>
      </c>
      <c r="B570" s="0" t="n">
        <v>2</v>
      </c>
      <c r="C570" s="0" t="n">
        <v>25</v>
      </c>
      <c r="D570" s="0" t="n">
        <v>4</v>
      </c>
      <c r="E570" s="0" t="n">
        <v>45</v>
      </c>
      <c r="G570" s="0" t="n">
        <v>30</v>
      </c>
      <c r="H570" s="0" t="n">
        <f aca="false">(107-G570)</f>
        <v>77</v>
      </c>
      <c r="L570" s="21" t="n">
        <v>9.137446</v>
      </c>
      <c r="M570" s="22" t="n">
        <f aca="false">IF(H570&gt;0,(L570*(107/H570)),L570*107)</f>
        <v>12.6974898961039</v>
      </c>
      <c r="N570" s="22" t="n">
        <f aca="false">(M570-L570)</f>
        <v>3.5600438961039</v>
      </c>
    </row>
    <row r="571" customFormat="false" ht="12.75" hidden="false" customHeight="false" outlineLevel="0" collapsed="false">
      <c r="A571" s="0" t="n">
        <v>2002</v>
      </c>
      <c r="B571" s="0" t="n">
        <v>2</v>
      </c>
      <c r="C571" s="0" t="n">
        <v>25</v>
      </c>
      <c r="D571" s="0" t="n">
        <v>5</v>
      </c>
      <c r="E571" s="0" t="n">
        <v>0</v>
      </c>
      <c r="G571" s="0" t="n">
        <v>30</v>
      </c>
      <c r="H571" s="0" t="n">
        <f aca="false">(107-G571)</f>
        <v>77</v>
      </c>
      <c r="L571" s="21" t="n">
        <v>6.114034</v>
      </c>
      <c r="M571" s="22" t="n">
        <f aca="false">IF(H571&gt;0,(L571*(107/H571)),L571*107)</f>
        <v>8.49612516883117</v>
      </c>
      <c r="N571" s="22" t="n">
        <f aca="false">(M571-L571)</f>
        <v>2.38209116883117</v>
      </c>
    </row>
    <row r="572" customFormat="false" ht="12.75" hidden="false" customHeight="false" outlineLevel="0" collapsed="false">
      <c r="A572" s="0" t="n">
        <v>2002</v>
      </c>
      <c r="B572" s="0" t="n">
        <v>2</v>
      </c>
      <c r="C572" s="0" t="n">
        <v>25</v>
      </c>
      <c r="D572" s="0" t="n">
        <v>5</v>
      </c>
      <c r="E572" s="0" t="n">
        <v>15</v>
      </c>
      <c r="G572" s="0" t="n">
        <v>30</v>
      </c>
      <c r="H572" s="0" t="n">
        <f aca="false">(107-G572)</f>
        <v>77</v>
      </c>
      <c r="L572" s="21" t="n">
        <v>5.201255</v>
      </c>
      <c r="M572" s="22" t="n">
        <f aca="false">IF(H572&gt;0,(L572*(107/H572)),L572*107)</f>
        <v>7.22771798701299</v>
      </c>
      <c r="N572" s="22" t="n">
        <f aca="false">(M572-L572)</f>
        <v>2.02646298701299</v>
      </c>
    </row>
    <row r="573" customFormat="false" ht="12.75" hidden="false" customHeight="false" outlineLevel="0" collapsed="false">
      <c r="A573" s="0" t="n">
        <v>2002</v>
      </c>
      <c r="B573" s="0" t="n">
        <v>2</v>
      </c>
      <c r="C573" s="0" t="n">
        <v>25</v>
      </c>
      <c r="D573" s="0" t="n">
        <v>5</v>
      </c>
      <c r="E573" s="0" t="n">
        <v>30</v>
      </c>
      <c r="G573" s="0" t="n">
        <v>30</v>
      </c>
      <c r="H573" s="0" t="n">
        <f aca="false">(107-G573)</f>
        <v>77</v>
      </c>
      <c r="L573" s="21" t="n">
        <v>6.192435</v>
      </c>
      <c r="M573" s="22" t="n">
        <f aca="false">IF(H573&gt;0,(L573*(107/H573)),L573*107)</f>
        <v>8.60507201298701</v>
      </c>
      <c r="N573" s="22" t="n">
        <f aca="false">(M573-L573)</f>
        <v>2.41263701298701</v>
      </c>
    </row>
    <row r="574" customFormat="false" ht="12.75" hidden="false" customHeight="false" outlineLevel="0" collapsed="false">
      <c r="A574" s="0" t="n">
        <v>2002</v>
      </c>
      <c r="B574" s="0" t="n">
        <v>2</v>
      </c>
      <c r="C574" s="0" t="n">
        <v>25</v>
      </c>
      <c r="D574" s="0" t="n">
        <v>5</v>
      </c>
      <c r="E574" s="0" t="n">
        <v>45</v>
      </c>
      <c r="G574" s="0" t="n">
        <v>30</v>
      </c>
      <c r="H574" s="0" t="n">
        <f aca="false">(107-G574)</f>
        <v>77</v>
      </c>
      <c r="L574" s="21" t="n">
        <v>5.812652</v>
      </c>
      <c r="M574" s="22" t="n">
        <f aca="false">IF(H574&gt;0,(L574*(107/H574)),L574*107)</f>
        <v>8.07732161038961</v>
      </c>
      <c r="N574" s="22" t="n">
        <f aca="false">(M574-L574)</f>
        <v>2.26466961038961</v>
      </c>
    </row>
    <row r="575" customFormat="false" ht="12.75" hidden="false" customHeight="false" outlineLevel="0" collapsed="false">
      <c r="A575" s="0" t="n">
        <v>2002</v>
      </c>
      <c r="B575" s="0" t="n">
        <v>2</v>
      </c>
      <c r="C575" s="0" t="n">
        <v>25</v>
      </c>
      <c r="D575" s="0" t="n">
        <v>6</v>
      </c>
      <c r="E575" s="0" t="n">
        <v>0</v>
      </c>
      <c r="G575" s="0" t="n">
        <v>30</v>
      </c>
      <c r="H575" s="0" t="n">
        <f aca="false">(107-G575)</f>
        <v>77</v>
      </c>
      <c r="L575" s="21" t="n">
        <v>8.126353</v>
      </c>
      <c r="M575" s="22" t="n">
        <f aca="false">IF(H575&gt;0,(L575*(107/H575)),L575*107)</f>
        <v>11.2924645584416</v>
      </c>
      <c r="N575" s="22" t="n">
        <f aca="false">(M575-L575)</f>
        <v>3.16611155844156</v>
      </c>
    </row>
    <row r="576" customFormat="false" ht="12.75" hidden="false" customHeight="false" outlineLevel="0" collapsed="false">
      <c r="A576" s="0" t="n">
        <v>2002</v>
      </c>
      <c r="B576" s="0" t="n">
        <v>2</v>
      </c>
      <c r="C576" s="0" t="n">
        <v>25</v>
      </c>
      <c r="D576" s="0" t="n">
        <v>6</v>
      </c>
      <c r="E576" s="0" t="n">
        <v>15</v>
      </c>
      <c r="G576" s="0" t="n">
        <v>30</v>
      </c>
      <c r="H576" s="0" t="n">
        <f aca="false">(107-G576)</f>
        <v>77</v>
      </c>
      <c r="L576" s="21" t="n">
        <v>8.904576</v>
      </c>
      <c r="M576" s="22" t="n">
        <f aca="false">IF(H576&gt;0,(L576*(107/H576)),L576*107)</f>
        <v>12.3738913246753</v>
      </c>
      <c r="N576" s="22" t="n">
        <f aca="false">(M576-L576)</f>
        <v>3.46931532467532</v>
      </c>
    </row>
    <row r="577" customFormat="false" ht="12.75" hidden="false" customHeight="false" outlineLevel="0" collapsed="false">
      <c r="A577" s="0" t="n">
        <v>2002</v>
      </c>
      <c r="B577" s="0" t="n">
        <v>2</v>
      </c>
      <c r="C577" s="0" t="n">
        <v>25</v>
      </c>
      <c r="D577" s="0" t="n">
        <v>6</v>
      </c>
      <c r="E577" s="0" t="n">
        <v>30</v>
      </c>
      <c r="G577" s="0" t="n">
        <v>30</v>
      </c>
      <c r="H577" s="0" t="n">
        <f aca="false">(107-G577)</f>
        <v>77</v>
      </c>
      <c r="L577" s="21" t="n">
        <v>7.712801</v>
      </c>
      <c r="M577" s="22" t="n">
        <f aca="false">IF(H577&gt;0,(L577*(107/H577)),L577*107)</f>
        <v>10.7177884025974</v>
      </c>
      <c r="N577" s="22" t="n">
        <f aca="false">(M577-L577)</f>
        <v>3.0049874025974</v>
      </c>
    </row>
    <row r="578" customFormat="false" ht="12.75" hidden="false" customHeight="false" outlineLevel="0" collapsed="false">
      <c r="A578" s="0" t="n">
        <v>2002</v>
      </c>
      <c r="B578" s="0" t="n">
        <v>2</v>
      </c>
      <c r="C578" s="0" t="n">
        <v>25</v>
      </c>
      <c r="D578" s="0" t="n">
        <v>6</v>
      </c>
      <c r="E578" s="0" t="n">
        <v>45</v>
      </c>
      <c r="G578" s="0" t="n">
        <v>30</v>
      </c>
      <c r="H578" s="0" t="n">
        <f aca="false">(107-G578)</f>
        <v>77</v>
      </c>
      <c r="L578" s="21" t="n">
        <v>7.626935</v>
      </c>
      <c r="M578" s="22" t="n">
        <f aca="false">IF(H578&gt;0,(L578*(107/H578)),L578*107)</f>
        <v>10.5984681168831</v>
      </c>
      <c r="N578" s="22" t="n">
        <f aca="false">(M578-L578)</f>
        <v>2.97153311688312</v>
      </c>
    </row>
    <row r="579" customFormat="false" ht="12.75" hidden="false" customHeight="false" outlineLevel="0" collapsed="false">
      <c r="A579" s="0" t="n">
        <v>2002</v>
      </c>
      <c r="B579" s="0" t="n">
        <v>2</v>
      </c>
      <c r="C579" s="0" t="n">
        <v>25</v>
      </c>
      <c r="D579" s="0" t="n">
        <v>7</v>
      </c>
      <c r="E579" s="0" t="n">
        <v>0</v>
      </c>
      <c r="G579" s="0" t="n">
        <v>30</v>
      </c>
      <c r="H579" s="0" t="n">
        <f aca="false">(107-G579)</f>
        <v>77</v>
      </c>
      <c r="L579" s="21" t="n">
        <v>7.122166</v>
      </c>
      <c r="M579" s="22" t="n">
        <f aca="false">IF(H579&gt;0,(L579*(107/H579)),L579*107)</f>
        <v>9.89703587012987</v>
      </c>
      <c r="N579" s="22" t="n">
        <f aca="false">(M579-L579)</f>
        <v>2.77486987012987</v>
      </c>
    </row>
    <row r="580" customFormat="false" ht="12.75" hidden="false" customHeight="false" outlineLevel="0" collapsed="false">
      <c r="A580" s="0" t="n">
        <v>2002</v>
      </c>
      <c r="B580" s="0" t="n">
        <v>2</v>
      </c>
      <c r="C580" s="0" t="n">
        <v>25</v>
      </c>
      <c r="D580" s="0" t="n">
        <v>7</v>
      </c>
      <c r="E580" s="0" t="n">
        <v>15</v>
      </c>
      <c r="G580" s="0" t="n">
        <v>30</v>
      </c>
      <c r="H580" s="0" t="n">
        <f aca="false">(107-G580)</f>
        <v>77</v>
      </c>
      <c r="L580" s="21" t="n">
        <v>7.442344</v>
      </c>
      <c r="M580" s="22" t="n">
        <f aca="false">IF(H580&gt;0,(L580*(107/H580)),L580*107)</f>
        <v>10.3419585454545</v>
      </c>
      <c r="N580" s="22" t="n">
        <f aca="false">(M580-L580)</f>
        <v>2.89961454545455</v>
      </c>
    </row>
    <row r="581" customFormat="false" ht="12.75" hidden="false" customHeight="false" outlineLevel="0" collapsed="false">
      <c r="A581" s="0" t="n">
        <v>2002</v>
      </c>
      <c r="B581" s="0" t="n">
        <v>2</v>
      </c>
      <c r="C581" s="0" t="n">
        <v>25</v>
      </c>
      <c r="D581" s="0" t="n">
        <v>7</v>
      </c>
      <c r="E581" s="0" t="n">
        <v>30</v>
      </c>
      <c r="G581" s="0" t="n">
        <v>30</v>
      </c>
      <c r="H581" s="0" t="n">
        <f aca="false">(107-G581)</f>
        <v>77</v>
      </c>
      <c r="L581" s="21" t="n">
        <v>6.713396</v>
      </c>
      <c r="M581" s="22" t="n">
        <f aca="false">IF(H581&gt;0,(L581*(107/H581)),L581*107)</f>
        <v>9.32900483116883</v>
      </c>
      <c r="N581" s="22" t="n">
        <f aca="false">(M581-L581)</f>
        <v>2.61560883116883</v>
      </c>
    </row>
    <row r="582" customFormat="false" ht="12.75" hidden="false" customHeight="false" outlineLevel="0" collapsed="false">
      <c r="A582" s="0" t="n">
        <v>2002</v>
      </c>
      <c r="B582" s="0" t="n">
        <v>2</v>
      </c>
      <c r="C582" s="0" t="n">
        <v>25</v>
      </c>
      <c r="D582" s="0" t="n">
        <v>7</v>
      </c>
      <c r="E582" s="0" t="n">
        <v>45</v>
      </c>
      <c r="G582" s="0" t="n">
        <v>30</v>
      </c>
      <c r="H582" s="0" t="n">
        <f aca="false">(107-G582)</f>
        <v>77</v>
      </c>
      <c r="L582" s="21" t="n">
        <v>5.219309</v>
      </c>
      <c r="M582" s="22" t="n">
        <f aca="false">IF(H582&gt;0,(L582*(107/H582)),L582*107)</f>
        <v>7.25280601298701</v>
      </c>
      <c r="N582" s="22" t="n">
        <f aca="false">(M582-L582)</f>
        <v>2.03349701298701</v>
      </c>
    </row>
    <row r="583" customFormat="false" ht="12.75" hidden="false" customHeight="false" outlineLevel="0" collapsed="false">
      <c r="A583" s="0" t="n">
        <v>2002</v>
      </c>
      <c r="B583" s="0" t="n">
        <v>2</v>
      </c>
      <c r="C583" s="0" t="n">
        <v>25</v>
      </c>
      <c r="D583" s="0" t="n">
        <v>8</v>
      </c>
      <c r="E583" s="0" t="n">
        <v>0</v>
      </c>
      <c r="G583" s="0" t="n">
        <v>30</v>
      </c>
      <c r="H583" s="0" t="n">
        <f aca="false">(107-G583)</f>
        <v>77</v>
      </c>
      <c r="L583" s="21" t="n">
        <v>5.304568</v>
      </c>
      <c r="M583" s="22" t="n">
        <f aca="false">IF(H583&gt;0,(L583*(107/H583)),L583*107)</f>
        <v>7.3712828051948</v>
      </c>
      <c r="N583" s="22" t="n">
        <f aca="false">(M583-L583)</f>
        <v>2.0667148051948</v>
      </c>
    </row>
    <row r="584" customFormat="false" ht="12.75" hidden="false" customHeight="false" outlineLevel="0" collapsed="false">
      <c r="A584" s="0" t="n">
        <v>2002</v>
      </c>
      <c r="B584" s="0" t="n">
        <v>2</v>
      </c>
      <c r="C584" s="0" t="n">
        <v>25</v>
      </c>
      <c r="D584" s="0" t="n">
        <v>8</v>
      </c>
      <c r="E584" s="0" t="n">
        <v>15</v>
      </c>
      <c r="G584" s="0" t="n">
        <v>30</v>
      </c>
      <c r="H584" s="0" t="n">
        <f aca="false">(107-G584)</f>
        <v>77</v>
      </c>
      <c r="L584" s="21" t="n">
        <v>4.175738</v>
      </c>
      <c r="M584" s="22" t="n">
        <f aca="false">IF(H584&gt;0,(L584*(107/H584)),L584*107)</f>
        <v>5.80264890909091</v>
      </c>
      <c r="N584" s="22" t="n">
        <f aca="false">(M584-L584)</f>
        <v>1.62691090909091</v>
      </c>
    </row>
    <row r="585" customFormat="false" ht="12.75" hidden="false" customHeight="false" outlineLevel="0" collapsed="false">
      <c r="L585" s="21"/>
      <c r="M585" s="22"/>
      <c r="N585" s="22"/>
    </row>
    <row r="586" customFormat="false" ht="12.75" hidden="false" customHeight="false" outlineLevel="0" collapsed="false">
      <c r="A586" s="0" t="n">
        <v>2002</v>
      </c>
      <c r="B586" s="0" t="n">
        <v>2</v>
      </c>
      <c r="C586" s="0" t="n">
        <v>25</v>
      </c>
      <c r="D586" s="0" t="n">
        <v>21</v>
      </c>
      <c r="E586" s="0" t="n">
        <v>45</v>
      </c>
      <c r="F586" s="0" t="n">
        <v>1.25</v>
      </c>
      <c r="G586" s="0" t="n">
        <v>91</v>
      </c>
      <c r="H586" s="0" t="n">
        <f aca="false">(107-G586)</f>
        <v>16</v>
      </c>
      <c r="L586" s="21" t="n">
        <v>14.878294</v>
      </c>
      <c r="M586" s="22" t="n">
        <f aca="false">IF(H586&gt;0,(L586*(107/H586)),L586*107)</f>
        <v>99.498591125</v>
      </c>
      <c r="N586" s="22" t="n">
        <f aca="false">(M586-L586)</f>
        <v>84.620297125</v>
      </c>
      <c r="P586" s="21" t="n">
        <f aca="false">SUM(N586:N590)*1000</f>
        <v>184673.10225</v>
      </c>
    </row>
    <row r="587" customFormat="false" ht="12.75" hidden="false" customHeight="false" outlineLevel="0" collapsed="false">
      <c r="A587" s="0" t="n">
        <v>2002</v>
      </c>
      <c r="B587" s="0" t="n">
        <v>2</v>
      </c>
      <c r="C587" s="0" t="n">
        <v>25</v>
      </c>
      <c r="D587" s="0" t="n">
        <v>22</v>
      </c>
      <c r="E587" s="0" t="n">
        <v>0</v>
      </c>
      <c r="G587" s="0" t="n">
        <v>91</v>
      </c>
      <c r="H587" s="0" t="n">
        <f aca="false">(107-G587)</f>
        <v>16</v>
      </c>
      <c r="L587" s="21" t="n">
        <v>4.280542</v>
      </c>
      <c r="M587" s="22" t="n">
        <f aca="false">IF(H587&gt;0,(L587*(107/H587)),L587*107)</f>
        <v>28.626124625</v>
      </c>
      <c r="N587" s="22" t="n">
        <f aca="false">(M587-L587)</f>
        <v>24.345582625</v>
      </c>
    </row>
    <row r="588" customFormat="false" ht="12.75" hidden="false" customHeight="false" outlineLevel="0" collapsed="false">
      <c r="A588" s="0" t="n">
        <v>2002</v>
      </c>
      <c r="B588" s="0" t="n">
        <v>2</v>
      </c>
      <c r="C588" s="0" t="n">
        <v>25</v>
      </c>
      <c r="D588" s="0" t="n">
        <v>22</v>
      </c>
      <c r="E588" s="0" t="n">
        <v>15</v>
      </c>
      <c r="G588" s="0" t="n">
        <v>91</v>
      </c>
      <c r="H588" s="0" t="n">
        <f aca="false">(107-G588)</f>
        <v>16</v>
      </c>
      <c r="L588" s="21" t="n">
        <v>4.50609</v>
      </c>
      <c r="M588" s="22" t="n">
        <f aca="false">IF(H588&gt;0,(L588*(107/H588)),L588*107)</f>
        <v>30.134476875</v>
      </c>
      <c r="N588" s="22" t="n">
        <f aca="false">(M588-L588)</f>
        <v>25.628386875</v>
      </c>
    </row>
    <row r="589" customFormat="false" ht="12.75" hidden="false" customHeight="false" outlineLevel="0" collapsed="false">
      <c r="A589" s="0" t="n">
        <v>2002</v>
      </c>
      <c r="B589" s="0" t="n">
        <v>2</v>
      </c>
      <c r="C589" s="0" t="n">
        <v>25</v>
      </c>
      <c r="D589" s="0" t="n">
        <v>22</v>
      </c>
      <c r="E589" s="0" t="n">
        <v>30</v>
      </c>
      <c r="G589" s="0" t="n">
        <v>91</v>
      </c>
      <c r="H589" s="0" t="n">
        <f aca="false">(107-G589)</f>
        <v>16</v>
      </c>
      <c r="L589" s="21" t="n">
        <v>4.529907</v>
      </c>
      <c r="M589" s="22" t="n">
        <f aca="false">IF(H589&gt;0,(L589*(107/H589)),L589*107)</f>
        <v>30.2937530625</v>
      </c>
      <c r="N589" s="22" t="n">
        <f aca="false">(M589-L589)</f>
        <v>25.7638460625</v>
      </c>
    </row>
    <row r="590" customFormat="false" ht="12.75" hidden="false" customHeight="false" outlineLevel="0" collapsed="false">
      <c r="A590" s="0" t="n">
        <v>2002</v>
      </c>
      <c r="B590" s="0" t="n">
        <v>2</v>
      </c>
      <c r="C590" s="0" t="n">
        <v>25</v>
      </c>
      <c r="D590" s="0" t="n">
        <v>22</v>
      </c>
      <c r="E590" s="0" t="n">
        <v>45</v>
      </c>
      <c r="G590" s="0" t="n">
        <v>91</v>
      </c>
      <c r="H590" s="0" t="n">
        <f aca="false">(107-G590)</f>
        <v>16</v>
      </c>
      <c r="L590" s="21" t="n">
        <v>4.275163</v>
      </c>
      <c r="M590" s="22" t="n">
        <f aca="false">IF(H590&gt;0,(L590*(107/H590)),L590*107)</f>
        <v>28.5901525625</v>
      </c>
      <c r="N590" s="22" t="n">
        <f aca="false">(M590-L590)</f>
        <v>24.3149895625</v>
      </c>
    </row>
    <row r="591" customFormat="false" ht="12.75" hidden="false" customHeight="false" outlineLevel="0" collapsed="false">
      <c r="L591" s="21"/>
      <c r="M591" s="22"/>
      <c r="N591" s="22"/>
    </row>
    <row r="592" customFormat="false" ht="12.75" hidden="false" customHeight="false" outlineLevel="0" collapsed="false">
      <c r="A592" s="0" t="n">
        <v>2002</v>
      </c>
      <c r="B592" s="0" t="n">
        <v>2</v>
      </c>
      <c r="C592" s="0" t="n">
        <v>25</v>
      </c>
      <c r="D592" s="0" t="n">
        <v>23</v>
      </c>
      <c r="E592" s="0" t="n">
        <v>0</v>
      </c>
      <c r="F592" s="0" t="n">
        <v>1</v>
      </c>
      <c r="G592" s="0" t="n">
        <v>74</v>
      </c>
      <c r="H592" s="0" t="n">
        <f aca="false">(107-G592)</f>
        <v>33</v>
      </c>
      <c r="L592" s="21" t="n">
        <v>6.557583</v>
      </c>
      <c r="M592" s="22" t="n">
        <f aca="false">IF(H592&gt;0,(L592*(107/H592)),L592*107)</f>
        <v>21.2624660909091</v>
      </c>
      <c r="N592" s="22" t="n">
        <f aca="false">(M592-L592)</f>
        <v>14.7048830909091</v>
      </c>
      <c r="P592" s="21" t="n">
        <f aca="false">SUM(N592:N595)*1000</f>
        <v>73801.7203636364</v>
      </c>
    </row>
    <row r="593" customFormat="false" ht="12.75" hidden="false" customHeight="false" outlineLevel="0" collapsed="false">
      <c r="A593" s="0" t="n">
        <v>2002</v>
      </c>
      <c r="B593" s="0" t="n">
        <v>2</v>
      </c>
      <c r="C593" s="0" t="n">
        <v>25</v>
      </c>
      <c r="D593" s="0" t="n">
        <v>23</v>
      </c>
      <c r="E593" s="0" t="n">
        <v>15</v>
      </c>
      <c r="G593" s="0" t="n">
        <v>74</v>
      </c>
      <c r="H593" s="0" t="n">
        <f aca="false">(107-G593)</f>
        <v>33</v>
      </c>
      <c r="L593" s="21" t="n">
        <v>8.502891</v>
      </c>
      <c r="M593" s="22" t="n">
        <f aca="false">IF(H593&gt;0,(L593*(107/H593)),L593*107)</f>
        <v>27.5699799090909</v>
      </c>
      <c r="N593" s="22" t="n">
        <f aca="false">(M593-L593)</f>
        <v>19.0670889090909</v>
      </c>
    </row>
    <row r="594" customFormat="false" ht="12.75" hidden="false" customHeight="false" outlineLevel="0" collapsed="false">
      <c r="A594" s="0" t="n">
        <v>2002</v>
      </c>
      <c r="B594" s="0" t="n">
        <v>2</v>
      </c>
      <c r="C594" s="0" t="n">
        <v>25</v>
      </c>
      <c r="D594" s="0" t="n">
        <v>23</v>
      </c>
      <c r="E594" s="0" t="n">
        <v>30</v>
      </c>
      <c r="G594" s="0" t="n">
        <v>74</v>
      </c>
      <c r="H594" s="0" t="n">
        <f aca="false">(107-G594)</f>
        <v>33</v>
      </c>
      <c r="L594" s="21" t="n">
        <v>8.840259</v>
      </c>
      <c r="M594" s="22" t="n">
        <f aca="false">IF(H594&gt;0,(L594*(107/H594)),L594*107)</f>
        <v>28.6638700909091</v>
      </c>
      <c r="N594" s="22" t="n">
        <f aca="false">(M594-L594)</f>
        <v>19.8236110909091</v>
      </c>
    </row>
    <row r="595" customFormat="false" ht="12.75" hidden="false" customHeight="false" outlineLevel="0" collapsed="false">
      <c r="A595" s="0" t="n">
        <v>2002</v>
      </c>
      <c r="B595" s="0" t="n">
        <v>2</v>
      </c>
      <c r="C595" s="0" t="n">
        <v>25</v>
      </c>
      <c r="D595" s="0" t="n">
        <v>23</v>
      </c>
      <c r="E595" s="0" t="n">
        <v>45</v>
      </c>
      <c r="G595" s="0" t="n">
        <v>74</v>
      </c>
      <c r="H595" s="0" t="n">
        <f aca="false">(107-G595)</f>
        <v>33</v>
      </c>
      <c r="L595" s="21" t="n">
        <v>9.010845</v>
      </c>
      <c r="M595" s="22" t="n">
        <f aca="false">IF(H595&gt;0,(L595*(107/H595)),L595*107)</f>
        <v>29.2169822727273</v>
      </c>
      <c r="N595" s="22" t="n">
        <f aca="false">(M595-L595)</f>
        <v>20.2061372727273</v>
      </c>
    </row>
    <row r="596" customFormat="false" ht="12.75" hidden="false" customHeight="false" outlineLevel="0" collapsed="false">
      <c r="L596" s="21"/>
      <c r="M596" s="22"/>
      <c r="N596" s="22"/>
    </row>
    <row r="597" customFormat="false" ht="12.75" hidden="false" customHeight="false" outlineLevel="0" collapsed="false">
      <c r="A597" s="0" t="n">
        <v>2002</v>
      </c>
      <c r="B597" s="0" t="n">
        <v>2</v>
      </c>
      <c r="C597" s="0" t="n">
        <v>26</v>
      </c>
      <c r="D597" s="0" t="n">
        <v>0</v>
      </c>
      <c r="E597" s="0" t="n">
        <v>0</v>
      </c>
      <c r="F597" s="0" t="n">
        <v>2.25</v>
      </c>
      <c r="G597" s="0" t="n">
        <v>62</v>
      </c>
      <c r="H597" s="0" t="n">
        <f aca="false">(107-G597)</f>
        <v>45</v>
      </c>
      <c r="L597" s="21" t="n">
        <v>11.469635487</v>
      </c>
      <c r="M597" s="22" t="n">
        <f aca="false">IF(H597&gt;0,(L597*(107/H597)),L597*107)</f>
        <v>27.2722443802</v>
      </c>
      <c r="N597" s="22" t="n">
        <f aca="false">(M597-L597)</f>
        <v>15.8026088932</v>
      </c>
      <c r="P597" s="21" t="n">
        <f aca="false">SUM(N597:N605)*1000</f>
        <v>149734.174030133</v>
      </c>
    </row>
    <row r="598" customFormat="false" ht="12.75" hidden="false" customHeight="false" outlineLevel="0" collapsed="false">
      <c r="A598" s="0" t="n">
        <v>2002</v>
      </c>
      <c r="B598" s="0" t="n">
        <v>2</v>
      </c>
      <c r="C598" s="0" t="n">
        <v>26</v>
      </c>
      <c r="D598" s="0" t="n">
        <v>0</v>
      </c>
      <c r="E598" s="0" t="n">
        <v>15</v>
      </c>
      <c r="G598" s="0" t="n">
        <v>62</v>
      </c>
      <c r="H598" s="0" t="n">
        <f aca="false">(107-G598)</f>
        <v>45</v>
      </c>
      <c r="L598" s="21" t="n">
        <v>13.331636905</v>
      </c>
      <c r="M598" s="22" t="n">
        <f aca="false">IF(H598&gt;0,(L598*(107/H598)),L598*107)</f>
        <v>31.6996699741111</v>
      </c>
      <c r="N598" s="22" t="n">
        <f aca="false">(M598-L598)</f>
        <v>18.3680330691111</v>
      </c>
    </row>
    <row r="599" customFormat="false" ht="12.75" hidden="false" customHeight="false" outlineLevel="0" collapsed="false">
      <c r="A599" s="0" t="n">
        <v>2002</v>
      </c>
      <c r="B599" s="0" t="n">
        <v>2</v>
      </c>
      <c r="C599" s="0" t="n">
        <v>26</v>
      </c>
      <c r="D599" s="0" t="n">
        <v>0</v>
      </c>
      <c r="E599" s="0" t="n">
        <v>30</v>
      </c>
      <c r="G599" s="0" t="n">
        <v>62</v>
      </c>
      <c r="H599" s="0" t="n">
        <f aca="false">(107-G599)</f>
        <v>45</v>
      </c>
      <c r="L599" s="21" t="n">
        <v>13.621250153</v>
      </c>
      <c r="M599" s="22" t="n">
        <f aca="false">IF(H599&gt;0,(L599*(107/H599)),L599*107)</f>
        <v>32.3883059193556</v>
      </c>
      <c r="N599" s="22" t="n">
        <f aca="false">(M599-L599)</f>
        <v>18.7670557663556</v>
      </c>
    </row>
    <row r="600" customFormat="false" ht="12.75" hidden="false" customHeight="false" outlineLevel="0" collapsed="false">
      <c r="A600" s="0" t="n">
        <v>2002</v>
      </c>
      <c r="B600" s="0" t="n">
        <v>2</v>
      </c>
      <c r="C600" s="0" t="n">
        <v>26</v>
      </c>
      <c r="D600" s="0" t="n">
        <v>0</v>
      </c>
      <c r="E600" s="0" t="n">
        <v>45</v>
      </c>
      <c r="G600" s="0" t="n">
        <v>62</v>
      </c>
      <c r="H600" s="0" t="n">
        <f aca="false">(107-G600)</f>
        <v>45</v>
      </c>
      <c r="L600" s="21" t="n">
        <v>13.096466064</v>
      </c>
      <c r="M600" s="22" t="n">
        <f aca="false">IF(H600&gt;0,(L600*(107/H600)),L600*107)</f>
        <v>31.1404859744</v>
      </c>
      <c r="N600" s="22" t="n">
        <f aca="false">(M600-L600)</f>
        <v>18.0440199104</v>
      </c>
    </row>
    <row r="601" customFormat="false" ht="12.75" hidden="false" customHeight="false" outlineLevel="0" collapsed="false">
      <c r="A601" s="0" t="n">
        <v>2002</v>
      </c>
      <c r="B601" s="0" t="n">
        <v>2</v>
      </c>
      <c r="C601" s="0" t="n">
        <v>26</v>
      </c>
      <c r="D601" s="0" t="n">
        <v>1</v>
      </c>
      <c r="E601" s="0" t="n">
        <v>0</v>
      </c>
      <c r="G601" s="0" t="n">
        <v>62</v>
      </c>
      <c r="H601" s="0" t="n">
        <f aca="false">(107-G601)</f>
        <v>45</v>
      </c>
      <c r="L601" s="21" t="n">
        <v>12.414897442</v>
      </c>
      <c r="M601" s="22" t="n">
        <f aca="false">IF(H601&gt;0,(L601*(107/H601)),L601*107)</f>
        <v>29.5198672509778</v>
      </c>
      <c r="N601" s="22" t="n">
        <f aca="false">(M601-L601)</f>
        <v>17.1049698089778</v>
      </c>
    </row>
    <row r="602" customFormat="false" ht="12.75" hidden="false" customHeight="false" outlineLevel="0" collapsed="false">
      <c r="A602" s="0" t="n">
        <v>2002</v>
      </c>
      <c r="B602" s="0" t="n">
        <v>2</v>
      </c>
      <c r="C602" s="0" t="n">
        <v>26</v>
      </c>
      <c r="D602" s="0" t="n">
        <v>1</v>
      </c>
      <c r="E602" s="0" t="n">
        <v>15</v>
      </c>
      <c r="G602" s="0" t="n">
        <v>62</v>
      </c>
      <c r="H602" s="0" t="n">
        <f aca="false">(107-G602)</f>
        <v>45</v>
      </c>
      <c r="L602" s="21" t="n">
        <v>12.44822073</v>
      </c>
      <c r="M602" s="22" t="n">
        <f aca="false">IF(H602&gt;0,(L602*(107/H602)),L602*107)</f>
        <v>29.5991026246667</v>
      </c>
      <c r="N602" s="22" t="n">
        <f aca="false">(M602-L602)</f>
        <v>17.1508818946667</v>
      </c>
    </row>
    <row r="603" customFormat="false" ht="12.75" hidden="false" customHeight="false" outlineLevel="0" collapsed="false">
      <c r="A603" s="0" t="n">
        <v>2002</v>
      </c>
      <c r="B603" s="0" t="n">
        <v>2</v>
      </c>
      <c r="C603" s="0" t="n">
        <v>26</v>
      </c>
      <c r="D603" s="0" t="n">
        <v>1</v>
      </c>
      <c r="E603" s="0" t="n">
        <v>30</v>
      </c>
      <c r="G603" s="0" t="n">
        <v>62</v>
      </c>
      <c r="H603" s="0" t="n">
        <f aca="false">(107-G603)</f>
        <v>45</v>
      </c>
      <c r="L603" s="21" t="n">
        <v>12.238377572</v>
      </c>
      <c r="M603" s="22" t="n">
        <f aca="false">IF(H603&gt;0,(L603*(107/H603)),L603*107)</f>
        <v>29.1001422267556</v>
      </c>
      <c r="N603" s="22" t="n">
        <f aca="false">(M603-L603)</f>
        <v>16.8617646547556</v>
      </c>
    </row>
    <row r="604" customFormat="false" ht="12.75" hidden="false" customHeight="false" outlineLevel="0" collapsed="false">
      <c r="A604" s="0" t="n">
        <v>2002</v>
      </c>
      <c r="B604" s="0" t="n">
        <v>2</v>
      </c>
      <c r="C604" s="0" t="n">
        <v>26</v>
      </c>
      <c r="D604" s="0" t="n">
        <v>1</v>
      </c>
      <c r="E604" s="0" t="n">
        <v>45</v>
      </c>
      <c r="G604" s="0" t="n">
        <v>62</v>
      </c>
      <c r="H604" s="0" t="n">
        <f aca="false">(107-G604)</f>
        <v>45</v>
      </c>
      <c r="L604" s="21" t="n">
        <v>10.630609035</v>
      </c>
      <c r="M604" s="22" t="n">
        <f aca="false">IF(H604&gt;0,(L604*(107/H604)),L604*107)</f>
        <v>25.2772259276667</v>
      </c>
      <c r="N604" s="22" t="n">
        <f aca="false">(M604-L604)</f>
        <v>14.6466168926667</v>
      </c>
    </row>
    <row r="605" customFormat="false" ht="12.75" hidden="false" customHeight="false" outlineLevel="0" collapsed="false">
      <c r="A605" s="0" t="n">
        <v>2002</v>
      </c>
      <c r="B605" s="0" t="n">
        <v>2</v>
      </c>
      <c r="C605" s="0" t="n">
        <v>26</v>
      </c>
      <c r="D605" s="0" t="n">
        <v>2</v>
      </c>
      <c r="E605" s="0" t="n">
        <v>0</v>
      </c>
      <c r="G605" s="0" t="n">
        <v>62</v>
      </c>
      <c r="H605" s="0" t="n">
        <f aca="false">(107-G605)</f>
        <v>45</v>
      </c>
      <c r="L605" s="21" t="n">
        <v>9.42693615</v>
      </c>
      <c r="M605" s="22" t="n">
        <f aca="false">IF(H605&gt;0,(L605*(107/H605)),L605*107)</f>
        <v>22.41515929</v>
      </c>
      <c r="N605" s="22" t="n">
        <f aca="false">(M605-L605)</f>
        <v>12.98822314</v>
      </c>
    </row>
    <row r="606" customFormat="false" ht="12.75" hidden="false" customHeight="false" outlineLevel="0" collapsed="false">
      <c r="L606" s="21"/>
      <c r="M606" s="22"/>
      <c r="N606" s="22"/>
    </row>
    <row r="607" customFormat="false" ht="12.75" hidden="false" customHeight="false" outlineLevel="0" collapsed="false">
      <c r="A607" s="0" t="n">
        <v>2002</v>
      </c>
      <c r="B607" s="0" t="n">
        <v>2</v>
      </c>
      <c r="C607" s="0" t="n">
        <v>26</v>
      </c>
      <c r="D607" s="0" t="n">
        <v>2</v>
      </c>
      <c r="E607" s="0" t="n">
        <v>15</v>
      </c>
      <c r="F607" s="0" t="n">
        <v>2.75</v>
      </c>
      <c r="G607" s="0" t="n">
        <v>20</v>
      </c>
      <c r="H607" s="0" t="n">
        <f aca="false">(107-G607)</f>
        <v>87</v>
      </c>
      <c r="L607" s="21" t="n">
        <v>9.583931446</v>
      </c>
      <c r="M607" s="22" t="n">
        <f aca="false">IF(H607&gt;0,(L607*(107/H607)),L607*107)</f>
        <v>11.7871340772644</v>
      </c>
      <c r="N607" s="22" t="n">
        <f aca="false">(M607-L607)</f>
        <v>2.20320263126437</v>
      </c>
      <c r="P607" s="21" t="n">
        <f aca="false">SUM(N607:N617)*1000</f>
        <v>24091.0746029885</v>
      </c>
    </row>
    <row r="608" customFormat="false" ht="12.75" hidden="false" customHeight="false" outlineLevel="0" collapsed="false">
      <c r="A608" s="0" t="n">
        <v>2002</v>
      </c>
      <c r="B608" s="0" t="n">
        <v>2</v>
      </c>
      <c r="C608" s="0" t="n">
        <v>26</v>
      </c>
      <c r="D608" s="0" t="n">
        <v>2</v>
      </c>
      <c r="E608" s="0" t="n">
        <v>30</v>
      </c>
      <c r="G608" s="0" t="n">
        <v>20</v>
      </c>
      <c r="H608" s="0" t="n">
        <f aca="false">(107-G608)</f>
        <v>87</v>
      </c>
      <c r="L608" s="21" t="n">
        <v>9.263461828</v>
      </c>
      <c r="M608" s="22" t="n">
        <f aca="false">IF(H608&gt;0,(L608*(107/H608)),L608*107)</f>
        <v>11.3929932827126</v>
      </c>
      <c r="N608" s="22" t="n">
        <f aca="false">(M608-L608)</f>
        <v>2.12953145471264</v>
      </c>
    </row>
    <row r="609" customFormat="false" ht="12.75" hidden="false" customHeight="false" outlineLevel="0" collapsed="false">
      <c r="A609" s="0" t="n">
        <v>2002</v>
      </c>
      <c r="B609" s="0" t="n">
        <v>2</v>
      </c>
      <c r="C609" s="0" t="n">
        <v>26</v>
      </c>
      <c r="D609" s="0" t="n">
        <v>2</v>
      </c>
      <c r="E609" s="0" t="n">
        <v>45</v>
      </c>
      <c r="G609" s="0" t="n">
        <v>20</v>
      </c>
      <c r="H609" s="0" t="n">
        <f aca="false">(107-G609)</f>
        <v>87</v>
      </c>
      <c r="L609" s="21" t="n">
        <v>9.120932579</v>
      </c>
      <c r="M609" s="22" t="n">
        <f aca="false">IF(H609&gt;0,(L609*(107/H609)),L609*107)</f>
        <v>11.2176986891149</v>
      </c>
      <c r="N609" s="22" t="n">
        <f aca="false">(M609-L609)</f>
        <v>2.09676611011494</v>
      </c>
    </row>
    <row r="610" customFormat="false" ht="12.75" hidden="false" customHeight="false" outlineLevel="0" collapsed="false">
      <c r="A610" s="0" t="n">
        <v>2002</v>
      </c>
      <c r="B610" s="0" t="n">
        <v>2</v>
      </c>
      <c r="C610" s="0" t="n">
        <v>26</v>
      </c>
      <c r="D610" s="0" t="n">
        <v>3</v>
      </c>
      <c r="E610" s="0" t="n">
        <v>0</v>
      </c>
      <c r="G610" s="0" t="n">
        <v>20</v>
      </c>
      <c r="H610" s="0" t="n">
        <f aca="false">(107-G610)</f>
        <v>87</v>
      </c>
      <c r="L610" s="21" t="n">
        <v>10.030164241</v>
      </c>
      <c r="M610" s="22" t="n">
        <f aca="false">IF(H610&gt;0,(L610*(107/H610)),L610*107)</f>
        <v>12.3359491239885</v>
      </c>
      <c r="N610" s="22" t="n">
        <f aca="false">(M610-L610)</f>
        <v>2.3057848829885</v>
      </c>
    </row>
    <row r="611" customFormat="false" ht="12.75" hidden="false" customHeight="false" outlineLevel="0" collapsed="false">
      <c r="A611" s="0" t="n">
        <v>2002</v>
      </c>
      <c r="B611" s="0" t="n">
        <v>2</v>
      </c>
      <c r="C611" s="0" t="n">
        <v>26</v>
      </c>
      <c r="D611" s="0" t="n">
        <v>3</v>
      </c>
      <c r="E611" s="0" t="n">
        <v>15</v>
      </c>
      <c r="G611" s="0" t="n">
        <v>20</v>
      </c>
      <c r="H611" s="0" t="n">
        <f aca="false">(107-G611)</f>
        <v>87</v>
      </c>
      <c r="L611" s="21" t="n">
        <v>12.068589687</v>
      </c>
      <c r="M611" s="22" t="n">
        <f aca="false">IF(H611&gt;0,(L611*(107/H611)),L611*107)</f>
        <v>14.8429781207931</v>
      </c>
      <c r="N611" s="22" t="n">
        <f aca="false">(M611-L611)</f>
        <v>2.7743884337931</v>
      </c>
    </row>
    <row r="612" customFormat="false" ht="12.75" hidden="false" customHeight="false" outlineLevel="0" collapsed="false">
      <c r="A612" s="0" t="n">
        <v>2002</v>
      </c>
      <c r="B612" s="0" t="n">
        <v>2</v>
      </c>
      <c r="C612" s="0" t="n">
        <v>26</v>
      </c>
      <c r="D612" s="0" t="n">
        <v>3</v>
      </c>
      <c r="E612" s="0" t="n">
        <v>30</v>
      </c>
      <c r="G612" s="0" t="n">
        <v>20</v>
      </c>
      <c r="H612" s="0" t="n">
        <f aca="false">(107-G612)</f>
        <v>87</v>
      </c>
      <c r="L612" s="21" t="n">
        <v>9.742078066</v>
      </c>
      <c r="M612" s="22" t="n">
        <f aca="false">IF(H612&gt;0,(L612*(107/H612)),L612*107)</f>
        <v>11.981636242092</v>
      </c>
      <c r="N612" s="22" t="n">
        <f aca="false">(M612-L612)</f>
        <v>2.23955817609195</v>
      </c>
    </row>
    <row r="613" customFormat="false" ht="12.75" hidden="false" customHeight="false" outlineLevel="0" collapsed="false">
      <c r="A613" s="0" t="n">
        <v>2002</v>
      </c>
      <c r="B613" s="0" t="n">
        <v>2</v>
      </c>
      <c r="C613" s="0" t="n">
        <v>26</v>
      </c>
      <c r="D613" s="0" t="n">
        <v>3</v>
      </c>
      <c r="E613" s="0" t="n">
        <v>45</v>
      </c>
      <c r="G613" s="0" t="n">
        <v>20</v>
      </c>
      <c r="H613" s="0" t="n">
        <f aca="false">(107-G613)</f>
        <v>87</v>
      </c>
      <c r="L613" s="21" t="n">
        <v>9.160251855</v>
      </c>
      <c r="M613" s="22" t="n">
        <f aca="false">IF(H613&gt;0,(L613*(107/H613)),L613*107)</f>
        <v>11.2660568791379</v>
      </c>
      <c r="N613" s="22" t="n">
        <f aca="false">(M613-L613)</f>
        <v>2.10580502413793</v>
      </c>
    </row>
    <row r="614" customFormat="false" ht="12.75" hidden="false" customHeight="false" outlineLevel="0" collapsed="false">
      <c r="A614" s="0" t="n">
        <v>2002</v>
      </c>
      <c r="B614" s="0" t="n">
        <v>2</v>
      </c>
      <c r="C614" s="0" t="n">
        <v>26</v>
      </c>
      <c r="D614" s="0" t="n">
        <v>4</v>
      </c>
      <c r="E614" s="0" t="n">
        <v>0</v>
      </c>
      <c r="G614" s="0" t="n">
        <v>20</v>
      </c>
      <c r="H614" s="0" t="n">
        <f aca="false">(107-G614)</f>
        <v>87</v>
      </c>
      <c r="L614" s="21" t="n">
        <v>8.106106043</v>
      </c>
      <c r="M614" s="22" t="n">
        <f aca="false">IF(H614&gt;0,(L614*(107/H614)),L614*107)</f>
        <v>9.96957869656322</v>
      </c>
      <c r="N614" s="22" t="n">
        <f aca="false">(M614-L614)</f>
        <v>1.86347265356322</v>
      </c>
    </row>
    <row r="615" customFormat="false" ht="12.75" hidden="false" customHeight="false" outlineLevel="0" collapsed="false">
      <c r="A615" s="0" t="n">
        <v>2002</v>
      </c>
      <c r="B615" s="0" t="n">
        <v>2</v>
      </c>
      <c r="C615" s="0" t="n">
        <v>26</v>
      </c>
      <c r="D615" s="0" t="n">
        <v>4</v>
      </c>
      <c r="E615" s="0" t="n">
        <v>15</v>
      </c>
      <c r="G615" s="0" t="n">
        <v>20</v>
      </c>
      <c r="H615" s="0" t="n">
        <f aca="false">(107-G615)</f>
        <v>87</v>
      </c>
      <c r="L615" s="21" t="n">
        <v>9.762105941</v>
      </c>
      <c r="M615" s="22" t="n">
        <f aca="false">IF(H615&gt;0,(L615*(107/H615)),L615*107)</f>
        <v>12.0062682262874</v>
      </c>
      <c r="N615" s="22" t="n">
        <f aca="false">(M615-L615)</f>
        <v>2.24416228528736</v>
      </c>
    </row>
    <row r="616" customFormat="false" ht="12.75" hidden="false" customHeight="false" outlineLevel="0" collapsed="false">
      <c r="A616" s="0" t="n">
        <v>2002</v>
      </c>
      <c r="B616" s="0" t="n">
        <v>2</v>
      </c>
      <c r="C616" s="0" t="n">
        <v>26</v>
      </c>
      <c r="D616" s="0" t="n">
        <v>4</v>
      </c>
      <c r="E616" s="0" t="n">
        <v>30</v>
      </c>
      <c r="G616" s="0" t="n">
        <v>20</v>
      </c>
      <c r="H616" s="0" t="n">
        <f aca="false">(107-G616)</f>
        <v>87</v>
      </c>
      <c r="L616" s="21" t="n">
        <v>10.181452274</v>
      </c>
      <c r="M616" s="22" t="n">
        <f aca="false">IF(H616&gt;0,(L616*(107/H616)),L616*107)</f>
        <v>12.5220160151494</v>
      </c>
      <c r="N616" s="22" t="n">
        <f aca="false">(M616-L616)</f>
        <v>2.34056374114942</v>
      </c>
    </row>
    <row r="617" customFormat="false" ht="12.75" hidden="false" customHeight="false" outlineLevel="0" collapsed="false">
      <c r="A617" s="0" t="n">
        <v>2002</v>
      </c>
      <c r="B617" s="0" t="n">
        <v>2</v>
      </c>
      <c r="C617" s="0" t="n">
        <v>26</v>
      </c>
      <c r="D617" s="0" t="n">
        <v>4</v>
      </c>
      <c r="E617" s="0" t="n">
        <v>45</v>
      </c>
      <c r="G617" s="0" t="n">
        <v>20</v>
      </c>
      <c r="H617" s="0" t="n">
        <f aca="false">(107-G617)</f>
        <v>87</v>
      </c>
      <c r="L617" s="21" t="n">
        <v>7.777100563</v>
      </c>
      <c r="M617" s="22" t="n">
        <f aca="false">IF(H617&gt;0,(L617*(107/H617)),L617*107)</f>
        <v>9.56493977288506</v>
      </c>
      <c r="N617" s="22" t="n">
        <f aca="false">(M617-L617)</f>
        <v>1.78783920988506</v>
      </c>
    </row>
    <row r="618" customFormat="false" ht="12.75" hidden="false" customHeight="false" outlineLevel="0" collapsed="false">
      <c r="L618" s="21"/>
      <c r="M618" s="22"/>
      <c r="N618" s="22"/>
    </row>
    <row r="619" customFormat="false" ht="12.75" hidden="false" customHeight="false" outlineLevel="0" collapsed="false">
      <c r="A619" s="0" t="n">
        <v>2002</v>
      </c>
      <c r="B619" s="0" t="n">
        <v>2</v>
      </c>
      <c r="C619" s="0" t="n">
        <v>26</v>
      </c>
      <c r="D619" s="0" t="n">
        <v>5</v>
      </c>
      <c r="E619" s="0" t="n">
        <v>0</v>
      </c>
      <c r="F619" s="0" t="n">
        <v>1.5</v>
      </c>
      <c r="G619" s="0" t="n">
        <v>20</v>
      </c>
      <c r="H619" s="0" t="n">
        <f aca="false">(107-G619)</f>
        <v>87</v>
      </c>
      <c r="L619" s="21" t="n">
        <v>7.880106211</v>
      </c>
      <c r="M619" s="22" t="n">
        <f aca="false">IF(H619&gt;0,(L619*(107/H619)),L619*107)</f>
        <v>9.6916248801954</v>
      </c>
      <c r="N619" s="22" t="n">
        <f aca="false">(M619-L619)</f>
        <v>1.8115186691954</v>
      </c>
      <c r="P619" s="21" t="n">
        <f aca="false">SUM(N619:N624)*1000</f>
        <v>17037.8761186207</v>
      </c>
    </row>
    <row r="620" customFormat="false" ht="12.75" hidden="false" customHeight="false" outlineLevel="0" collapsed="false">
      <c r="A620" s="0" t="n">
        <v>2002</v>
      </c>
      <c r="B620" s="0" t="n">
        <v>2</v>
      </c>
      <c r="C620" s="0" t="n">
        <v>26</v>
      </c>
      <c r="D620" s="0" t="n">
        <v>5</v>
      </c>
      <c r="E620" s="0" t="n">
        <v>15</v>
      </c>
      <c r="G620" s="0" t="n">
        <v>20</v>
      </c>
      <c r="H620" s="0" t="n">
        <f aca="false">(107-G620)</f>
        <v>87</v>
      </c>
      <c r="L620" s="21" t="n">
        <v>11.829779625</v>
      </c>
      <c r="M620" s="22" t="n">
        <f aca="false">IF(H620&gt;0,(L620*(107/H620)),L620*107)</f>
        <v>14.5492691939655</v>
      </c>
      <c r="N620" s="22" t="n">
        <f aca="false">(M620-L620)</f>
        <v>2.71948956896552</v>
      </c>
    </row>
    <row r="621" customFormat="false" ht="12.75" hidden="false" customHeight="false" outlineLevel="0" collapsed="false">
      <c r="A621" s="0" t="n">
        <v>2002</v>
      </c>
      <c r="B621" s="0" t="n">
        <v>2</v>
      </c>
      <c r="C621" s="0" t="n">
        <v>26</v>
      </c>
      <c r="D621" s="0" t="n">
        <v>5</v>
      </c>
      <c r="E621" s="0" t="n">
        <v>30</v>
      </c>
      <c r="G621" s="0" t="n">
        <v>20</v>
      </c>
      <c r="H621" s="0" t="n">
        <f aca="false">(107-G621)</f>
        <v>87</v>
      </c>
      <c r="L621" s="21" t="n">
        <v>10.275766373</v>
      </c>
      <c r="M621" s="22" t="n">
        <f aca="false">IF(H621&gt;0,(L621*(107/H621)),L621*107)</f>
        <v>12.6380115162184</v>
      </c>
      <c r="N621" s="22" t="n">
        <f aca="false">(M621-L621)</f>
        <v>2.36224514321839</v>
      </c>
    </row>
    <row r="622" customFormat="false" ht="12.75" hidden="false" customHeight="false" outlineLevel="0" collapsed="false">
      <c r="A622" s="0" t="n">
        <v>2002</v>
      </c>
      <c r="B622" s="0" t="n">
        <v>2</v>
      </c>
      <c r="C622" s="0" t="n">
        <v>26</v>
      </c>
      <c r="D622" s="0" t="n">
        <v>5</v>
      </c>
      <c r="E622" s="0" t="n">
        <v>45</v>
      </c>
      <c r="G622" s="0" t="n">
        <v>20</v>
      </c>
      <c r="H622" s="0" t="n">
        <f aca="false">(107-G622)</f>
        <v>87</v>
      </c>
      <c r="L622" s="21" t="n">
        <v>10.515562058</v>
      </c>
      <c r="M622" s="22" t="n">
        <f aca="false">IF(H622&gt;0,(L622*(107/H622)),L622*107)</f>
        <v>12.932932646046</v>
      </c>
      <c r="N622" s="22" t="n">
        <f aca="false">(M622-L622)</f>
        <v>2.41737058804598</v>
      </c>
    </row>
    <row r="623" customFormat="false" ht="12.75" hidden="false" customHeight="false" outlineLevel="0" collapsed="false">
      <c r="A623" s="0" t="n">
        <v>2002</v>
      </c>
      <c r="B623" s="0" t="n">
        <v>2</v>
      </c>
      <c r="C623" s="0" t="n">
        <v>26</v>
      </c>
      <c r="D623" s="0" t="n">
        <v>6</v>
      </c>
      <c r="E623" s="0" t="n">
        <v>0</v>
      </c>
      <c r="G623" s="0" t="n">
        <v>20</v>
      </c>
      <c r="H623" s="0" t="n">
        <f aca="false">(107-G623)</f>
        <v>87</v>
      </c>
      <c r="L623" s="21" t="n">
        <v>16.57639122</v>
      </c>
      <c r="M623" s="22" t="n">
        <f aca="false">IF(H623&gt;0,(L623*(107/H623)),L623*107)</f>
        <v>20.3870558682759</v>
      </c>
      <c r="N623" s="22" t="n">
        <f aca="false">(M623-L623)</f>
        <v>3.81066464827586</v>
      </c>
    </row>
    <row r="624" customFormat="false" ht="12.75" hidden="false" customHeight="false" outlineLevel="0" collapsed="false">
      <c r="A624" s="0" t="n">
        <v>2002</v>
      </c>
      <c r="B624" s="0" t="n">
        <v>2</v>
      </c>
      <c r="C624" s="0" t="n">
        <v>26</v>
      </c>
      <c r="D624" s="0" t="n">
        <v>6</v>
      </c>
      <c r="E624" s="0" t="n">
        <v>15</v>
      </c>
      <c r="G624" s="0" t="n">
        <v>20</v>
      </c>
      <c r="H624" s="0" t="n">
        <f aca="false">(107-G624)</f>
        <v>87</v>
      </c>
      <c r="L624" s="21" t="n">
        <v>17.037155629</v>
      </c>
      <c r="M624" s="22" t="n">
        <f aca="false">IF(H624&gt;0,(L624*(107/H624)),L624*107)</f>
        <v>20.9537431299195</v>
      </c>
      <c r="N624" s="22" t="n">
        <f aca="false">(M624-L624)</f>
        <v>3.91658750091954</v>
      </c>
    </row>
    <row r="625" customFormat="false" ht="12.75" hidden="false" customHeight="false" outlineLevel="0" collapsed="false">
      <c r="L625" s="21"/>
      <c r="M625" s="22"/>
      <c r="N625" s="22"/>
    </row>
    <row r="626" customFormat="false" ht="12.75" hidden="false" customHeight="false" outlineLevel="0" collapsed="false">
      <c r="A626" s="0" t="n">
        <v>2002</v>
      </c>
      <c r="B626" s="0" t="n">
        <v>2</v>
      </c>
      <c r="C626" s="0" t="n">
        <v>26</v>
      </c>
      <c r="D626" s="0" t="n">
        <v>6</v>
      </c>
      <c r="E626" s="0" t="n">
        <v>30</v>
      </c>
      <c r="F626" s="0" t="n">
        <v>2.5</v>
      </c>
      <c r="G626" s="0" t="n">
        <v>38</v>
      </c>
      <c r="H626" s="0" t="n">
        <f aca="false">(107-G626)</f>
        <v>69</v>
      </c>
      <c r="L626" s="21" t="n">
        <v>11.541381836</v>
      </c>
      <c r="M626" s="22" t="n">
        <f aca="false">IF(H626&gt;0,(L626*(107/H626)),L626*107)</f>
        <v>17.897505165971</v>
      </c>
      <c r="N626" s="22" t="n">
        <f aca="false">(M626-L626)</f>
        <v>6.35612332997101</v>
      </c>
      <c r="P626" s="21" t="n">
        <f aca="false">SUM(N626:N635)*1000</f>
        <v>43994.7457713333</v>
      </c>
    </row>
    <row r="627" customFormat="false" ht="12.75" hidden="false" customHeight="false" outlineLevel="0" collapsed="false">
      <c r="A627" s="0" t="n">
        <v>2002</v>
      </c>
      <c r="B627" s="0" t="n">
        <v>2</v>
      </c>
      <c r="C627" s="0" t="n">
        <v>26</v>
      </c>
      <c r="D627" s="0" t="n">
        <v>6</v>
      </c>
      <c r="E627" s="0" t="n">
        <v>45</v>
      </c>
      <c r="G627" s="0" t="n">
        <v>38</v>
      </c>
      <c r="H627" s="0" t="n">
        <f aca="false">(107-G627)</f>
        <v>69</v>
      </c>
      <c r="L627" s="21" t="n">
        <v>11.040180207</v>
      </c>
      <c r="M627" s="22" t="n">
        <f aca="false">IF(H627&gt;0,(L627*(107/H627)),L627*107)</f>
        <v>17.1202794514348</v>
      </c>
      <c r="N627" s="22" t="n">
        <f aca="false">(M627-L627)</f>
        <v>6.08009924443478</v>
      </c>
    </row>
    <row r="628" customFormat="false" ht="12.75" hidden="false" customHeight="false" outlineLevel="0" collapsed="false">
      <c r="A628" s="0" t="n">
        <v>2002</v>
      </c>
      <c r="B628" s="0" t="n">
        <v>2</v>
      </c>
      <c r="C628" s="0" t="n">
        <v>26</v>
      </c>
      <c r="D628" s="0" t="n">
        <v>7</v>
      </c>
      <c r="E628" s="0" t="n">
        <v>0</v>
      </c>
      <c r="G628" s="0" t="n">
        <v>38</v>
      </c>
      <c r="H628" s="0" t="n">
        <f aca="false">(107-G628)</f>
        <v>69</v>
      </c>
      <c r="L628" s="21" t="n">
        <v>11.494753361</v>
      </c>
      <c r="M628" s="22" t="n">
        <f aca="false">IF(H628&gt;0,(L628*(107/H628)),L628*107)</f>
        <v>17.825197240971</v>
      </c>
      <c r="N628" s="22" t="n">
        <f aca="false">(M628-L628)</f>
        <v>6.33044387997101</v>
      </c>
    </row>
    <row r="629" customFormat="false" ht="12.75" hidden="false" customHeight="false" outlineLevel="0" collapsed="false">
      <c r="A629" s="0" t="n">
        <v>2002</v>
      </c>
      <c r="B629" s="0" t="n">
        <v>2</v>
      </c>
      <c r="C629" s="0" t="n">
        <v>26</v>
      </c>
      <c r="D629" s="0" t="n">
        <v>7</v>
      </c>
      <c r="E629" s="0" t="n">
        <v>15</v>
      </c>
      <c r="G629" s="0" t="n">
        <v>38</v>
      </c>
      <c r="H629" s="0" t="n">
        <f aca="false">(107-G629)</f>
        <v>69</v>
      </c>
      <c r="L629" s="21" t="n">
        <v>7.469208002</v>
      </c>
      <c r="M629" s="22" t="n">
        <f aca="false">IF(H629&gt;0,(L629*(107/H629)),L629*107)</f>
        <v>11.5826848726667</v>
      </c>
      <c r="N629" s="22" t="n">
        <f aca="false">(M629-L629)</f>
        <v>4.11347687066667</v>
      </c>
    </row>
    <row r="630" customFormat="false" ht="12.75" hidden="false" customHeight="false" outlineLevel="0" collapsed="false">
      <c r="A630" s="0" t="n">
        <v>2002</v>
      </c>
      <c r="B630" s="0" t="n">
        <v>2</v>
      </c>
      <c r="C630" s="0" t="n">
        <v>26</v>
      </c>
      <c r="D630" s="0" t="n">
        <v>7</v>
      </c>
      <c r="E630" s="0" t="n">
        <v>30</v>
      </c>
      <c r="G630" s="0" t="n">
        <v>38</v>
      </c>
      <c r="H630" s="0" t="n">
        <f aca="false">(107-G630)</f>
        <v>69</v>
      </c>
      <c r="L630" s="21" t="n">
        <v>6.951102972</v>
      </c>
      <c r="M630" s="22" t="n">
        <f aca="false">IF(H630&gt;0,(L630*(107/H630)),L630*107)</f>
        <v>10.7792466377391</v>
      </c>
      <c r="N630" s="22" t="n">
        <f aca="false">(M630-L630)</f>
        <v>3.82814366573913</v>
      </c>
    </row>
    <row r="631" customFormat="false" ht="12.75" hidden="false" customHeight="false" outlineLevel="0" collapsed="false">
      <c r="A631" s="0" t="n">
        <v>2002</v>
      </c>
      <c r="B631" s="0" t="n">
        <v>2</v>
      </c>
      <c r="C631" s="0" t="n">
        <v>26</v>
      </c>
      <c r="D631" s="0" t="n">
        <v>7</v>
      </c>
      <c r="E631" s="0" t="n">
        <v>45</v>
      </c>
      <c r="G631" s="0" t="n">
        <v>38</v>
      </c>
      <c r="H631" s="0" t="n">
        <f aca="false">(107-G631)</f>
        <v>69</v>
      </c>
      <c r="L631" s="21" t="n">
        <v>9.360404491</v>
      </c>
      <c r="M631" s="22" t="n">
        <f aca="false">IF(H631&gt;0,(L631*(107/H631)),L631*107)</f>
        <v>14.5154098628551</v>
      </c>
      <c r="N631" s="22" t="n">
        <f aca="false">(M631-L631)</f>
        <v>5.15500537185507</v>
      </c>
    </row>
    <row r="632" customFormat="false" ht="12.75" hidden="false" customHeight="false" outlineLevel="0" collapsed="false">
      <c r="A632" s="0" t="n">
        <v>2002</v>
      </c>
      <c r="B632" s="0" t="n">
        <v>2</v>
      </c>
      <c r="C632" s="0" t="n">
        <v>26</v>
      </c>
      <c r="D632" s="0" t="n">
        <v>8</v>
      </c>
      <c r="E632" s="0" t="n">
        <v>0</v>
      </c>
      <c r="G632" s="0" t="n">
        <v>38</v>
      </c>
      <c r="H632" s="0" t="n">
        <f aca="false">(107-G632)</f>
        <v>69</v>
      </c>
      <c r="L632" s="21" t="n">
        <v>8.695304393</v>
      </c>
      <c r="M632" s="22" t="n">
        <f aca="false">IF(H632&gt;0,(L632*(107/H632)),L632*107)</f>
        <v>13.4840227543623</v>
      </c>
      <c r="N632" s="22" t="n">
        <f aca="false">(M632-L632)</f>
        <v>4.78871836136232</v>
      </c>
    </row>
    <row r="633" customFormat="false" ht="12.75" hidden="false" customHeight="false" outlineLevel="0" collapsed="false">
      <c r="A633" s="0" t="n">
        <v>2002</v>
      </c>
      <c r="B633" s="0" t="n">
        <v>2</v>
      </c>
      <c r="C633" s="0" t="n">
        <v>26</v>
      </c>
      <c r="D633" s="0" t="n">
        <v>8</v>
      </c>
      <c r="E633" s="0" t="n">
        <v>15</v>
      </c>
      <c r="G633" s="0" t="n">
        <v>38</v>
      </c>
      <c r="H633" s="0" t="n">
        <f aca="false">(107-G633)</f>
        <v>69</v>
      </c>
      <c r="L633" s="21" t="n">
        <v>11.850472451</v>
      </c>
      <c r="M633" s="22" t="n">
        <f aca="false">IF(H633&gt;0,(L633*(107/H633)),L633*107)</f>
        <v>18.3768195979275</v>
      </c>
      <c r="N633" s="22" t="n">
        <f aca="false">(M633-L633)</f>
        <v>6.52634714692754</v>
      </c>
    </row>
    <row r="634" customFormat="false" ht="12.75" hidden="false" customHeight="false" outlineLevel="0" collapsed="false">
      <c r="A634" s="0" t="n">
        <v>2002</v>
      </c>
      <c r="B634" s="0" t="n">
        <v>2</v>
      </c>
      <c r="C634" s="0" t="n">
        <v>26</v>
      </c>
      <c r="D634" s="0" t="n">
        <v>8</v>
      </c>
      <c r="E634" s="0" t="n">
        <v>30</v>
      </c>
      <c r="G634" s="0" t="n">
        <v>38</v>
      </c>
      <c r="H634" s="0" t="n">
        <f aca="false">(107-G634)</f>
        <v>69</v>
      </c>
      <c r="L634" s="21" t="n">
        <v>1.202565014</v>
      </c>
      <c r="M634" s="22" t="n">
        <f aca="false">IF(H634&gt;0,(L634*(107/H634)),L634*107)</f>
        <v>1.86484719562319</v>
      </c>
      <c r="N634" s="22" t="n">
        <f aca="false">(M634-L634)</f>
        <v>0.662282181623188</v>
      </c>
    </row>
    <row r="635" customFormat="false" ht="12.75" hidden="false" customHeight="false" outlineLevel="0" collapsed="false">
      <c r="A635" s="0" t="n">
        <v>2002</v>
      </c>
      <c r="B635" s="0" t="n">
        <v>2</v>
      </c>
      <c r="C635" s="0" t="n">
        <v>26</v>
      </c>
      <c r="D635" s="0" t="n">
        <v>8</v>
      </c>
      <c r="E635" s="0" t="n">
        <v>45</v>
      </c>
      <c r="G635" s="0" t="n">
        <v>38</v>
      </c>
      <c r="H635" s="0" t="n">
        <f aca="false">(107-G635)</f>
        <v>69</v>
      </c>
      <c r="L635" s="21" t="n">
        <v>0.279823542</v>
      </c>
      <c r="M635" s="22" t="n">
        <f aca="false">IF(H635&gt;0,(L635*(107/H635)),L635*107)</f>
        <v>0.433929260782609</v>
      </c>
      <c r="N635" s="22" t="n">
        <f aca="false">(M635-L635)</f>
        <v>0.154105718782609</v>
      </c>
    </row>
    <row r="636" customFormat="false" ht="12.75" hidden="false" customHeight="false" outlineLevel="0" collapsed="false">
      <c r="L636" s="21"/>
      <c r="M636" s="22"/>
      <c r="N636" s="22"/>
    </row>
    <row r="637" customFormat="false" ht="12.75" hidden="false" customHeight="false" outlineLevel="0" collapsed="false">
      <c r="A637" s="0" t="n">
        <v>2002</v>
      </c>
      <c r="B637" s="0" t="n">
        <v>2</v>
      </c>
      <c r="C637" s="0" t="n">
        <v>26</v>
      </c>
      <c r="D637" s="0" t="n">
        <v>9</v>
      </c>
      <c r="E637" s="0" t="n">
        <v>0</v>
      </c>
      <c r="F637" s="0" t="n">
        <v>12.25</v>
      </c>
      <c r="G637" s="0" t="n">
        <v>107</v>
      </c>
      <c r="H637" s="0" t="n">
        <f aca="false">(107-G637)</f>
        <v>0</v>
      </c>
      <c r="L637" s="21" t="n">
        <v>0.286088794</v>
      </c>
      <c r="M637" s="22" t="n">
        <f aca="false">IF(H637&gt;0,(L637*(107/H637)),L637*107)</f>
        <v>30.611500958</v>
      </c>
      <c r="N637" s="22" t="n">
        <f aca="false">(M637-L637)</f>
        <v>30.325412164</v>
      </c>
      <c r="P637" s="21" t="n">
        <f aca="false">SUM(N637:N685)*1000</f>
        <v>591725.6195112</v>
      </c>
    </row>
    <row r="638" customFormat="false" ht="12.75" hidden="false" customHeight="false" outlineLevel="0" collapsed="false">
      <c r="A638" s="0" t="n">
        <v>2002</v>
      </c>
      <c r="B638" s="0" t="n">
        <v>2</v>
      </c>
      <c r="C638" s="0" t="n">
        <v>26</v>
      </c>
      <c r="D638" s="0" t="n">
        <v>9</v>
      </c>
      <c r="E638" s="0" t="n">
        <v>15</v>
      </c>
      <c r="G638" s="0" t="n">
        <v>107</v>
      </c>
      <c r="H638" s="0" t="n">
        <f aca="false">(107-G638)</f>
        <v>0</v>
      </c>
      <c r="L638" s="21" t="n">
        <v>0.167757988</v>
      </c>
      <c r="M638" s="22" t="n">
        <f aca="false">IF(H638&gt;0,(L638*(107/H638)),L638*107)</f>
        <v>17.950104716</v>
      </c>
      <c r="N638" s="22" t="n">
        <f aca="false">(M638-L638)</f>
        <v>17.782346728</v>
      </c>
    </row>
    <row r="639" customFormat="false" ht="12.75" hidden="false" customHeight="false" outlineLevel="0" collapsed="false">
      <c r="A639" s="0" t="n">
        <v>2002</v>
      </c>
      <c r="B639" s="0" t="n">
        <v>2</v>
      </c>
      <c r="C639" s="0" t="n">
        <v>26</v>
      </c>
      <c r="D639" s="0" t="n">
        <v>9</v>
      </c>
      <c r="E639" s="0" t="n">
        <v>30</v>
      </c>
      <c r="G639" s="0" t="n">
        <v>107</v>
      </c>
      <c r="H639" s="0" t="n">
        <f aca="false">(107-G639)</f>
        <v>0</v>
      </c>
      <c r="L639" s="21" t="n">
        <v>0.325997055</v>
      </c>
      <c r="M639" s="22" t="n">
        <f aca="false">IF(H639&gt;0,(L639*(107/H639)),L639*107)</f>
        <v>34.881684885</v>
      </c>
      <c r="N639" s="22" t="n">
        <f aca="false">(M639-L639)</f>
        <v>34.55568783</v>
      </c>
    </row>
    <row r="640" customFormat="false" ht="12.75" hidden="false" customHeight="false" outlineLevel="0" collapsed="false">
      <c r="A640" s="0" t="n">
        <v>2002</v>
      </c>
      <c r="B640" s="0" t="n">
        <v>2</v>
      </c>
      <c r="C640" s="0" t="n">
        <v>26</v>
      </c>
      <c r="D640" s="0" t="n">
        <v>9</v>
      </c>
      <c r="E640" s="0" t="n">
        <v>45</v>
      </c>
      <c r="G640" s="0" t="n">
        <v>107</v>
      </c>
      <c r="H640" s="0" t="n">
        <f aca="false">(107-G640)</f>
        <v>0</v>
      </c>
      <c r="L640" s="21" t="n">
        <v>0.6195364</v>
      </c>
      <c r="M640" s="22" t="n">
        <f aca="false">IF(H640&gt;0,(L640*(107/H640)),L640*107)</f>
        <v>66.2903948</v>
      </c>
      <c r="N640" s="22" t="n">
        <f aca="false">(M640-L640)</f>
        <v>65.6708584</v>
      </c>
    </row>
    <row r="641" customFormat="false" ht="12.75" hidden="false" customHeight="false" outlineLevel="0" collapsed="false">
      <c r="A641" s="0" t="n">
        <v>2002</v>
      </c>
      <c r="B641" s="0" t="n">
        <v>2</v>
      </c>
      <c r="C641" s="0" t="n">
        <v>26</v>
      </c>
      <c r="D641" s="0" t="n">
        <v>10</v>
      </c>
      <c r="E641" s="0" t="n">
        <v>0</v>
      </c>
      <c r="G641" s="0" t="n">
        <v>107</v>
      </c>
      <c r="H641" s="0" t="n">
        <f aca="false">(107-G641)</f>
        <v>0</v>
      </c>
      <c r="L641" s="21" t="n">
        <v>0.784314752</v>
      </c>
      <c r="M641" s="22" t="n">
        <f aca="false">IF(H641&gt;0,(L641*(107/H641)),L641*107)</f>
        <v>83.921678464</v>
      </c>
      <c r="N641" s="22" t="n">
        <f aca="false">(M641-L641)</f>
        <v>83.137363712</v>
      </c>
    </row>
    <row r="642" customFormat="false" ht="12.75" hidden="false" customHeight="false" outlineLevel="0" collapsed="false">
      <c r="A642" s="0" t="n">
        <v>2002</v>
      </c>
      <c r="B642" s="0" t="n">
        <v>2</v>
      </c>
      <c r="C642" s="0" t="n">
        <v>26</v>
      </c>
      <c r="D642" s="0" t="n">
        <v>10</v>
      </c>
      <c r="E642" s="0" t="n">
        <v>15</v>
      </c>
      <c r="G642" s="0" t="n">
        <v>107</v>
      </c>
      <c r="H642" s="0" t="n">
        <f aca="false">(107-G642)</f>
        <v>0</v>
      </c>
      <c r="L642" s="21" t="n">
        <v>0.511377811</v>
      </c>
      <c r="M642" s="22" t="n">
        <f aca="false">IF(H642&gt;0,(L642*(107/H642)),L642*107)</f>
        <v>54.717425777</v>
      </c>
      <c r="N642" s="22" t="n">
        <f aca="false">(M642-L642)</f>
        <v>54.206047966</v>
      </c>
    </row>
    <row r="643" customFormat="false" ht="12.75" hidden="false" customHeight="false" outlineLevel="0" collapsed="false">
      <c r="A643" s="0" t="n">
        <v>2002</v>
      </c>
      <c r="B643" s="0" t="n">
        <v>2</v>
      </c>
      <c r="C643" s="0" t="n">
        <v>26</v>
      </c>
      <c r="D643" s="0" t="n">
        <v>10</v>
      </c>
      <c r="E643" s="0" t="n">
        <v>30</v>
      </c>
      <c r="G643" s="0" t="n">
        <v>107</v>
      </c>
      <c r="H643" s="0" t="n">
        <f aca="false">(107-G643)</f>
        <v>0</v>
      </c>
      <c r="L643" s="21" t="n">
        <v>0.438937515</v>
      </c>
      <c r="M643" s="22" t="n">
        <f aca="false">IF(H643&gt;0,(L643*(107/H643)),L643*107)</f>
        <v>46.966314105</v>
      </c>
      <c r="N643" s="22" t="n">
        <f aca="false">(M643-L643)</f>
        <v>46.52737659</v>
      </c>
    </row>
    <row r="644" customFormat="false" ht="12.75" hidden="false" customHeight="false" outlineLevel="0" collapsed="false">
      <c r="A644" s="0" t="n">
        <v>2002</v>
      </c>
      <c r="B644" s="0" t="n">
        <v>2</v>
      </c>
      <c r="C644" s="0" t="n">
        <v>26</v>
      </c>
      <c r="D644" s="0" t="n">
        <v>10</v>
      </c>
      <c r="E644" s="0" t="n">
        <v>45</v>
      </c>
      <c r="G644" s="0" t="n">
        <v>107</v>
      </c>
      <c r="H644" s="0" t="n">
        <f aca="false">(107-G644)</f>
        <v>0</v>
      </c>
      <c r="L644" s="21" t="n">
        <v>0.454408705</v>
      </c>
      <c r="M644" s="22" t="n">
        <f aca="false">IF(H644&gt;0,(L644*(107/H644)),L644*107)</f>
        <v>48.621731435</v>
      </c>
      <c r="N644" s="22" t="n">
        <f aca="false">(M644-L644)</f>
        <v>48.16732273</v>
      </c>
    </row>
    <row r="645" customFormat="false" ht="12.75" hidden="false" customHeight="false" outlineLevel="0" collapsed="false">
      <c r="A645" s="0" t="n">
        <v>2002</v>
      </c>
      <c r="B645" s="0" t="n">
        <v>2</v>
      </c>
      <c r="C645" s="0" t="n">
        <v>26</v>
      </c>
      <c r="D645" s="0" t="n">
        <v>11</v>
      </c>
      <c r="E645" s="0" t="n">
        <v>0</v>
      </c>
      <c r="G645" s="0" t="n">
        <v>107</v>
      </c>
      <c r="H645" s="0" t="n">
        <f aca="false">(107-G645)</f>
        <v>0</v>
      </c>
      <c r="L645" s="21" t="n">
        <v>0.465552896</v>
      </c>
      <c r="M645" s="22" t="n">
        <f aca="false">IF(H645&gt;0,(L645*(107/H645)),L645*107)</f>
        <v>49.814159872</v>
      </c>
      <c r="N645" s="22" t="n">
        <f aca="false">(M645-L645)</f>
        <v>49.348606976</v>
      </c>
    </row>
    <row r="646" customFormat="false" ht="12.75" hidden="false" customHeight="false" outlineLevel="0" collapsed="false">
      <c r="A646" s="0" t="n">
        <v>2002</v>
      </c>
      <c r="B646" s="0" t="n">
        <v>2</v>
      </c>
      <c r="C646" s="0" t="n">
        <v>26</v>
      </c>
      <c r="D646" s="0" t="n">
        <v>11</v>
      </c>
      <c r="E646" s="0" t="n">
        <v>15</v>
      </c>
      <c r="G646" s="0" t="n">
        <v>107</v>
      </c>
      <c r="H646" s="0" t="n">
        <f aca="false">(107-G646)</f>
        <v>0</v>
      </c>
      <c r="L646" s="21" t="n">
        <v>0.7192615404</v>
      </c>
      <c r="M646" s="22" t="n">
        <f aca="false">IF(H646&gt;0,(L646*(107/H646)),L646*107)</f>
        <v>76.9609848228</v>
      </c>
      <c r="N646" s="22" t="n">
        <f aca="false">(M646-L646)</f>
        <v>76.2417232824</v>
      </c>
    </row>
    <row r="647" customFormat="false" ht="12.75" hidden="false" customHeight="false" outlineLevel="0" collapsed="false">
      <c r="A647" s="0" t="n">
        <v>2002</v>
      </c>
      <c r="B647" s="0" t="n">
        <v>2</v>
      </c>
      <c r="C647" s="0" t="n">
        <v>26</v>
      </c>
      <c r="D647" s="0" t="n">
        <v>11</v>
      </c>
      <c r="E647" s="0" t="n">
        <v>30</v>
      </c>
      <c r="G647" s="0" t="n">
        <v>107</v>
      </c>
      <c r="H647" s="0" t="n">
        <f aca="false">(107-G647)</f>
        <v>0</v>
      </c>
      <c r="L647" s="21" t="n">
        <v>0.353916451</v>
      </c>
      <c r="M647" s="22" t="n">
        <f aca="false">IF(H647&gt;0,(L647*(107/H647)),L647*107)</f>
        <v>37.869060257</v>
      </c>
      <c r="N647" s="22" t="n">
        <f aca="false">(M647-L647)</f>
        <v>37.515143806</v>
      </c>
    </row>
    <row r="648" customFormat="false" ht="12.75" hidden="false" customHeight="false" outlineLevel="0" collapsed="false">
      <c r="A648" s="0" t="n">
        <v>2002</v>
      </c>
      <c r="B648" s="0" t="n">
        <v>2</v>
      </c>
      <c r="C648" s="0" t="n">
        <v>26</v>
      </c>
      <c r="D648" s="0" t="n">
        <v>11</v>
      </c>
      <c r="E648" s="0" t="n">
        <v>45</v>
      </c>
      <c r="G648" s="0" t="n">
        <v>107</v>
      </c>
      <c r="H648" s="0" t="n">
        <f aca="false">(107-G648)</f>
        <v>0</v>
      </c>
      <c r="L648" s="21" t="n">
        <v>0.011768506</v>
      </c>
      <c r="M648" s="22" t="n">
        <f aca="false">IF(H648&gt;0,(L648*(107/H648)),L648*107)</f>
        <v>1.259230142</v>
      </c>
      <c r="N648" s="22" t="n">
        <f aca="false">(M648-L648)</f>
        <v>1.247461636</v>
      </c>
    </row>
    <row r="649" customFormat="false" ht="12.75" hidden="false" customHeight="false" outlineLevel="0" collapsed="false">
      <c r="A649" s="0" t="n">
        <v>2002</v>
      </c>
      <c r="B649" s="0" t="n">
        <v>2</v>
      </c>
      <c r="C649" s="0" t="n">
        <v>26</v>
      </c>
      <c r="D649" s="0" t="n">
        <v>12</v>
      </c>
      <c r="E649" s="0" t="n">
        <v>0</v>
      </c>
      <c r="G649" s="0" t="n">
        <v>107</v>
      </c>
      <c r="H649" s="0" t="n">
        <f aca="false">(107-G649)</f>
        <v>0</v>
      </c>
      <c r="L649" s="21" t="n">
        <v>0</v>
      </c>
      <c r="M649" s="22" t="n">
        <f aca="false">IF(H649&gt;0,(L649*(107/H649)),L649*107)</f>
        <v>0</v>
      </c>
      <c r="N649" s="22" t="n">
        <f aca="false">(M649-L649)</f>
        <v>0</v>
      </c>
    </row>
    <row r="650" customFormat="false" ht="12.75" hidden="false" customHeight="false" outlineLevel="0" collapsed="false">
      <c r="A650" s="0" t="n">
        <v>2002</v>
      </c>
      <c r="B650" s="0" t="n">
        <v>2</v>
      </c>
      <c r="C650" s="0" t="n">
        <v>26</v>
      </c>
      <c r="D650" s="0" t="n">
        <v>12</v>
      </c>
      <c r="E650" s="0" t="n">
        <v>15</v>
      </c>
      <c r="G650" s="0" t="n">
        <v>107</v>
      </c>
      <c r="H650" s="0" t="n">
        <f aca="false">(107-G650)</f>
        <v>0</v>
      </c>
      <c r="L650" s="21" t="n">
        <v>0</v>
      </c>
      <c r="M650" s="22" t="n">
        <f aca="false">IF(H650&gt;0,(L650*(107/H650)),L650*107)</f>
        <v>0</v>
      </c>
      <c r="N650" s="22" t="n">
        <f aca="false">(M650-L650)</f>
        <v>0</v>
      </c>
    </row>
    <row r="651" customFormat="false" ht="12.75" hidden="false" customHeight="false" outlineLevel="0" collapsed="false">
      <c r="A651" s="0" t="n">
        <v>2002</v>
      </c>
      <c r="B651" s="0" t="n">
        <v>2</v>
      </c>
      <c r="C651" s="0" t="n">
        <v>26</v>
      </c>
      <c r="D651" s="0" t="n">
        <v>12</v>
      </c>
      <c r="E651" s="0" t="n">
        <v>30</v>
      </c>
      <c r="G651" s="0" t="n">
        <v>107</v>
      </c>
      <c r="H651" s="0" t="n">
        <f aca="false">(107-G651)</f>
        <v>0</v>
      </c>
      <c r="L651" s="21" t="n">
        <v>0</v>
      </c>
      <c r="M651" s="22" t="n">
        <f aca="false">IF(H651&gt;0,(L651*(107/H651)),L651*107)</f>
        <v>0</v>
      </c>
      <c r="N651" s="22" t="n">
        <f aca="false">(M651-L651)</f>
        <v>0</v>
      </c>
    </row>
    <row r="652" customFormat="false" ht="12.75" hidden="false" customHeight="false" outlineLevel="0" collapsed="false">
      <c r="A652" s="0" t="n">
        <v>2002</v>
      </c>
      <c r="B652" s="0" t="n">
        <v>2</v>
      </c>
      <c r="C652" s="0" t="n">
        <v>26</v>
      </c>
      <c r="D652" s="0" t="n">
        <v>12</v>
      </c>
      <c r="E652" s="0" t="n">
        <v>45</v>
      </c>
      <c r="G652" s="0" t="n">
        <v>107</v>
      </c>
      <c r="H652" s="0" t="n">
        <f aca="false">(107-G652)</f>
        <v>0</v>
      </c>
      <c r="L652" s="21" t="n">
        <v>0.00063021</v>
      </c>
      <c r="M652" s="22" t="n">
        <f aca="false">IF(H652&gt;0,(L652*(107/H652)),L652*107)</f>
        <v>0.06743247</v>
      </c>
      <c r="N652" s="22" t="n">
        <f aca="false">(M652-L652)</f>
        <v>0.06680226</v>
      </c>
    </row>
    <row r="653" customFormat="false" ht="12.75" hidden="false" customHeight="false" outlineLevel="0" collapsed="false">
      <c r="A653" s="0" t="n">
        <v>2002</v>
      </c>
      <c r="B653" s="0" t="n">
        <v>2</v>
      </c>
      <c r="C653" s="0" t="n">
        <v>26</v>
      </c>
      <c r="D653" s="0" t="n">
        <v>13</v>
      </c>
      <c r="E653" s="0" t="n">
        <v>0</v>
      </c>
      <c r="G653" s="0" t="n">
        <v>107</v>
      </c>
      <c r="H653" s="0" t="n">
        <f aca="false">(107-G653)</f>
        <v>0</v>
      </c>
      <c r="L653" s="21" t="n">
        <v>0.073180884</v>
      </c>
      <c r="M653" s="22" t="n">
        <f aca="false">IF(H653&gt;0,(L653*(107/H653)),L653*107)</f>
        <v>7.830354588</v>
      </c>
      <c r="N653" s="22" t="n">
        <f aca="false">(M653-L653)</f>
        <v>7.757173704</v>
      </c>
    </row>
    <row r="654" customFormat="false" ht="12.75" hidden="false" customHeight="false" outlineLevel="0" collapsed="false">
      <c r="A654" s="0" t="n">
        <v>2002</v>
      </c>
      <c r="B654" s="0" t="n">
        <v>2</v>
      </c>
      <c r="C654" s="0" t="n">
        <v>26</v>
      </c>
      <c r="D654" s="0" t="n">
        <v>13</v>
      </c>
      <c r="E654" s="0" t="n">
        <v>15</v>
      </c>
      <c r="G654" s="0" t="n">
        <v>107</v>
      </c>
      <c r="H654" s="0" t="n">
        <f aca="false">(107-G654)</f>
        <v>0</v>
      </c>
      <c r="L654" s="21" t="n">
        <v>0.053049006</v>
      </c>
      <c r="M654" s="22" t="n">
        <f aca="false">IF(H654&gt;0,(L654*(107/H654)),L654*107)</f>
        <v>5.676243642</v>
      </c>
      <c r="N654" s="22" t="n">
        <f aca="false">(M654-L654)</f>
        <v>5.623194636</v>
      </c>
    </row>
    <row r="655" customFormat="false" ht="12.75" hidden="false" customHeight="false" outlineLevel="0" collapsed="false">
      <c r="A655" s="0" t="n">
        <v>2002</v>
      </c>
      <c r="B655" s="0" t="n">
        <v>2</v>
      </c>
      <c r="C655" s="0" t="n">
        <v>26</v>
      </c>
      <c r="D655" s="0" t="n">
        <v>13</v>
      </c>
      <c r="E655" s="0" t="n">
        <v>30</v>
      </c>
      <c r="G655" s="0" t="n">
        <v>107</v>
      </c>
      <c r="H655" s="0" t="n">
        <f aca="false">(107-G655)</f>
        <v>0</v>
      </c>
      <c r="L655" s="21" t="n">
        <v>0.104259014</v>
      </c>
      <c r="M655" s="22" t="n">
        <f aca="false">IF(H655&gt;0,(L655*(107/H655)),L655*107)</f>
        <v>11.155714498</v>
      </c>
      <c r="N655" s="22" t="n">
        <f aca="false">(M655-L655)</f>
        <v>11.051455484</v>
      </c>
    </row>
    <row r="656" customFormat="false" ht="12.75" hidden="false" customHeight="false" outlineLevel="0" collapsed="false">
      <c r="A656" s="0" t="n">
        <v>2002</v>
      </c>
      <c r="B656" s="0" t="n">
        <v>2</v>
      </c>
      <c r="C656" s="0" t="n">
        <v>26</v>
      </c>
      <c r="D656" s="0" t="n">
        <v>13</v>
      </c>
      <c r="E656" s="0" t="n">
        <v>45</v>
      </c>
      <c r="G656" s="0" t="n">
        <v>107</v>
      </c>
      <c r="H656" s="0" t="n">
        <f aca="false">(107-G656)</f>
        <v>0</v>
      </c>
      <c r="L656" s="21" t="n">
        <v>4.87338E-005</v>
      </c>
      <c r="M656" s="22" t="n">
        <f aca="false">IF(H656&gt;0,(L656*(107/H656)),L656*107)</f>
        <v>0.0052145166</v>
      </c>
      <c r="N656" s="22" t="n">
        <f aca="false">(M656-L656)</f>
        <v>0.0051657828</v>
      </c>
    </row>
    <row r="657" customFormat="false" ht="12.75" hidden="false" customHeight="false" outlineLevel="0" collapsed="false">
      <c r="A657" s="0" t="n">
        <v>2002</v>
      </c>
      <c r="B657" s="0" t="n">
        <v>2</v>
      </c>
      <c r="C657" s="0" t="n">
        <v>26</v>
      </c>
      <c r="D657" s="0" t="n">
        <v>14</v>
      </c>
      <c r="E657" s="0" t="n">
        <v>0</v>
      </c>
      <c r="G657" s="0" t="n">
        <v>107</v>
      </c>
      <c r="H657" s="0" t="n">
        <f aca="false">(107-G657)</f>
        <v>0</v>
      </c>
      <c r="L657" s="21" t="n">
        <v>0.131059483</v>
      </c>
      <c r="M657" s="22" t="n">
        <f aca="false">IF(H657&gt;0,(L657*(107/H657)),L657*107)</f>
        <v>14.023364681</v>
      </c>
      <c r="N657" s="22" t="n">
        <f aca="false">(M657-L657)</f>
        <v>13.892305198</v>
      </c>
    </row>
    <row r="658" customFormat="false" ht="12.75" hidden="false" customHeight="false" outlineLevel="0" collapsed="false">
      <c r="A658" s="0" t="n">
        <v>2002</v>
      </c>
      <c r="B658" s="0" t="n">
        <v>2</v>
      </c>
      <c r="C658" s="0" t="n">
        <v>26</v>
      </c>
      <c r="D658" s="0" t="n">
        <v>14</v>
      </c>
      <c r="E658" s="0" t="n">
        <v>15</v>
      </c>
      <c r="G658" s="0" t="n">
        <v>107</v>
      </c>
      <c r="H658" s="0" t="n">
        <f aca="false">(107-G658)</f>
        <v>0</v>
      </c>
      <c r="L658" s="21" t="n">
        <v>0.075675577</v>
      </c>
      <c r="M658" s="22" t="n">
        <f aca="false">IF(H658&gt;0,(L658*(107/H658)),L658*107)</f>
        <v>8.097286739</v>
      </c>
      <c r="N658" s="22" t="n">
        <f aca="false">(M658-L658)</f>
        <v>8.021611162</v>
      </c>
    </row>
    <row r="659" customFormat="false" ht="12.75" hidden="false" customHeight="false" outlineLevel="0" collapsed="false">
      <c r="A659" s="0" t="n">
        <v>2002</v>
      </c>
      <c r="B659" s="0" t="n">
        <v>2</v>
      </c>
      <c r="C659" s="0" t="n">
        <v>26</v>
      </c>
      <c r="D659" s="0" t="n">
        <v>14</v>
      </c>
      <c r="E659" s="0" t="n">
        <v>30</v>
      </c>
      <c r="G659" s="0" t="n">
        <v>107</v>
      </c>
      <c r="H659" s="0" t="n">
        <f aca="false">(107-G659)</f>
        <v>0</v>
      </c>
      <c r="L659" s="21" t="n">
        <v>0</v>
      </c>
      <c r="M659" s="22" t="n">
        <f aca="false">IF(H659&gt;0,(L659*(107/H659)),L659*107)</f>
        <v>0</v>
      </c>
      <c r="N659" s="22" t="n">
        <f aca="false">(M659-L659)</f>
        <v>0</v>
      </c>
    </row>
    <row r="660" customFormat="false" ht="12.75" hidden="false" customHeight="false" outlineLevel="0" collapsed="false">
      <c r="A660" s="0" t="n">
        <v>2002</v>
      </c>
      <c r="B660" s="0" t="n">
        <v>2</v>
      </c>
      <c r="C660" s="0" t="n">
        <v>26</v>
      </c>
      <c r="D660" s="0" t="n">
        <v>14</v>
      </c>
      <c r="E660" s="0" t="n">
        <v>45</v>
      </c>
      <c r="G660" s="0" t="n">
        <v>107</v>
      </c>
      <c r="H660" s="0" t="n">
        <f aca="false">(107-G660)</f>
        <v>0</v>
      </c>
      <c r="L660" s="21" t="n">
        <v>0</v>
      </c>
      <c r="M660" s="22" t="n">
        <f aca="false">IF(H660&gt;0,(L660*(107/H660)),L660*107)</f>
        <v>0</v>
      </c>
      <c r="N660" s="22" t="n">
        <f aca="false">(M660-L660)</f>
        <v>0</v>
      </c>
    </row>
    <row r="661" customFormat="false" ht="12.75" hidden="false" customHeight="false" outlineLevel="0" collapsed="false">
      <c r="A661" s="0" t="n">
        <v>2002</v>
      </c>
      <c r="B661" s="0" t="n">
        <v>2</v>
      </c>
      <c r="C661" s="0" t="n">
        <v>26</v>
      </c>
      <c r="D661" s="0" t="n">
        <v>15</v>
      </c>
      <c r="E661" s="0" t="n">
        <v>0</v>
      </c>
      <c r="G661" s="0" t="n">
        <v>107</v>
      </c>
      <c r="H661" s="0" t="n">
        <f aca="false">(107-G661)</f>
        <v>0</v>
      </c>
      <c r="L661" s="21" t="n">
        <v>0.000943552</v>
      </c>
      <c r="M661" s="22" t="n">
        <f aca="false">IF(H661&gt;0,(L661*(107/H661)),L661*107)</f>
        <v>0.100960064</v>
      </c>
      <c r="N661" s="22" t="n">
        <f aca="false">(M661-L661)</f>
        <v>0.100016512</v>
      </c>
    </row>
    <row r="662" customFormat="false" ht="12.75" hidden="false" customHeight="false" outlineLevel="0" collapsed="false">
      <c r="A662" s="0" t="n">
        <v>2002</v>
      </c>
      <c r="B662" s="0" t="n">
        <v>2</v>
      </c>
      <c r="C662" s="0" t="n">
        <v>26</v>
      </c>
      <c r="D662" s="0" t="n">
        <v>15</v>
      </c>
      <c r="E662" s="0" t="n">
        <v>15</v>
      </c>
      <c r="G662" s="0" t="n">
        <v>107</v>
      </c>
      <c r="H662" s="0" t="n">
        <f aca="false">(107-G662)</f>
        <v>0</v>
      </c>
      <c r="L662" s="21" t="n">
        <v>0</v>
      </c>
      <c r="M662" s="22" t="n">
        <f aca="false">IF(H662&gt;0,(L662*(107/H662)),L662*107)</f>
        <v>0</v>
      </c>
      <c r="N662" s="22" t="n">
        <f aca="false">(M662-L662)</f>
        <v>0</v>
      </c>
    </row>
    <row r="663" customFormat="false" ht="12.75" hidden="false" customHeight="false" outlineLevel="0" collapsed="false">
      <c r="A663" s="0" t="n">
        <v>2002</v>
      </c>
      <c r="B663" s="0" t="n">
        <v>2</v>
      </c>
      <c r="C663" s="0" t="n">
        <v>26</v>
      </c>
      <c r="D663" s="0" t="n">
        <v>15</v>
      </c>
      <c r="E663" s="0" t="n">
        <v>30</v>
      </c>
      <c r="G663" s="0" t="n">
        <v>107</v>
      </c>
      <c r="H663" s="0" t="n">
        <f aca="false">(107-G663)</f>
        <v>0</v>
      </c>
      <c r="L663" s="21" t="n">
        <v>0.004552292</v>
      </c>
      <c r="M663" s="22" t="n">
        <f aca="false">IF(H663&gt;0,(L663*(107/H663)),L663*107)</f>
        <v>0.487095244</v>
      </c>
      <c r="N663" s="22" t="n">
        <f aca="false">(M663-L663)</f>
        <v>0.482542952</v>
      </c>
    </row>
    <row r="664" customFormat="false" ht="12.75" hidden="false" customHeight="false" outlineLevel="0" collapsed="false">
      <c r="A664" s="0" t="n">
        <v>2002</v>
      </c>
      <c r="B664" s="0" t="n">
        <v>2</v>
      </c>
      <c r="C664" s="0" t="n">
        <v>26</v>
      </c>
      <c r="D664" s="0" t="n">
        <v>15</v>
      </c>
      <c r="E664" s="0" t="n">
        <v>45</v>
      </c>
      <c r="G664" s="0" t="n">
        <v>107</v>
      </c>
      <c r="H664" s="0" t="n">
        <f aca="false">(107-G664)</f>
        <v>0</v>
      </c>
      <c r="L664" s="21" t="n">
        <v>0</v>
      </c>
      <c r="M664" s="22" t="n">
        <f aca="false">IF(H664&gt;0,(L664*(107/H664)),L664*107)</f>
        <v>0</v>
      </c>
      <c r="N664" s="22" t="n">
        <f aca="false">(M664-L664)</f>
        <v>0</v>
      </c>
    </row>
    <row r="665" customFormat="false" ht="12.75" hidden="false" customHeight="false" outlineLevel="0" collapsed="false">
      <c r="A665" s="0" t="n">
        <v>2002</v>
      </c>
      <c r="B665" s="0" t="n">
        <v>2</v>
      </c>
      <c r="C665" s="0" t="n">
        <v>26</v>
      </c>
      <c r="D665" s="0" t="n">
        <v>16</v>
      </c>
      <c r="E665" s="0" t="n">
        <v>0</v>
      </c>
      <c r="G665" s="0" t="n">
        <v>107</v>
      </c>
      <c r="H665" s="0" t="n">
        <f aca="false">(107-G665)</f>
        <v>0</v>
      </c>
      <c r="L665" s="21" t="n">
        <v>0</v>
      </c>
      <c r="M665" s="22" t="n">
        <f aca="false">IF(H665&gt;0,(L665*(107/H665)),L665*107)</f>
        <v>0</v>
      </c>
      <c r="N665" s="22" t="n">
        <f aca="false">(M665-L665)</f>
        <v>0</v>
      </c>
    </row>
    <row r="666" customFormat="false" ht="12.75" hidden="false" customHeight="false" outlineLevel="0" collapsed="false">
      <c r="A666" s="0" t="n">
        <v>2002</v>
      </c>
      <c r="B666" s="0" t="n">
        <v>2</v>
      </c>
      <c r="C666" s="0" t="n">
        <v>26</v>
      </c>
      <c r="D666" s="0" t="n">
        <v>16</v>
      </c>
      <c r="E666" s="0" t="n">
        <v>15</v>
      </c>
      <c r="G666" s="0" t="n">
        <v>107</v>
      </c>
      <c r="H666" s="0" t="n">
        <f aca="false">(107-G666)</f>
        <v>0</v>
      </c>
      <c r="L666" s="21" t="n">
        <v>0</v>
      </c>
      <c r="M666" s="22" t="n">
        <f aca="false">IF(H666&gt;0,(L666*(107/H666)),L666*107)</f>
        <v>0</v>
      </c>
      <c r="N666" s="22" t="n">
        <f aca="false">(M666-L666)</f>
        <v>0</v>
      </c>
    </row>
    <row r="667" customFormat="false" ht="12.75" hidden="false" customHeight="false" outlineLevel="0" collapsed="false">
      <c r="A667" s="0" t="n">
        <v>2002</v>
      </c>
      <c r="B667" s="0" t="n">
        <v>2</v>
      </c>
      <c r="C667" s="0" t="n">
        <v>26</v>
      </c>
      <c r="D667" s="0" t="n">
        <v>16</v>
      </c>
      <c r="E667" s="0" t="n">
        <v>30</v>
      </c>
      <c r="G667" s="0" t="n">
        <v>107</v>
      </c>
      <c r="H667" s="0" t="n">
        <f aca="false">(107-G667)</f>
        <v>0</v>
      </c>
      <c r="L667" s="21" t="n">
        <v>0</v>
      </c>
      <c r="M667" s="22" t="n">
        <f aca="false">IF(H667&gt;0,(L667*(107/H667)),L667*107)</f>
        <v>0</v>
      </c>
      <c r="N667" s="22" t="n">
        <f aca="false">(M667-L667)</f>
        <v>0</v>
      </c>
    </row>
    <row r="668" customFormat="false" ht="12.75" hidden="false" customHeight="false" outlineLevel="0" collapsed="false">
      <c r="A668" s="0" t="n">
        <v>2002</v>
      </c>
      <c r="B668" s="0" t="n">
        <v>2</v>
      </c>
      <c r="C668" s="0" t="n">
        <v>26</v>
      </c>
      <c r="D668" s="0" t="n">
        <v>16</v>
      </c>
      <c r="E668" s="0" t="n">
        <v>45</v>
      </c>
      <c r="G668" s="0" t="n">
        <v>107</v>
      </c>
      <c r="H668" s="0" t="n">
        <f aca="false">(107-G668)</f>
        <v>0</v>
      </c>
      <c r="L668" s="21" t="n">
        <v>0</v>
      </c>
      <c r="M668" s="22" t="n">
        <f aca="false">IF(H668&gt;0,(L668*(107/H668)),L668*107)</f>
        <v>0</v>
      </c>
      <c r="N668" s="22" t="n">
        <f aca="false">(M668-L668)</f>
        <v>0</v>
      </c>
    </row>
    <row r="669" customFormat="false" ht="12.75" hidden="false" customHeight="false" outlineLevel="0" collapsed="false">
      <c r="A669" s="0" t="n">
        <v>2002</v>
      </c>
      <c r="B669" s="0" t="n">
        <v>2</v>
      </c>
      <c r="C669" s="0" t="n">
        <v>26</v>
      </c>
      <c r="D669" s="0" t="n">
        <v>17</v>
      </c>
      <c r="E669" s="0" t="n">
        <v>0</v>
      </c>
      <c r="G669" s="0" t="n">
        <v>107</v>
      </c>
      <c r="H669" s="0" t="n">
        <f aca="false">(107-G669)</f>
        <v>0</v>
      </c>
      <c r="L669" s="21" t="n">
        <v>0</v>
      </c>
      <c r="M669" s="22" t="n">
        <f aca="false">IF(H669&gt;0,(L669*(107/H669)),L669*107)</f>
        <v>0</v>
      </c>
      <c r="N669" s="22" t="n">
        <f aca="false">(M669-L669)</f>
        <v>0</v>
      </c>
    </row>
    <row r="670" customFormat="false" ht="12.75" hidden="false" customHeight="false" outlineLevel="0" collapsed="false">
      <c r="A670" s="0" t="n">
        <v>2002</v>
      </c>
      <c r="B670" s="0" t="n">
        <v>2</v>
      </c>
      <c r="C670" s="0" t="n">
        <v>26</v>
      </c>
      <c r="D670" s="0" t="n">
        <v>17</v>
      </c>
      <c r="E670" s="0" t="n">
        <v>15</v>
      </c>
      <c r="G670" s="0" t="n">
        <v>107</v>
      </c>
      <c r="H670" s="0" t="n">
        <f aca="false">(107-G670)</f>
        <v>0</v>
      </c>
      <c r="L670" s="21" t="n">
        <v>0</v>
      </c>
      <c r="M670" s="22" t="n">
        <f aca="false">IF(H670&gt;0,(L670*(107/H670)),L670*107)</f>
        <v>0</v>
      </c>
      <c r="N670" s="22" t="n">
        <f aca="false">(M670-L670)</f>
        <v>0</v>
      </c>
    </row>
    <row r="671" customFormat="false" ht="12.75" hidden="false" customHeight="false" outlineLevel="0" collapsed="false">
      <c r="A671" s="0" t="n">
        <v>2002</v>
      </c>
      <c r="B671" s="0" t="n">
        <v>2</v>
      </c>
      <c r="C671" s="0" t="n">
        <v>26</v>
      </c>
      <c r="D671" s="0" t="n">
        <v>17</v>
      </c>
      <c r="E671" s="0" t="n">
        <v>30</v>
      </c>
      <c r="G671" s="0" t="n">
        <v>107</v>
      </c>
      <c r="H671" s="0" t="n">
        <f aca="false">(107-G671)</f>
        <v>0</v>
      </c>
      <c r="L671" s="21" t="n">
        <v>0</v>
      </c>
      <c r="M671" s="22" t="n">
        <f aca="false">IF(H671&gt;0,(L671*(107/H671)),L671*107)</f>
        <v>0</v>
      </c>
      <c r="N671" s="22" t="n">
        <f aca="false">(M671-L671)</f>
        <v>0</v>
      </c>
    </row>
    <row r="672" customFormat="false" ht="12.75" hidden="false" customHeight="false" outlineLevel="0" collapsed="false">
      <c r="A672" s="0" t="n">
        <v>2002</v>
      </c>
      <c r="B672" s="0" t="n">
        <v>2</v>
      </c>
      <c r="C672" s="0" t="n">
        <v>26</v>
      </c>
      <c r="D672" s="0" t="n">
        <v>17</v>
      </c>
      <c r="E672" s="0" t="n">
        <v>45</v>
      </c>
      <c r="G672" s="0" t="n">
        <v>107</v>
      </c>
      <c r="H672" s="0" t="n">
        <f aca="false">(107-G672)</f>
        <v>0</v>
      </c>
      <c r="L672" s="21" t="n">
        <v>0</v>
      </c>
      <c r="M672" s="22" t="n">
        <f aca="false">IF(H672&gt;0,(L672*(107/H672)),L672*107)</f>
        <v>0</v>
      </c>
      <c r="N672" s="22" t="n">
        <f aca="false">(M672-L672)</f>
        <v>0</v>
      </c>
    </row>
    <row r="673" customFormat="false" ht="12.75" hidden="false" customHeight="false" outlineLevel="0" collapsed="false">
      <c r="A673" s="0" t="n">
        <v>2002</v>
      </c>
      <c r="B673" s="0" t="n">
        <v>2</v>
      </c>
      <c r="C673" s="0" t="n">
        <v>26</v>
      </c>
      <c r="D673" s="0" t="n">
        <v>18</v>
      </c>
      <c r="E673" s="0" t="n">
        <v>0</v>
      </c>
      <c r="G673" s="0" t="n">
        <v>107</v>
      </c>
      <c r="H673" s="0" t="n">
        <f aca="false">(107-G673)</f>
        <v>0</v>
      </c>
      <c r="L673" s="21" t="n">
        <v>0</v>
      </c>
      <c r="M673" s="22" t="n">
        <f aca="false">IF(H673&gt;0,(L673*(107/H673)),L673*107)</f>
        <v>0</v>
      </c>
      <c r="N673" s="22" t="n">
        <f aca="false">(M673-L673)</f>
        <v>0</v>
      </c>
    </row>
    <row r="674" customFormat="false" ht="12.75" hidden="false" customHeight="false" outlineLevel="0" collapsed="false">
      <c r="A674" s="0" t="n">
        <v>2002</v>
      </c>
      <c r="B674" s="0" t="n">
        <v>2</v>
      </c>
      <c r="C674" s="0" t="n">
        <v>26</v>
      </c>
      <c r="D674" s="0" t="n">
        <v>18</v>
      </c>
      <c r="E674" s="0" t="n">
        <v>15</v>
      </c>
      <c r="G674" s="0" t="n">
        <v>107</v>
      </c>
      <c r="H674" s="0" t="n">
        <f aca="false">(107-G674)</f>
        <v>0</v>
      </c>
      <c r="L674" s="21" t="n">
        <v>0</v>
      </c>
      <c r="M674" s="22" t="n">
        <f aca="false">IF(H674&gt;0,(L674*(107/H674)),L674*107)</f>
        <v>0</v>
      </c>
      <c r="N674" s="22" t="n">
        <f aca="false">(M674-L674)</f>
        <v>0</v>
      </c>
    </row>
    <row r="675" customFormat="false" ht="12.75" hidden="false" customHeight="false" outlineLevel="0" collapsed="false">
      <c r="A675" s="0" t="n">
        <v>2002</v>
      </c>
      <c r="B675" s="0" t="n">
        <v>2</v>
      </c>
      <c r="C675" s="0" t="n">
        <v>26</v>
      </c>
      <c r="D675" s="0" t="n">
        <v>18</v>
      </c>
      <c r="E675" s="0" t="n">
        <v>30</v>
      </c>
      <c r="G675" s="0" t="n">
        <v>107</v>
      </c>
      <c r="H675" s="0" t="n">
        <f aca="false">(107-G675)</f>
        <v>0</v>
      </c>
      <c r="L675" s="21" t="n">
        <v>0</v>
      </c>
      <c r="M675" s="22" t="n">
        <f aca="false">IF(H675&gt;0,(L675*(107/H675)),L675*107)</f>
        <v>0</v>
      </c>
      <c r="N675" s="22" t="n">
        <f aca="false">(M675-L675)</f>
        <v>0</v>
      </c>
    </row>
    <row r="676" customFormat="false" ht="12.75" hidden="false" customHeight="false" outlineLevel="0" collapsed="false">
      <c r="A676" s="0" t="n">
        <v>2002</v>
      </c>
      <c r="B676" s="0" t="n">
        <v>2</v>
      </c>
      <c r="C676" s="0" t="n">
        <v>26</v>
      </c>
      <c r="D676" s="0" t="n">
        <v>18</v>
      </c>
      <c r="E676" s="0" t="n">
        <v>45</v>
      </c>
      <c r="G676" s="0" t="n">
        <v>107</v>
      </c>
      <c r="H676" s="0" t="n">
        <f aca="false">(107-G676)</f>
        <v>0</v>
      </c>
      <c r="L676" s="21" t="n">
        <v>0</v>
      </c>
      <c r="M676" s="22" t="n">
        <f aca="false">IF(H676&gt;0,(L676*(107/H676)),L676*107)</f>
        <v>0</v>
      </c>
      <c r="N676" s="22" t="n">
        <f aca="false">(M676-L676)</f>
        <v>0</v>
      </c>
    </row>
    <row r="677" customFormat="false" ht="12.75" hidden="false" customHeight="false" outlineLevel="0" collapsed="false">
      <c r="A677" s="0" t="n">
        <v>2002</v>
      </c>
      <c r="B677" s="0" t="n">
        <v>2</v>
      </c>
      <c r="C677" s="0" t="n">
        <v>26</v>
      </c>
      <c r="D677" s="0" t="n">
        <v>19</v>
      </c>
      <c r="E677" s="0" t="n">
        <v>0</v>
      </c>
      <c r="G677" s="0" t="n">
        <v>107</v>
      </c>
      <c r="H677" s="0" t="n">
        <f aca="false">(107-G677)</f>
        <v>0</v>
      </c>
      <c r="L677" s="21" t="n">
        <v>0</v>
      </c>
      <c r="M677" s="22" t="n">
        <f aca="false">IF(H677&gt;0,(L677*(107/H677)),L677*107)</f>
        <v>0</v>
      </c>
      <c r="N677" s="22" t="n">
        <f aca="false">(M677-L677)</f>
        <v>0</v>
      </c>
    </row>
    <row r="678" customFormat="false" ht="12.75" hidden="false" customHeight="false" outlineLevel="0" collapsed="false">
      <c r="A678" s="0" t="n">
        <v>2002</v>
      </c>
      <c r="B678" s="0" t="n">
        <v>2</v>
      </c>
      <c r="C678" s="0" t="n">
        <v>26</v>
      </c>
      <c r="D678" s="0" t="n">
        <v>19</v>
      </c>
      <c r="E678" s="0" t="n">
        <v>15</v>
      </c>
      <c r="G678" s="0" t="n">
        <v>107</v>
      </c>
      <c r="H678" s="0" t="n">
        <f aca="false">(107-G678)</f>
        <v>0</v>
      </c>
      <c r="L678" s="21" t="n">
        <v>0</v>
      </c>
      <c r="M678" s="22" t="n">
        <f aca="false">IF(H678&gt;0,(L678*(107/H678)),L678*107)</f>
        <v>0</v>
      </c>
      <c r="N678" s="22" t="n">
        <f aca="false">(M678-L678)</f>
        <v>0</v>
      </c>
    </row>
    <row r="679" customFormat="false" ht="12.75" hidden="false" customHeight="false" outlineLevel="0" collapsed="false">
      <c r="A679" s="0" t="n">
        <v>2002</v>
      </c>
      <c r="B679" s="0" t="n">
        <v>2</v>
      </c>
      <c r="C679" s="0" t="n">
        <v>26</v>
      </c>
      <c r="D679" s="0" t="n">
        <v>19</v>
      </c>
      <c r="E679" s="0" t="n">
        <v>30</v>
      </c>
      <c r="G679" s="0" t="n">
        <v>107</v>
      </c>
      <c r="H679" s="0" t="n">
        <f aca="false">(107-G679)</f>
        <v>0</v>
      </c>
      <c r="L679" s="21" t="n">
        <v>0</v>
      </c>
      <c r="M679" s="22" t="n">
        <f aca="false">IF(H679&gt;0,(L679*(107/H679)),L679*107)</f>
        <v>0</v>
      </c>
      <c r="N679" s="22" t="n">
        <f aca="false">(M679-L679)</f>
        <v>0</v>
      </c>
    </row>
    <row r="680" customFormat="false" ht="12.75" hidden="false" customHeight="false" outlineLevel="0" collapsed="false">
      <c r="A680" s="0" t="n">
        <v>2002</v>
      </c>
      <c r="B680" s="0" t="n">
        <v>2</v>
      </c>
      <c r="C680" s="0" t="n">
        <v>26</v>
      </c>
      <c r="D680" s="0" t="n">
        <v>19</v>
      </c>
      <c r="E680" s="0" t="n">
        <v>45</v>
      </c>
      <c r="G680" s="0" t="n">
        <v>107</v>
      </c>
      <c r="H680" s="0" t="n">
        <f aca="false">(107-G680)</f>
        <v>0</v>
      </c>
      <c r="L680" s="21" t="n">
        <v>0</v>
      </c>
      <c r="M680" s="22" t="n">
        <f aca="false">IF(H680&gt;0,(L680*(107/H680)),L680*107)</f>
        <v>0</v>
      </c>
      <c r="N680" s="22" t="n">
        <f aca="false">(M680-L680)</f>
        <v>0</v>
      </c>
    </row>
    <row r="681" customFormat="false" ht="12.75" hidden="false" customHeight="false" outlineLevel="0" collapsed="false">
      <c r="A681" s="0" t="n">
        <v>2002</v>
      </c>
      <c r="B681" s="0" t="n">
        <v>2</v>
      </c>
      <c r="C681" s="0" t="n">
        <v>26</v>
      </c>
      <c r="D681" s="0" t="n">
        <v>20</v>
      </c>
      <c r="E681" s="0" t="n">
        <v>0</v>
      </c>
      <c r="G681" s="0" t="n">
        <v>107</v>
      </c>
      <c r="H681" s="0" t="n">
        <f aca="false">(107-G681)</f>
        <v>0</v>
      </c>
      <c r="L681" s="21" t="n">
        <v>0</v>
      </c>
      <c r="M681" s="22" t="n">
        <f aca="false">IF(H681&gt;0,(L681*(107/H681)),L681*107)</f>
        <v>0</v>
      </c>
      <c r="N681" s="22" t="n">
        <f aca="false">(M681-L681)</f>
        <v>0</v>
      </c>
    </row>
    <row r="682" customFormat="false" ht="12.75" hidden="false" customHeight="false" outlineLevel="0" collapsed="false">
      <c r="A682" s="0" t="n">
        <v>2002</v>
      </c>
      <c r="B682" s="0" t="n">
        <v>2</v>
      </c>
      <c r="C682" s="0" t="n">
        <v>26</v>
      </c>
      <c r="D682" s="0" t="n">
        <v>20</v>
      </c>
      <c r="E682" s="0" t="n">
        <v>15</v>
      </c>
      <c r="G682" s="0" t="n">
        <v>107</v>
      </c>
      <c r="H682" s="0" t="n">
        <f aca="false">(107-G682)</f>
        <v>0</v>
      </c>
      <c r="L682" s="21" t="n">
        <v>0</v>
      </c>
      <c r="M682" s="22" t="n">
        <f aca="false">IF(H682&gt;0,(L682*(107/H682)),L682*107)</f>
        <v>0</v>
      </c>
      <c r="N682" s="22" t="n">
        <f aca="false">(M682-L682)</f>
        <v>0</v>
      </c>
    </row>
    <row r="683" customFormat="false" ht="12.75" hidden="false" customHeight="false" outlineLevel="0" collapsed="false">
      <c r="A683" s="0" t="n">
        <v>2002</v>
      </c>
      <c r="B683" s="0" t="n">
        <v>2</v>
      </c>
      <c r="C683" s="0" t="n">
        <v>26</v>
      </c>
      <c r="D683" s="0" t="n">
        <v>20</v>
      </c>
      <c r="E683" s="0" t="n">
        <v>30</v>
      </c>
      <c r="G683" s="0" t="n">
        <v>107</v>
      </c>
      <c r="H683" s="0" t="n">
        <f aca="false">(107-G683)</f>
        <v>0</v>
      </c>
      <c r="L683" s="21" t="n">
        <v>0</v>
      </c>
      <c r="M683" s="22" t="n">
        <f aca="false">IF(H683&gt;0,(L683*(107/H683)),L683*107)</f>
        <v>0</v>
      </c>
      <c r="N683" s="22" t="n">
        <f aca="false">(M683-L683)</f>
        <v>0</v>
      </c>
    </row>
    <row r="684" customFormat="false" ht="12.75" hidden="false" customHeight="false" outlineLevel="0" collapsed="false">
      <c r="A684" s="0" t="n">
        <v>2002</v>
      </c>
      <c r="B684" s="0" t="n">
        <v>2</v>
      </c>
      <c r="C684" s="0" t="n">
        <v>26</v>
      </c>
      <c r="D684" s="0" t="n">
        <v>20</v>
      </c>
      <c r="E684" s="0" t="n">
        <v>45</v>
      </c>
      <c r="G684" s="0" t="n">
        <v>107</v>
      </c>
      <c r="H684" s="0" t="n">
        <f aca="false">(107-G684)</f>
        <v>0</v>
      </c>
      <c r="L684" s="21" t="n">
        <v>0</v>
      </c>
      <c r="M684" s="22" t="n">
        <f aca="false">IF(H684&gt;0,(L684*(107/H684)),L684*107)</f>
        <v>0</v>
      </c>
      <c r="N684" s="22" t="n">
        <f aca="false">(M684-L684)</f>
        <v>0</v>
      </c>
    </row>
    <row r="685" customFormat="false" ht="12.75" hidden="false" customHeight="false" outlineLevel="0" collapsed="false">
      <c r="A685" s="0" t="n">
        <v>2002</v>
      </c>
      <c r="B685" s="0" t="n">
        <v>2</v>
      </c>
      <c r="C685" s="0" t="n">
        <v>26</v>
      </c>
      <c r="D685" s="0" t="n">
        <v>21</v>
      </c>
      <c r="E685" s="0" t="n">
        <v>0</v>
      </c>
      <c r="G685" s="0" t="n">
        <v>107</v>
      </c>
      <c r="H685" s="0" t="n">
        <f aca="false">(107-G685)</f>
        <v>0</v>
      </c>
      <c r="L685" s="21" t="n">
        <v>0</v>
      </c>
      <c r="M685" s="22" t="n">
        <f aca="false">IF(H685&gt;0,(L685*(107/H685)),L685*107)</f>
        <v>0</v>
      </c>
      <c r="N685" s="22" t="n">
        <f aca="false">(M685-L685)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L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6.7"/>
    <col collapsed="false" customWidth="true" hidden="false" outlineLevel="0" max="3" min="3" style="0" width="10.13"/>
    <col collapsed="false" customWidth="true" hidden="false" outlineLevel="0" max="4" min="4" style="0" width="4.99"/>
    <col collapsed="false" customWidth="true" hidden="false" outlineLevel="0" max="5" min="5" style="0" width="5.56"/>
    <col collapsed="false" customWidth="true" hidden="false" outlineLevel="0" max="6" min="6" style="0" width="20.41"/>
    <col collapsed="false" customWidth="true" hidden="false" outlineLevel="0" max="7" min="7" style="0" width="7.99"/>
    <col collapsed="false" customWidth="true" hidden="false" outlineLevel="0" max="9" min="8" style="0" width="8.99"/>
    <col collapsed="false" customWidth="true" hidden="false" outlineLevel="0" max="10" min="10" style="0" width="6.56"/>
    <col collapsed="false" customWidth="true" hidden="false" outlineLevel="0" max="11" min="11" style="0" width="8.85"/>
    <col collapsed="false" customWidth="true" hidden="false" outlineLevel="0" max="12" min="12" style="0" width="25.56"/>
    <col collapsed="false" customWidth="true" hidden="false" outlineLevel="0" max="14" min="14" style="0" width="11.7"/>
    <col collapsed="false" customWidth="true" hidden="false" outlineLevel="0" max="16" min="16" style="0" width="11.7"/>
  </cols>
  <sheetData>
    <row r="1" customFormat="false" ht="18" hidden="false" customHeight="false" outlineLevel="0" collapsed="false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customFormat="false" ht="102" hidden="false" customHeight="false" outlineLevel="0" collapsed="false">
      <c r="A2" s="25" t="s">
        <v>28</v>
      </c>
      <c r="B2" s="26" t="s">
        <v>29</v>
      </c>
      <c r="C2" s="26" t="s">
        <v>30</v>
      </c>
      <c r="D2" s="26" t="s">
        <v>31</v>
      </c>
      <c r="E2" s="27" t="s">
        <v>32</v>
      </c>
      <c r="F2" s="26" t="s">
        <v>33</v>
      </c>
      <c r="G2" s="26" t="s">
        <v>34</v>
      </c>
      <c r="H2" s="26" t="s">
        <v>35</v>
      </c>
      <c r="I2" s="26" t="s">
        <v>36</v>
      </c>
      <c r="J2" s="26" t="s">
        <v>37</v>
      </c>
      <c r="K2" s="26" t="s">
        <v>38</v>
      </c>
      <c r="L2" s="26" t="s">
        <v>39</v>
      </c>
      <c r="N2" s="28" t="s">
        <v>40</v>
      </c>
      <c r="P2" s="28" t="s">
        <v>41</v>
      </c>
    </row>
    <row r="3" customFormat="false" ht="63.75" hidden="false" customHeight="false" outlineLevel="0" collapsed="false">
      <c r="A3" s="29" t="n">
        <v>37287</v>
      </c>
      <c r="B3" s="30" t="n">
        <v>2400</v>
      </c>
      <c r="C3" s="29" t="n">
        <v>37288</v>
      </c>
      <c r="D3" s="31" t="n">
        <v>1000</v>
      </c>
      <c r="E3" s="30" t="n">
        <v>10</v>
      </c>
      <c r="F3" s="30" t="s">
        <v>42</v>
      </c>
      <c r="G3" s="30" t="n">
        <v>9</v>
      </c>
      <c r="H3" s="30" t="n">
        <v>338090</v>
      </c>
      <c r="I3" s="32" t="n">
        <v>341090</v>
      </c>
      <c r="J3" s="30" t="n">
        <f aca="false">I3-H3</f>
        <v>3000</v>
      </c>
      <c r="K3" s="30" t="n">
        <f aca="false">J3*G3</f>
        <v>27000</v>
      </c>
      <c r="L3" s="33" t="s">
        <v>43</v>
      </c>
      <c r="N3" s="34" t="n">
        <v>5518.44642857143</v>
      </c>
      <c r="P3" s="35" t="n">
        <v>3593.69623469388</v>
      </c>
      <c r="R3" s="36"/>
      <c r="S3" s="36"/>
      <c r="T3" s="36"/>
    </row>
    <row r="4" customFormat="false" ht="51" hidden="false" customHeight="false" outlineLevel="0" collapsed="false">
      <c r="A4" s="29" t="n">
        <v>37292</v>
      </c>
      <c r="B4" s="30" t="n">
        <v>600</v>
      </c>
      <c r="C4" s="29" t="n">
        <v>37292</v>
      </c>
      <c r="D4" s="30" t="n">
        <v>1900</v>
      </c>
      <c r="E4" s="30" t="n">
        <v>13</v>
      </c>
      <c r="F4" s="30" t="s">
        <v>44</v>
      </c>
      <c r="G4" s="30" t="n">
        <v>9</v>
      </c>
      <c r="H4" s="32" t="n">
        <v>286051</v>
      </c>
      <c r="I4" s="32" t="n">
        <v>302004</v>
      </c>
      <c r="J4" s="30" t="n">
        <f aca="false">I4-H4</f>
        <v>15953</v>
      </c>
      <c r="K4" s="30" t="n">
        <f aca="false">J4*G4</f>
        <v>143577</v>
      </c>
      <c r="L4" s="33" t="s">
        <v>45</v>
      </c>
      <c r="N4" s="34" t="n">
        <v>25607.6020408163</v>
      </c>
      <c r="P4" s="37" t="n">
        <v>36686.8523575102</v>
      </c>
      <c r="R4" s="36"/>
      <c r="S4" s="36"/>
      <c r="T4" s="36"/>
    </row>
    <row r="5" customFormat="false" ht="38.25" hidden="false" customHeight="false" outlineLevel="0" collapsed="false">
      <c r="A5" s="29" t="n">
        <v>37292</v>
      </c>
      <c r="B5" s="30" t="n">
        <v>1730</v>
      </c>
      <c r="C5" s="29" t="n">
        <v>37292</v>
      </c>
      <c r="D5" s="30" t="n">
        <v>2200</v>
      </c>
      <c r="E5" s="30" t="n">
        <v>4.5</v>
      </c>
      <c r="F5" s="28" t="s">
        <v>46</v>
      </c>
      <c r="G5" s="30" t="n">
        <v>21</v>
      </c>
      <c r="H5" s="32" t="n">
        <v>424115</v>
      </c>
      <c r="I5" s="32" t="n">
        <v>427271</v>
      </c>
      <c r="J5" s="30" t="n">
        <f aca="false">I5-H5</f>
        <v>3156</v>
      </c>
      <c r="K5" s="30" t="n">
        <f aca="false">J5*G5</f>
        <v>66276</v>
      </c>
      <c r="L5" s="26" t="s">
        <v>47</v>
      </c>
      <c r="N5" s="34" t="n">
        <v>25364.5610465116</v>
      </c>
      <c r="P5" s="38" t="n">
        <v>61025.3836768605</v>
      </c>
      <c r="R5" s="36"/>
      <c r="S5" s="36"/>
      <c r="T5" s="36"/>
    </row>
    <row r="6" customFormat="false" ht="25.5" hidden="false" customHeight="false" outlineLevel="0" collapsed="false">
      <c r="A6" s="29" t="n">
        <v>37292</v>
      </c>
      <c r="B6" s="30" t="n">
        <v>1900</v>
      </c>
      <c r="C6" s="29" t="n">
        <v>37292</v>
      </c>
      <c r="D6" s="30" t="n">
        <v>2200</v>
      </c>
      <c r="E6" s="30" t="n">
        <v>3</v>
      </c>
      <c r="F6" s="28" t="s">
        <v>48</v>
      </c>
      <c r="G6" s="30" t="n">
        <v>24</v>
      </c>
      <c r="H6" s="32" t="n">
        <v>28376</v>
      </c>
      <c r="I6" s="32" t="n">
        <v>30478</v>
      </c>
      <c r="J6" s="30" t="n">
        <f aca="false">I6-H6</f>
        <v>2102</v>
      </c>
      <c r="K6" s="30" t="n">
        <f aca="false">J6*G6</f>
        <v>50448</v>
      </c>
      <c r="L6" s="26" t="s">
        <v>49</v>
      </c>
      <c r="N6" s="34" t="n">
        <v>19724.6168674699</v>
      </c>
      <c r="P6" s="38" t="n">
        <v>41454.9423631807</v>
      </c>
      <c r="R6" s="36"/>
      <c r="S6" s="36"/>
      <c r="T6" s="36"/>
    </row>
    <row r="7" customFormat="false" ht="25.5" hidden="false" customHeight="false" outlineLevel="0" collapsed="false">
      <c r="A7" s="29" t="n">
        <v>37296</v>
      </c>
      <c r="B7" s="30" t="n">
        <v>2300</v>
      </c>
      <c r="C7" s="29" t="n">
        <v>37297</v>
      </c>
      <c r="D7" s="30" t="n">
        <v>830</v>
      </c>
      <c r="E7" s="30" t="n">
        <v>9.5</v>
      </c>
      <c r="F7" s="30" t="s">
        <v>42</v>
      </c>
      <c r="G7" s="30" t="n">
        <v>75</v>
      </c>
      <c r="H7" s="32" t="n">
        <v>367478</v>
      </c>
      <c r="I7" s="32" t="n">
        <v>383628</v>
      </c>
      <c r="J7" s="39" t="n">
        <f aca="false">I7-H7</f>
        <v>16150</v>
      </c>
      <c r="K7" s="30" t="n">
        <f aca="false">J7*G7</f>
        <v>1211250</v>
      </c>
      <c r="L7" s="26" t="s">
        <v>50</v>
      </c>
      <c r="N7" s="34" t="n">
        <v>800419.4140625</v>
      </c>
      <c r="P7" s="38" t="n">
        <v>582487.07109375</v>
      </c>
      <c r="R7" s="36"/>
      <c r="S7" s="36"/>
      <c r="T7" s="36"/>
    </row>
    <row r="8" customFormat="false" ht="25.5" hidden="false" customHeight="false" outlineLevel="0" collapsed="false">
      <c r="A8" s="29" t="n">
        <v>37297</v>
      </c>
      <c r="B8" s="30" t="n">
        <v>1045</v>
      </c>
      <c r="C8" s="29" t="n">
        <v>37297</v>
      </c>
      <c r="D8" s="30" t="n">
        <v>1230</v>
      </c>
      <c r="E8" s="40" t="s">
        <v>51</v>
      </c>
      <c r="F8" s="30" t="s">
        <v>52</v>
      </c>
      <c r="G8" s="30" t="n">
        <v>8</v>
      </c>
      <c r="H8" s="32" t="n">
        <v>355830</v>
      </c>
      <c r="I8" s="32" t="n">
        <v>357580</v>
      </c>
      <c r="J8" s="39" t="n">
        <f aca="false">I8-H8</f>
        <v>1750</v>
      </c>
      <c r="K8" s="30" t="n">
        <f aca="false">J8*G8</f>
        <v>14000</v>
      </c>
      <c r="L8" s="26" t="s">
        <v>53</v>
      </c>
      <c r="N8" s="34" t="n">
        <v>6216.35286195287</v>
      </c>
      <c r="P8" s="38" t="n">
        <v>12051.7785050505</v>
      </c>
      <c r="R8" s="36"/>
      <c r="S8" s="36"/>
      <c r="T8" s="36"/>
    </row>
    <row r="9" customFormat="false" ht="25.5" hidden="false" customHeight="false" outlineLevel="0" collapsed="false">
      <c r="A9" s="29" t="n">
        <v>37301</v>
      </c>
      <c r="B9" s="30" t="n">
        <v>700</v>
      </c>
      <c r="C9" s="29" t="n">
        <v>37301</v>
      </c>
      <c r="D9" s="30" t="n">
        <v>2400</v>
      </c>
      <c r="E9" s="30" t="n">
        <v>17</v>
      </c>
      <c r="F9" s="28" t="s">
        <v>54</v>
      </c>
      <c r="G9" s="30" t="n">
        <v>61</v>
      </c>
      <c r="H9" s="32" t="n">
        <v>669369</v>
      </c>
      <c r="I9" s="32" t="n">
        <v>692659</v>
      </c>
      <c r="J9" s="30" t="n">
        <f aca="false">I9-H9</f>
        <v>23290</v>
      </c>
      <c r="K9" s="30" t="n">
        <f aca="false">J9*G9</f>
        <v>1420690</v>
      </c>
      <c r="L9" s="41" t="s">
        <v>55</v>
      </c>
      <c r="N9" s="34" t="n">
        <v>1026324.69057971</v>
      </c>
      <c r="P9" s="38" t="n">
        <v>1586719.22309913</v>
      </c>
      <c r="R9" s="36"/>
      <c r="S9" s="36"/>
      <c r="T9" s="36"/>
    </row>
    <row r="10" customFormat="false" ht="25.5" hidden="false" customHeight="false" outlineLevel="0" collapsed="false">
      <c r="A10" s="29" t="n">
        <v>37301</v>
      </c>
      <c r="B10" s="30" t="n">
        <v>2400</v>
      </c>
      <c r="C10" s="29" t="n">
        <v>37302</v>
      </c>
      <c r="D10" s="30" t="n">
        <v>600</v>
      </c>
      <c r="E10" s="30" t="n">
        <v>6</v>
      </c>
      <c r="F10" s="28" t="s">
        <v>54</v>
      </c>
      <c r="G10" s="30" t="n">
        <v>61</v>
      </c>
      <c r="H10" s="32" t="n">
        <v>692659</v>
      </c>
      <c r="I10" s="32" t="n">
        <v>706260</v>
      </c>
      <c r="J10" s="30" t="n">
        <f aca="false">I10-H10</f>
        <v>13601</v>
      </c>
      <c r="K10" s="30" t="n">
        <f aca="false">J10*G10</f>
        <v>829661</v>
      </c>
      <c r="L10" s="41" t="s">
        <v>55</v>
      </c>
      <c r="N10" s="34" t="n">
        <v>478482.452898551</v>
      </c>
      <c r="P10" s="38" t="n">
        <v>405464.736369565</v>
      </c>
      <c r="R10" s="36"/>
      <c r="S10" s="36"/>
      <c r="T10" s="36"/>
    </row>
    <row r="11" customFormat="false" ht="12.75" hidden="false" customHeight="false" outlineLevel="0" collapsed="false">
      <c r="A11" s="29" t="n">
        <v>37302</v>
      </c>
      <c r="B11" s="30" t="n">
        <v>600</v>
      </c>
      <c r="C11" s="29" t="n">
        <v>37302</v>
      </c>
      <c r="D11" s="30" t="n">
        <v>800</v>
      </c>
      <c r="E11" s="30" t="n">
        <v>2</v>
      </c>
      <c r="F11" s="30" t="s">
        <v>56</v>
      </c>
      <c r="G11" s="30" t="n">
        <v>13</v>
      </c>
      <c r="H11" s="32" t="n">
        <v>439707</v>
      </c>
      <c r="I11" s="32" t="n">
        <v>441908</v>
      </c>
      <c r="J11" s="30" t="n">
        <f aca="false">I11-H11</f>
        <v>2201</v>
      </c>
      <c r="K11" s="30" t="n">
        <f aca="false">J11*G11</f>
        <v>28613</v>
      </c>
      <c r="L11" s="41" t="s">
        <v>57</v>
      </c>
      <c r="N11" s="34" t="n">
        <v>15285.134929078</v>
      </c>
      <c r="P11" s="38" t="n">
        <v>25167.2672992553</v>
      </c>
      <c r="R11" s="36"/>
      <c r="S11" s="36"/>
      <c r="T11" s="36"/>
    </row>
    <row r="12" customFormat="false" ht="38.25" hidden="false" customHeight="false" outlineLevel="0" collapsed="false">
      <c r="A12" s="29" t="n">
        <v>37303</v>
      </c>
      <c r="B12" s="30" t="n">
        <v>2115</v>
      </c>
      <c r="C12" s="29" t="n">
        <v>37303</v>
      </c>
      <c r="D12" s="30" t="n">
        <v>2345</v>
      </c>
      <c r="E12" s="30" t="n">
        <v>2.5</v>
      </c>
      <c r="F12" s="28" t="s">
        <v>58</v>
      </c>
      <c r="G12" s="30" t="n">
        <v>75</v>
      </c>
      <c r="H12" s="32" t="n">
        <v>132731</v>
      </c>
      <c r="I12" s="32" t="n">
        <v>136643</v>
      </c>
      <c r="J12" s="39" t="n">
        <f aca="false">I12-H12</f>
        <v>3912</v>
      </c>
      <c r="K12" s="30" t="n">
        <f aca="false">J12*G12</f>
        <v>293400</v>
      </c>
      <c r="L12" s="41" t="s">
        <v>59</v>
      </c>
      <c r="N12" s="34" t="n">
        <v>149241.5234375</v>
      </c>
      <c r="P12" s="38" t="n">
        <v>248282.878125</v>
      </c>
      <c r="R12" s="36"/>
      <c r="S12" s="36"/>
      <c r="T12" s="36"/>
    </row>
    <row r="13" customFormat="false" ht="25.5" hidden="false" customHeight="false" outlineLevel="0" collapsed="false">
      <c r="A13" s="29" t="n">
        <v>37305</v>
      </c>
      <c r="B13" s="30" t="n">
        <v>1950</v>
      </c>
      <c r="C13" s="29" t="n">
        <v>37305</v>
      </c>
      <c r="D13" s="30" t="n">
        <v>2300</v>
      </c>
      <c r="E13" s="30" t="n">
        <v>3.5</v>
      </c>
      <c r="F13" s="30" t="s">
        <v>60</v>
      </c>
      <c r="G13" s="30" t="n">
        <v>33</v>
      </c>
      <c r="H13" s="32" t="n">
        <v>345600</v>
      </c>
      <c r="I13" s="32" t="n">
        <v>351725</v>
      </c>
      <c r="J13" s="39" t="n">
        <f aca="false">I13-H13</f>
        <v>6125</v>
      </c>
      <c r="K13" s="30" t="n">
        <f aca="false">J13*G13</f>
        <v>202125</v>
      </c>
      <c r="L13" s="26" t="s">
        <v>61</v>
      </c>
      <c r="N13" s="34" t="n">
        <v>99086.6398648649</v>
      </c>
      <c r="P13" s="38" t="n">
        <v>60822.2384594595</v>
      </c>
      <c r="R13" s="36"/>
      <c r="S13" s="36"/>
      <c r="T13" s="36"/>
    </row>
    <row r="14" customFormat="false" ht="12.75" hidden="false" customHeight="false" outlineLevel="0" collapsed="false">
      <c r="A14" s="42" t="n">
        <v>37305</v>
      </c>
      <c r="B14" s="39" t="n">
        <v>2300</v>
      </c>
      <c r="C14" s="42" t="n">
        <v>37305</v>
      </c>
      <c r="D14" s="39" t="n">
        <v>2400</v>
      </c>
      <c r="E14" s="39" t="n">
        <v>1</v>
      </c>
      <c r="F14" s="39" t="s">
        <v>62</v>
      </c>
      <c r="G14" s="39" t="n">
        <v>11</v>
      </c>
      <c r="H14" s="43" t="n">
        <v>351725</v>
      </c>
      <c r="I14" s="43" t="n">
        <v>353425</v>
      </c>
      <c r="J14" s="39" t="n">
        <f aca="false">I14-H14</f>
        <v>1700</v>
      </c>
      <c r="K14" s="39" t="n">
        <f aca="false">J14*G14</f>
        <v>18700</v>
      </c>
      <c r="L14" s="41" t="s">
        <v>55</v>
      </c>
      <c r="N14" s="34" t="n">
        <v>7529.50381944444</v>
      </c>
      <c r="P14" s="38" t="n">
        <v>3427.16653125</v>
      </c>
      <c r="R14" s="36"/>
      <c r="S14" s="36"/>
      <c r="T14" s="36"/>
    </row>
    <row r="15" customFormat="false" ht="63.75" hidden="false" customHeight="false" outlineLevel="0" collapsed="false">
      <c r="A15" s="42" t="n">
        <v>37306</v>
      </c>
      <c r="B15" s="39" t="n">
        <v>200</v>
      </c>
      <c r="C15" s="42" t="n">
        <v>37306</v>
      </c>
      <c r="D15" s="39" t="n">
        <v>430</v>
      </c>
      <c r="E15" s="39" t="n">
        <v>2.5</v>
      </c>
      <c r="F15" s="44" t="s">
        <v>63</v>
      </c>
      <c r="G15" s="39" t="n">
        <v>46</v>
      </c>
      <c r="H15" s="43" t="n">
        <v>320400</v>
      </c>
      <c r="I15" s="43" t="n">
        <v>324650</v>
      </c>
      <c r="J15" s="39" t="n">
        <f aca="false">I15-H15</f>
        <v>4250</v>
      </c>
      <c r="K15" s="39" t="n">
        <f aca="false">J15*G15</f>
        <v>195500</v>
      </c>
      <c r="L15" s="41" t="s">
        <v>64</v>
      </c>
      <c r="N15" s="34" t="n">
        <v>93702.7918032787</v>
      </c>
      <c r="P15" s="38" t="n">
        <v>131495.993639344</v>
      </c>
      <c r="R15" s="36"/>
      <c r="S15" s="36"/>
      <c r="T15" s="36"/>
    </row>
    <row r="16" customFormat="false" ht="76.5" hidden="false" customHeight="false" outlineLevel="0" collapsed="false">
      <c r="A16" s="42" t="n">
        <v>37306</v>
      </c>
      <c r="B16" s="39" t="n">
        <v>430</v>
      </c>
      <c r="C16" s="42" t="n">
        <v>37306</v>
      </c>
      <c r="D16" s="39" t="n">
        <v>830</v>
      </c>
      <c r="E16" s="39" t="n">
        <v>4</v>
      </c>
      <c r="F16" s="44" t="s">
        <v>65</v>
      </c>
      <c r="G16" s="39" t="n">
        <v>52</v>
      </c>
      <c r="H16" s="43" t="n">
        <v>324650</v>
      </c>
      <c r="I16" s="43" t="n">
        <v>331634</v>
      </c>
      <c r="J16" s="39" t="n">
        <f aca="false">I16-H16</f>
        <v>6984</v>
      </c>
      <c r="K16" s="39" t="n">
        <f aca="false">J16*G16</f>
        <v>363168</v>
      </c>
      <c r="L16" s="41" t="s">
        <v>66</v>
      </c>
      <c r="N16" s="34" t="n">
        <v>140430.223030303</v>
      </c>
      <c r="P16" s="38" t="n">
        <v>241364.323195273</v>
      </c>
      <c r="R16" s="36"/>
      <c r="S16" s="36"/>
      <c r="T16" s="36"/>
    </row>
    <row r="17" customFormat="false" ht="89.25" hidden="false" customHeight="false" outlineLevel="0" collapsed="false">
      <c r="A17" s="42" t="n">
        <v>37306</v>
      </c>
      <c r="B17" s="39" t="n">
        <v>830</v>
      </c>
      <c r="C17" s="42" t="n">
        <v>37306</v>
      </c>
      <c r="D17" s="39" t="n">
        <v>1015</v>
      </c>
      <c r="E17" s="39" t="n">
        <v>1.75</v>
      </c>
      <c r="F17" s="44" t="s">
        <v>67</v>
      </c>
      <c r="G17" s="39" t="n">
        <v>65</v>
      </c>
      <c r="H17" s="43" t="n">
        <v>571712</v>
      </c>
      <c r="I17" s="43" t="n">
        <v>574261</v>
      </c>
      <c r="J17" s="39" t="n">
        <f aca="false">I17-H17</f>
        <v>2549</v>
      </c>
      <c r="K17" s="39" t="n">
        <f aca="false">J17*G17</f>
        <v>165685</v>
      </c>
      <c r="L17" s="41" t="s">
        <v>66</v>
      </c>
      <c r="N17" s="34" t="n">
        <v>180675.753968254</v>
      </c>
      <c r="P17" s="38" t="n">
        <v>154980.052501548</v>
      </c>
      <c r="R17" s="36"/>
      <c r="S17" s="36"/>
      <c r="T17" s="36"/>
    </row>
    <row r="18" customFormat="false" ht="102" hidden="false" customHeight="false" outlineLevel="0" collapsed="false">
      <c r="A18" s="42" t="n">
        <v>37306</v>
      </c>
      <c r="B18" s="39" t="n">
        <v>1015</v>
      </c>
      <c r="C18" s="42" t="n">
        <v>37306</v>
      </c>
      <c r="D18" s="39" t="n">
        <v>1415</v>
      </c>
      <c r="E18" s="39" t="n">
        <v>4</v>
      </c>
      <c r="F18" s="44" t="s">
        <v>68</v>
      </c>
      <c r="G18" s="39" t="n">
        <v>68</v>
      </c>
      <c r="H18" s="43" t="n">
        <v>574261</v>
      </c>
      <c r="I18" s="43" t="n">
        <v>578629</v>
      </c>
      <c r="J18" s="39" t="n">
        <f aca="false">I18-H18</f>
        <v>4368</v>
      </c>
      <c r="K18" s="39" t="n">
        <f aca="false">J18*G18</f>
        <v>297024</v>
      </c>
      <c r="L18" s="41" t="s">
        <v>66</v>
      </c>
      <c r="N18" s="34" t="n">
        <v>455441.217094017</v>
      </c>
      <c r="P18" s="38" t="n">
        <v>439851.316820513</v>
      </c>
      <c r="R18" s="36"/>
      <c r="S18" s="36"/>
      <c r="T18" s="36"/>
    </row>
    <row r="19" customFormat="false" ht="89.25" hidden="false" customHeight="false" outlineLevel="0" collapsed="false">
      <c r="A19" s="42" t="n">
        <v>37306</v>
      </c>
      <c r="B19" s="39" t="n">
        <v>1415</v>
      </c>
      <c r="C19" s="42" t="n">
        <v>37306</v>
      </c>
      <c r="D19" s="39" t="n">
        <v>1600</v>
      </c>
      <c r="E19" s="39" t="n">
        <v>1.75</v>
      </c>
      <c r="F19" s="44" t="s">
        <v>69</v>
      </c>
      <c r="G19" s="39" t="n">
        <v>61</v>
      </c>
      <c r="H19" s="43" t="n">
        <v>480101</v>
      </c>
      <c r="I19" s="43" t="n">
        <v>481724</v>
      </c>
      <c r="J19" s="39" t="n">
        <f aca="false">I19-H19</f>
        <v>1623</v>
      </c>
      <c r="K19" s="39" t="n">
        <f aca="false">J19*G19</f>
        <v>99003</v>
      </c>
      <c r="L19" s="41" t="s">
        <v>66</v>
      </c>
      <c r="N19" s="34" t="n">
        <v>132727.734057971</v>
      </c>
      <c r="P19" s="38" t="n">
        <v>147021.605913044</v>
      </c>
      <c r="R19" s="36"/>
      <c r="S19" s="36"/>
      <c r="T19" s="36"/>
    </row>
    <row r="20" customFormat="false" ht="114.75" hidden="false" customHeight="false" outlineLevel="0" collapsed="false">
      <c r="A20" s="29" t="n">
        <v>37306</v>
      </c>
      <c r="B20" s="30" t="n">
        <v>1600</v>
      </c>
      <c r="C20" s="29" t="n">
        <v>37306</v>
      </c>
      <c r="D20" s="30" t="n">
        <v>2250</v>
      </c>
      <c r="E20" s="30" t="n">
        <v>6.5</v>
      </c>
      <c r="F20" s="45" t="s">
        <v>70</v>
      </c>
      <c r="G20" s="30" t="n">
        <v>70</v>
      </c>
      <c r="H20" s="32" t="n">
        <v>481724</v>
      </c>
      <c r="I20" s="32" t="n">
        <v>491188</v>
      </c>
      <c r="J20" s="39" t="n">
        <f aca="false">I20-H20</f>
        <v>9464</v>
      </c>
      <c r="K20" s="30" t="n">
        <f aca="false">J20*G20</f>
        <v>662480</v>
      </c>
      <c r="L20" s="41" t="s">
        <v>66</v>
      </c>
      <c r="N20" s="34" t="n">
        <v>679762.779279279</v>
      </c>
      <c r="P20" s="38" t="n">
        <v>761310.302152703</v>
      </c>
      <c r="R20" s="36"/>
      <c r="S20" s="36"/>
      <c r="T20" s="36"/>
    </row>
    <row r="21" customFormat="false" ht="25.5" hidden="false" customHeight="false" outlineLevel="0" collapsed="false">
      <c r="A21" s="46" t="s">
        <v>71</v>
      </c>
      <c r="B21" s="47" t="n">
        <v>2400</v>
      </c>
      <c r="C21" s="46" t="s">
        <v>72</v>
      </c>
      <c r="D21" s="48" t="n">
        <v>200</v>
      </c>
      <c r="E21" s="47" t="n">
        <v>2</v>
      </c>
      <c r="F21" s="46" t="s">
        <v>73</v>
      </c>
      <c r="G21" s="47" t="n">
        <v>9</v>
      </c>
      <c r="H21" s="47" t="n">
        <v>502072</v>
      </c>
      <c r="I21" s="47" t="n">
        <v>503699</v>
      </c>
      <c r="J21" s="47" t="n">
        <f aca="false">I21-H21</f>
        <v>1627</v>
      </c>
      <c r="K21" s="47" t="n">
        <f aca="false">J21*G21</f>
        <v>14643</v>
      </c>
      <c r="L21" s="41" t="s">
        <v>64</v>
      </c>
      <c r="N21" s="34" t="n">
        <v>1837.00255102041</v>
      </c>
      <c r="P21" s="38" t="n">
        <v>10079.8850693571</v>
      </c>
      <c r="R21" s="36"/>
      <c r="S21" s="36"/>
      <c r="T21" s="36"/>
    </row>
    <row r="22" customFormat="false" ht="51" hidden="false" customHeight="false" outlineLevel="0" collapsed="false">
      <c r="A22" s="49" t="n">
        <v>37308</v>
      </c>
      <c r="B22" s="47" t="n">
        <v>200</v>
      </c>
      <c r="C22" s="49" t="n">
        <v>37308</v>
      </c>
      <c r="D22" s="48" t="n">
        <v>600</v>
      </c>
      <c r="E22" s="47" t="n">
        <v>4</v>
      </c>
      <c r="F22" s="46" t="s">
        <v>74</v>
      </c>
      <c r="G22" s="47" t="n">
        <v>26</v>
      </c>
      <c r="H22" s="47" t="n">
        <v>503699</v>
      </c>
      <c r="I22" s="47" t="n">
        <v>506242</v>
      </c>
      <c r="J22" s="47" t="n">
        <f aca="false">I22-H22</f>
        <v>2543</v>
      </c>
      <c r="K22" s="47" t="n">
        <f aca="false">J22*G22</f>
        <v>66118</v>
      </c>
      <c r="L22" s="41" t="s">
        <v>66</v>
      </c>
      <c r="N22" s="34" t="n">
        <v>39317.3444444445</v>
      </c>
      <c r="P22" s="38" t="n">
        <v>58197.7169007161</v>
      </c>
      <c r="R22" s="36"/>
      <c r="S22" s="36"/>
      <c r="T22" s="36"/>
    </row>
    <row r="23" customFormat="false" ht="76.5" hidden="false" customHeight="false" outlineLevel="0" collapsed="false">
      <c r="A23" s="49" t="n">
        <v>37308</v>
      </c>
      <c r="B23" s="47" t="n">
        <v>600</v>
      </c>
      <c r="C23" s="49" t="n">
        <v>37308</v>
      </c>
      <c r="D23" s="48" t="n">
        <v>630</v>
      </c>
      <c r="E23" s="47" t="n">
        <v>0.5</v>
      </c>
      <c r="F23" s="46" t="s">
        <v>75</v>
      </c>
      <c r="G23" s="47" t="n">
        <v>39</v>
      </c>
      <c r="H23" s="47" t="n">
        <v>506242</v>
      </c>
      <c r="I23" s="47" t="n">
        <v>507194</v>
      </c>
      <c r="J23" s="47" t="n">
        <f aca="false">I23-H23</f>
        <v>952</v>
      </c>
      <c r="K23" s="47" t="n">
        <f aca="false">J23*G23</f>
        <v>37128</v>
      </c>
      <c r="L23" s="41" t="s">
        <v>66</v>
      </c>
      <c r="N23" s="34" t="n">
        <v>13892.4213235294</v>
      </c>
      <c r="P23" s="38" t="n">
        <v>10613.8228319118</v>
      </c>
      <c r="R23" s="36"/>
      <c r="S23" s="36"/>
      <c r="T23" s="36"/>
    </row>
    <row r="24" customFormat="false" ht="63.75" hidden="false" customHeight="false" outlineLevel="0" collapsed="false">
      <c r="A24" s="49" t="n">
        <v>37308</v>
      </c>
      <c r="B24" s="47" t="n">
        <v>630</v>
      </c>
      <c r="C24" s="49" t="n">
        <v>37308</v>
      </c>
      <c r="D24" s="48" t="n">
        <v>830</v>
      </c>
      <c r="E24" s="47" t="n">
        <v>2</v>
      </c>
      <c r="F24" s="46" t="s">
        <v>76</v>
      </c>
      <c r="G24" s="47" t="n">
        <v>31</v>
      </c>
      <c r="H24" s="47" t="n">
        <v>507194</v>
      </c>
      <c r="I24" s="47" t="n">
        <v>508788</v>
      </c>
      <c r="J24" s="47" t="n">
        <f aca="false">I24-H24</f>
        <v>1594</v>
      </c>
      <c r="K24" s="47" t="n">
        <f aca="false">J24*G24</f>
        <v>49414</v>
      </c>
      <c r="L24" s="41" t="s">
        <v>66</v>
      </c>
      <c r="N24" s="34" t="n">
        <v>41300.6405701754</v>
      </c>
      <c r="P24" s="38" t="n">
        <v>33401.8796867369</v>
      </c>
      <c r="R24" s="36"/>
      <c r="S24" s="36"/>
      <c r="T24" s="36"/>
    </row>
    <row r="25" customFormat="false" ht="25.5" hidden="false" customHeight="false" outlineLevel="0" collapsed="false">
      <c r="A25" s="49" t="n">
        <v>37308</v>
      </c>
      <c r="B25" s="47" t="n">
        <v>945</v>
      </c>
      <c r="C25" s="49" t="n">
        <v>37308</v>
      </c>
      <c r="D25" s="48" t="n">
        <v>1045</v>
      </c>
      <c r="E25" s="47" t="n">
        <v>1</v>
      </c>
      <c r="F25" s="47" t="s">
        <v>77</v>
      </c>
      <c r="G25" s="47" t="n">
        <v>11</v>
      </c>
      <c r="H25" s="47" t="n">
        <v>683503</v>
      </c>
      <c r="I25" s="47" t="n">
        <v>685003</v>
      </c>
      <c r="J25" s="47" t="n">
        <f aca="false">I25-H25</f>
        <v>1500</v>
      </c>
      <c r="K25" s="47" t="n">
        <f aca="false">J25*G25</f>
        <v>16500</v>
      </c>
      <c r="L25" s="26" t="s">
        <v>78</v>
      </c>
      <c r="N25" s="34" t="n">
        <v>4390.65763888889</v>
      </c>
      <c r="P25" s="38" t="n">
        <v>7720.66965209375</v>
      </c>
      <c r="R25" s="36"/>
      <c r="S25" s="36"/>
      <c r="T25" s="36"/>
    </row>
    <row r="26" customFormat="false" ht="51" hidden="false" customHeight="false" outlineLevel="0" collapsed="false">
      <c r="A26" s="49" t="n">
        <v>37308</v>
      </c>
      <c r="B26" s="47" t="n">
        <v>1045</v>
      </c>
      <c r="C26" s="49" t="n">
        <v>37308</v>
      </c>
      <c r="D26" s="48" t="n">
        <v>1200</v>
      </c>
      <c r="E26" s="47" t="n">
        <v>1.25</v>
      </c>
      <c r="F26" s="47" t="s">
        <v>79</v>
      </c>
      <c r="G26" s="47" t="n">
        <v>27</v>
      </c>
      <c r="H26" s="47" t="n">
        <v>685003</v>
      </c>
      <c r="I26" s="47" t="n">
        <v>686512</v>
      </c>
      <c r="J26" s="47" t="n">
        <f aca="false">I26-H26</f>
        <v>1509</v>
      </c>
      <c r="K26" s="47" t="n">
        <f aca="false">J26*G26</f>
        <v>40743</v>
      </c>
      <c r="L26" s="26" t="s">
        <v>78</v>
      </c>
      <c r="N26" s="34" t="n">
        <v>22021.903125</v>
      </c>
      <c r="P26" s="38" t="n">
        <v>30135.3444079875</v>
      </c>
      <c r="R26" s="36"/>
      <c r="S26" s="36"/>
      <c r="T26" s="36"/>
    </row>
    <row r="27" customFormat="false" ht="63.75" hidden="false" customHeight="false" outlineLevel="0" collapsed="false">
      <c r="A27" s="49" t="n">
        <v>37308</v>
      </c>
      <c r="B27" s="47" t="n">
        <v>1200</v>
      </c>
      <c r="C27" s="49" t="n">
        <v>37308</v>
      </c>
      <c r="D27" s="48" t="n">
        <v>1615</v>
      </c>
      <c r="E27" s="47" t="n">
        <v>4.25</v>
      </c>
      <c r="F27" s="47" t="s">
        <v>80</v>
      </c>
      <c r="G27" s="47" t="n">
        <v>53</v>
      </c>
      <c r="H27" s="47" t="n">
        <v>686512</v>
      </c>
      <c r="I27" s="47" t="n">
        <v>691573</v>
      </c>
      <c r="J27" s="39" t="n">
        <f aca="false">I27-H27</f>
        <v>5061</v>
      </c>
      <c r="K27" s="47" t="n">
        <f aca="false">J27*G27</f>
        <v>268233</v>
      </c>
      <c r="L27" s="41" t="s">
        <v>55</v>
      </c>
      <c r="N27" s="34" t="n">
        <v>191338.048148148</v>
      </c>
      <c r="P27" s="38" t="n">
        <v>213415.134047593</v>
      </c>
      <c r="R27" s="36"/>
      <c r="S27" s="36"/>
      <c r="T27" s="36"/>
    </row>
    <row r="28" customFormat="false" ht="25.5" hidden="false" customHeight="false" outlineLevel="0" collapsed="false">
      <c r="A28" s="49" t="n">
        <v>37308</v>
      </c>
      <c r="B28" s="47" t="n">
        <v>1615</v>
      </c>
      <c r="C28" s="47" t="s">
        <v>81</v>
      </c>
      <c r="D28" s="48" t="n">
        <v>1800</v>
      </c>
      <c r="E28" s="47" t="n">
        <v>1.75</v>
      </c>
      <c r="F28" s="47" t="s">
        <v>82</v>
      </c>
      <c r="G28" s="47" t="n">
        <v>27</v>
      </c>
      <c r="H28" s="47" t="n">
        <v>691573</v>
      </c>
      <c r="I28" s="47" t="n">
        <v>693663</v>
      </c>
      <c r="J28" s="47" t="n">
        <f aca="false">I28-H28</f>
        <v>2090</v>
      </c>
      <c r="K28" s="47" t="n">
        <f aca="false">J28*G28</f>
        <v>56430</v>
      </c>
      <c r="L28" s="50" t="s">
        <v>83</v>
      </c>
      <c r="N28" s="34" t="n">
        <v>39386.1825</v>
      </c>
      <c r="P28" s="38" t="n">
        <v>29093.98582755</v>
      </c>
      <c r="R28" s="36"/>
      <c r="S28" s="36"/>
      <c r="T28" s="36"/>
    </row>
    <row r="29" customFormat="false" ht="51" hidden="false" customHeight="false" outlineLevel="0" collapsed="false">
      <c r="A29" s="29" t="n">
        <v>37310</v>
      </c>
      <c r="B29" s="30" t="n">
        <v>2015</v>
      </c>
      <c r="C29" s="29" t="n">
        <v>37310</v>
      </c>
      <c r="D29" s="30" t="n">
        <v>2400</v>
      </c>
      <c r="E29" s="30" t="n">
        <v>3.75</v>
      </c>
      <c r="F29" s="28" t="s">
        <v>84</v>
      </c>
      <c r="G29" s="30" t="n">
        <v>58</v>
      </c>
      <c r="H29" s="30" t="n">
        <v>573961</v>
      </c>
      <c r="I29" s="30" t="n">
        <v>579698</v>
      </c>
      <c r="J29" s="39" t="n">
        <f aca="false">I29-H29</f>
        <v>5737</v>
      </c>
      <c r="K29" s="30" t="n">
        <f aca="false">J29*G29</f>
        <v>332746</v>
      </c>
      <c r="L29" s="50" t="s">
        <v>55</v>
      </c>
      <c r="N29" s="34" t="n">
        <v>123499.281632653</v>
      </c>
      <c r="P29" s="38" t="n">
        <v>420326.719664</v>
      </c>
      <c r="R29" s="36"/>
      <c r="S29" s="36"/>
      <c r="T29" s="36"/>
    </row>
    <row r="30" customFormat="false" ht="51" hidden="false" customHeight="false" outlineLevel="0" collapsed="false">
      <c r="A30" s="29" t="n">
        <v>37310</v>
      </c>
      <c r="B30" s="30" t="n">
        <v>2400</v>
      </c>
      <c r="C30" s="29" t="n">
        <v>37311</v>
      </c>
      <c r="D30" s="30" t="n">
        <v>1830</v>
      </c>
      <c r="E30" s="30" t="n">
        <v>6.5</v>
      </c>
      <c r="F30" s="28" t="s">
        <v>84</v>
      </c>
      <c r="G30" s="30" t="n">
        <v>58</v>
      </c>
      <c r="H30" s="30" t="n">
        <v>579698</v>
      </c>
      <c r="I30" s="30" t="n">
        <v>608003</v>
      </c>
      <c r="J30" s="39" t="n">
        <f aca="false">I30-H30</f>
        <v>28305</v>
      </c>
      <c r="K30" s="30" t="n">
        <f aca="false">J30*G30</f>
        <v>1641690</v>
      </c>
      <c r="L30" s="50" t="s">
        <v>85</v>
      </c>
      <c r="N30" s="34" t="n">
        <v>1687565.08027211</v>
      </c>
      <c r="P30" s="38" t="n">
        <v>1322921.20102514</v>
      </c>
      <c r="R30" s="36"/>
      <c r="S30" s="36"/>
      <c r="T30" s="36"/>
    </row>
    <row r="31" customFormat="false" ht="38.25" hidden="false" customHeight="false" outlineLevel="0" collapsed="false">
      <c r="A31" s="29" t="n">
        <v>37312</v>
      </c>
      <c r="B31" s="30" t="n">
        <v>430</v>
      </c>
      <c r="C31" s="29" t="n">
        <v>37312</v>
      </c>
      <c r="D31" s="30" t="n">
        <v>830</v>
      </c>
      <c r="E31" s="30" t="n">
        <v>4</v>
      </c>
      <c r="F31" s="28" t="s">
        <v>86</v>
      </c>
      <c r="G31" s="30" t="n">
        <v>30</v>
      </c>
      <c r="H31" s="30" t="n">
        <v>574830</v>
      </c>
      <c r="I31" s="30" t="n">
        <v>577390</v>
      </c>
      <c r="J31" s="39" t="n">
        <f aca="false">I31-H31</f>
        <v>2560</v>
      </c>
      <c r="K31" s="30" t="n">
        <f aca="false">J31*G31</f>
        <v>76800</v>
      </c>
      <c r="L31" s="50" t="s">
        <v>87</v>
      </c>
      <c r="N31" s="34" t="n">
        <v>91285.8441558441</v>
      </c>
      <c r="P31" s="38" t="n">
        <v>1129984.253557</v>
      </c>
      <c r="R31" s="36"/>
      <c r="S31" s="36"/>
      <c r="T31" s="36"/>
    </row>
    <row r="32" customFormat="false" ht="51" hidden="false" customHeight="false" outlineLevel="0" collapsed="false">
      <c r="A32" s="29" t="n">
        <v>37312</v>
      </c>
      <c r="B32" s="30" t="n">
        <v>2145</v>
      </c>
      <c r="C32" s="29" t="n">
        <v>37312</v>
      </c>
      <c r="D32" s="30" t="n">
        <v>2300</v>
      </c>
      <c r="E32" s="30" t="n">
        <v>1.25</v>
      </c>
      <c r="F32" s="28" t="s">
        <v>88</v>
      </c>
      <c r="G32" s="30" t="n">
        <v>91</v>
      </c>
      <c r="H32" s="30" t="n">
        <v>178487</v>
      </c>
      <c r="I32" s="30" t="n">
        <v>179892</v>
      </c>
      <c r="J32" s="30" t="n">
        <f aca="false">I32-H32</f>
        <v>1405</v>
      </c>
      <c r="K32" s="30" t="n">
        <f aca="false">J32*G32</f>
        <v>127855</v>
      </c>
      <c r="L32" s="50" t="s">
        <v>89</v>
      </c>
      <c r="N32" s="34" t="n">
        <v>14661.6166666667</v>
      </c>
      <c r="P32" s="38" t="n">
        <v>184673.10225</v>
      </c>
      <c r="R32" s="36"/>
      <c r="S32" s="36"/>
      <c r="T32" s="36"/>
    </row>
    <row r="33" customFormat="false" ht="38.25" hidden="false" customHeight="false" outlineLevel="0" collapsed="false">
      <c r="A33" s="29" t="n">
        <v>37312</v>
      </c>
      <c r="B33" s="30" t="n">
        <v>2300</v>
      </c>
      <c r="C33" s="29" t="n">
        <v>37312</v>
      </c>
      <c r="D33" s="30" t="n">
        <v>2400</v>
      </c>
      <c r="E33" s="30" t="n">
        <v>1</v>
      </c>
      <c r="F33" s="28" t="s">
        <v>90</v>
      </c>
      <c r="G33" s="30" t="n">
        <v>74</v>
      </c>
      <c r="H33" s="30" t="n">
        <v>179892</v>
      </c>
      <c r="I33" s="30" t="n">
        <v>180534</v>
      </c>
      <c r="J33" s="30" t="n">
        <f aca="false">I33-H33</f>
        <v>642</v>
      </c>
      <c r="K33" s="30" t="n">
        <f aca="false">J33*G33</f>
        <v>47508</v>
      </c>
      <c r="L33" s="50" t="s">
        <v>87</v>
      </c>
      <c r="N33" s="34" t="n">
        <v>3318.63838383838</v>
      </c>
      <c r="P33" s="38" t="n">
        <v>73801.7203636364</v>
      </c>
      <c r="R33" s="36"/>
      <c r="S33" s="36"/>
      <c r="T33" s="36"/>
    </row>
    <row r="34" customFormat="false" ht="38.25" hidden="false" customHeight="false" outlineLevel="0" collapsed="false">
      <c r="A34" s="51" t="n">
        <v>37312</v>
      </c>
      <c r="B34" s="30" t="n">
        <v>2400</v>
      </c>
      <c r="C34" s="29" t="n">
        <v>37313</v>
      </c>
      <c r="D34" s="30" t="n">
        <v>215</v>
      </c>
      <c r="E34" s="30" t="n">
        <v>2.25</v>
      </c>
      <c r="F34" s="28" t="s">
        <v>91</v>
      </c>
      <c r="G34" s="30" t="n">
        <v>62</v>
      </c>
      <c r="H34" s="30" t="n">
        <v>180534</v>
      </c>
      <c r="I34" s="30" t="n">
        <v>183548</v>
      </c>
      <c r="J34" s="30" t="n">
        <f aca="false">I34-H34</f>
        <v>3014</v>
      </c>
      <c r="K34" s="30" t="n">
        <f aca="false">J34*G34</f>
        <v>186868</v>
      </c>
      <c r="L34" s="50" t="s">
        <v>92</v>
      </c>
      <c r="N34" s="34" t="n">
        <v>58877.082962963</v>
      </c>
      <c r="P34" s="38" t="n">
        <v>149734.174030133</v>
      </c>
      <c r="R34" s="36"/>
      <c r="S34" s="36"/>
      <c r="T34" s="36"/>
    </row>
    <row r="35" customFormat="false" ht="12.75" hidden="false" customHeight="false" outlineLevel="0" collapsed="false">
      <c r="A35" s="29" t="n">
        <v>37313</v>
      </c>
      <c r="B35" s="30" t="n">
        <v>215</v>
      </c>
      <c r="C35" s="40" t="s">
        <v>93</v>
      </c>
      <c r="D35" s="30" t="n">
        <v>500</v>
      </c>
      <c r="E35" s="30" t="n">
        <v>2.75</v>
      </c>
      <c r="F35" s="30" t="s">
        <v>94</v>
      </c>
      <c r="G35" s="30" t="n">
        <v>20</v>
      </c>
      <c r="H35" s="30" t="n">
        <v>183548</v>
      </c>
      <c r="I35" s="30" t="n">
        <v>186581</v>
      </c>
      <c r="J35" s="30" t="n">
        <f aca="false">I35-H35</f>
        <v>3033</v>
      </c>
      <c r="K35" s="30" t="n">
        <f aca="false">J35*G35</f>
        <v>60660</v>
      </c>
      <c r="L35" s="50" t="s">
        <v>55</v>
      </c>
      <c r="N35" s="34" t="n">
        <v>27924.6436781609</v>
      </c>
      <c r="P35" s="38" t="n">
        <v>24091.0746029885</v>
      </c>
      <c r="R35" s="36"/>
      <c r="S35" s="36"/>
      <c r="T35" s="36"/>
    </row>
    <row r="36" customFormat="false" ht="12.75" hidden="false" customHeight="false" outlineLevel="0" collapsed="false">
      <c r="A36" s="29" t="n">
        <v>37313</v>
      </c>
      <c r="B36" s="30" t="n">
        <v>500</v>
      </c>
      <c r="C36" s="29" t="n">
        <v>37313</v>
      </c>
      <c r="D36" s="30" t="n">
        <v>630</v>
      </c>
      <c r="E36" s="30" t="n">
        <v>1.5</v>
      </c>
      <c r="F36" s="30" t="s">
        <v>94</v>
      </c>
      <c r="G36" s="30" t="n">
        <v>20</v>
      </c>
      <c r="H36" s="30" t="n">
        <v>186581</v>
      </c>
      <c r="I36" s="30" t="n">
        <v>187612</v>
      </c>
      <c r="J36" s="30" t="n">
        <f aca="false">I36-H36</f>
        <v>1031</v>
      </c>
      <c r="K36" s="30" t="n">
        <f aca="false">J36*G36</f>
        <v>20620</v>
      </c>
      <c r="L36" s="50" t="s">
        <v>66</v>
      </c>
      <c r="N36" s="34" t="n">
        <v>12035.0804597701</v>
      </c>
      <c r="P36" s="38" t="n">
        <v>17037.8761186207</v>
      </c>
      <c r="R36" s="36"/>
      <c r="S36" s="36"/>
      <c r="T36" s="36"/>
    </row>
    <row r="37" customFormat="false" ht="51" hidden="false" customHeight="false" outlineLevel="0" collapsed="false">
      <c r="A37" s="29" t="n">
        <v>37313</v>
      </c>
      <c r="B37" s="30" t="n">
        <v>630</v>
      </c>
      <c r="C37" s="29" t="n">
        <v>37313</v>
      </c>
      <c r="D37" s="30" t="n">
        <v>900</v>
      </c>
      <c r="E37" s="30" t="n">
        <v>2.5</v>
      </c>
      <c r="F37" s="28" t="s">
        <v>95</v>
      </c>
      <c r="G37" s="30" t="n">
        <v>38</v>
      </c>
      <c r="H37" s="30" t="n">
        <v>187612</v>
      </c>
      <c r="I37" s="30" t="n">
        <v>189737</v>
      </c>
      <c r="J37" s="39" t="n">
        <f aca="false">I37-H37</f>
        <v>2125</v>
      </c>
      <c r="K37" s="30" t="n">
        <f aca="false">J37*G37</f>
        <v>80750</v>
      </c>
      <c r="L37" s="50" t="s">
        <v>87</v>
      </c>
      <c r="N37" s="34" t="n">
        <v>62450.3565217391</v>
      </c>
      <c r="P37" s="38" t="n">
        <v>43994.7457713333</v>
      </c>
      <c r="R37" s="36"/>
      <c r="S37" s="36"/>
      <c r="T37" s="36"/>
    </row>
    <row r="38" customFormat="false" ht="51" hidden="false" customHeight="false" outlineLevel="0" collapsed="false">
      <c r="A38" s="29" t="n">
        <v>37313</v>
      </c>
      <c r="B38" s="30" t="n">
        <v>900</v>
      </c>
      <c r="C38" s="29" t="n">
        <v>37313</v>
      </c>
      <c r="D38" s="30" t="n">
        <v>2115</v>
      </c>
      <c r="E38" s="40" t="s">
        <v>96</v>
      </c>
      <c r="F38" s="30" t="s">
        <v>97</v>
      </c>
      <c r="G38" s="30" t="n">
        <v>107</v>
      </c>
      <c r="H38" s="30" t="s">
        <v>98</v>
      </c>
      <c r="I38" s="30" t="s">
        <v>98</v>
      </c>
      <c r="J38" s="30" t="s">
        <v>98</v>
      </c>
      <c r="K38" s="30" t="s">
        <v>98</v>
      </c>
      <c r="L38" s="27" t="s">
        <v>99</v>
      </c>
      <c r="N38" s="34" t="n">
        <v>594003.282629478</v>
      </c>
      <c r="P38" s="52" t="n">
        <v>591725.6195112</v>
      </c>
      <c r="R38" s="36"/>
    </row>
    <row r="39" customFormat="false" ht="12.75" hidden="false" customHeight="false" outlineLevel="0" collapsed="false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N39" s="54"/>
    </row>
    <row r="40" customFormat="false" ht="12.75" hidden="false" customHeight="false" outlineLevel="0" collapsed="false">
      <c r="N40" s="55"/>
    </row>
    <row r="41" customFormat="false" ht="12.75" hidden="false" customHeight="false" outlineLevel="0" collapsed="false">
      <c r="K41" s="35" t="n">
        <f aca="false">SUM(K3:K38)</f>
        <v>9213306</v>
      </c>
      <c r="L41" s="56" t="s">
        <v>100</v>
      </c>
      <c r="N41" s="35" t="n">
        <f aca="false">SUM(N3:N38)</f>
        <v>7370646.5457345</v>
      </c>
      <c r="P41" s="35" t="n">
        <f aca="false">SUM(P3:P38)</f>
        <v>9294155.75365513</v>
      </c>
    </row>
  </sheetData>
  <mergeCells count="1">
    <mergeCell ref="A1:L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6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  <col collapsed="false" customWidth="true" hidden="false" outlineLevel="0" max="11" min="11" style="0" width="11.7"/>
  </cols>
  <sheetData>
    <row r="1" customFormat="false" ht="12.75" hidden="false" customHeight="false" outlineLevel="0" collapsed="false">
      <c r="A1" s="0" t="s">
        <v>101</v>
      </c>
    </row>
    <row r="2" customFormat="false" ht="12.75" hidden="false" customHeight="false" outlineLevel="0" collapsed="false">
      <c r="B2" s="0" t="s">
        <v>102</v>
      </c>
    </row>
    <row r="3" customFormat="false" ht="12.75" hidden="false" customHeight="false" outlineLevel="0" collapsed="false">
      <c r="B3" s="2" t="s">
        <v>103</v>
      </c>
    </row>
    <row r="4" customFormat="false" ht="12.75" hidden="false" customHeight="false" outlineLevel="0" collapsed="false">
      <c r="B4" s="2" t="s">
        <v>104</v>
      </c>
    </row>
    <row r="5" customFormat="false" ht="12.75" hidden="false" customHeight="false" outlineLevel="0" collapsed="false">
      <c r="B5" s="2" t="s">
        <v>105</v>
      </c>
    </row>
    <row r="6" customFormat="false" ht="12.75" hidden="false" customHeight="false" outlineLevel="0" collapsed="false">
      <c r="B6" s="2" t="s">
        <v>106</v>
      </c>
    </row>
    <row r="7" customFormat="false" ht="12.75" hidden="false" customHeight="false" outlineLevel="0" collapsed="false">
      <c r="B7" s="2"/>
    </row>
    <row r="8" customFormat="false" ht="12.75" hidden="false" customHeight="false" outlineLevel="0" collapsed="false">
      <c r="B8" s="2"/>
    </row>
    <row r="9" customFormat="false" ht="12.75" hidden="false" customHeight="false" outlineLevel="0" collapsed="false">
      <c r="B9" s="2"/>
    </row>
    <row r="10" customFormat="false" ht="12.75" hidden="false" customHeight="false" outlineLevel="0" collapsed="false">
      <c r="B10" s="2"/>
    </row>
    <row r="11" customFormat="false" ht="12.75" hidden="false" customHeight="false" outlineLevel="0" collapsed="false">
      <c r="B11" s="2"/>
    </row>
    <row r="12" customFormat="false" ht="12.75" hidden="false" customHeight="false" outlineLevel="0" collapsed="false">
      <c r="B12" s="2"/>
    </row>
    <row r="13" customFormat="false" ht="12.75" hidden="false" customHeight="false" outlineLevel="0" collapsed="false">
      <c r="A13" s="2" t="s">
        <v>107</v>
      </c>
      <c r="B13" s="2"/>
    </row>
    <row r="15" customFormat="false" ht="76.5" hidden="false" customHeight="false" outlineLevel="0" collapsed="false">
      <c r="A15" s="6" t="s">
        <v>4</v>
      </c>
      <c r="B15" s="6" t="s">
        <v>5</v>
      </c>
      <c r="C15" s="6" t="s">
        <v>6</v>
      </c>
      <c r="D15" s="6" t="s">
        <v>7</v>
      </c>
      <c r="E15" s="6" t="s">
        <v>8</v>
      </c>
      <c r="F15" s="6" t="s">
        <v>9</v>
      </c>
      <c r="G15" s="6" t="s">
        <v>10</v>
      </c>
      <c r="H15" s="6" t="s">
        <v>11</v>
      </c>
      <c r="I15" s="6" t="s">
        <v>12</v>
      </c>
      <c r="J15" s="6" t="s">
        <v>13</v>
      </c>
      <c r="K15" s="6" t="s">
        <v>14</v>
      </c>
      <c r="L15" s="6" t="s">
        <v>15</v>
      </c>
      <c r="M15" s="6" t="s">
        <v>16</v>
      </c>
      <c r="N15" s="6" t="s">
        <v>17</v>
      </c>
    </row>
    <row r="16" customFormat="false" ht="12.75" hidden="false" customHeight="false" outlineLevel="0" collapsed="false">
      <c r="A16" s="0" t="n">
        <v>2002</v>
      </c>
      <c r="B16" s="0" t="n">
        <v>2</v>
      </c>
      <c r="C16" s="0" t="n">
        <v>26</v>
      </c>
      <c r="D16" s="0" t="n">
        <v>9</v>
      </c>
      <c r="E16" s="0" t="n">
        <v>0</v>
      </c>
      <c r="F16" s="0" t="n">
        <v>12.25</v>
      </c>
      <c r="G16" s="0" t="n">
        <v>107</v>
      </c>
      <c r="H16" s="0" t="n">
        <f aca="false">(107-G16)</f>
        <v>0</v>
      </c>
      <c r="K16" s="8"/>
      <c r="L16" s="9" t="n">
        <v>5936.85</v>
      </c>
      <c r="M16" s="9" t="n">
        <f aca="false">IF(H16&gt;0,(L16*(107/H16)),L16*107)</f>
        <v>635242.95</v>
      </c>
      <c r="N16" s="9" t="n">
        <f aca="false">(M16-L16)</f>
        <v>629306.1</v>
      </c>
      <c r="O16" s="11" t="s">
        <v>108</v>
      </c>
      <c r="P16" s="9"/>
      <c r="Q16" s="9"/>
      <c r="R16" s="9"/>
      <c r="S16" s="11"/>
      <c r="T16" s="9"/>
    </row>
    <row r="17" customFormat="false" ht="12.75" hidden="false" customHeight="false" outlineLevel="0" collapsed="false">
      <c r="A17" s="0" t="n">
        <v>2002</v>
      </c>
      <c r="B17" s="0" t="n">
        <v>2</v>
      </c>
      <c r="C17" s="0" t="n">
        <v>26</v>
      </c>
      <c r="D17" s="0" t="n">
        <v>9</v>
      </c>
      <c r="E17" s="0" t="n">
        <v>10</v>
      </c>
      <c r="G17" s="0" t="n">
        <v>107</v>
      </c>
      <c r="H17" s="0" t="n">
        <f aca="false">(107-G17)</f>
        <v>0</v>
      </c>
      <c r="K17" s="8"/>
      <c r="L17" s="9" t="n">
        <v>5790.6</v>
      </c>
      <c r="M17" s="9" t="n">
        <f aca="false">IF(H17&gt;0,(L17*(107/H17)),L17*107)</f>
        <v>619594.2</v>
      </c>
      <c r="N17" s="9" t="n">
        <f aca="false">(M17-L17)</f>
        <v>613803.6</v>
      </c>
      <c r="O17" s="19" t="s">
        <v>109</v>
      </c>
      <c r="P17" s="9"/>
      <c r="Q17" s="9"/>
      <c r="R17" s="9"/>
      <c r="S17" s="11"/>
      <c r="T17" s="9"/>
    </row>
    <row r="18" customFormat="false" ht="12.75" hidden="false" customHeight="false" outlineLevel="0" collapsed="false">
      <c r="A18" s="0" t="n">
        <v>2002</v>
      </c>
      <c r="B18" s="0" t="n">
        <v>2</v>
      </c>
      <c r="C18" s="0" t="n">
        <v>26</v>
      </c>
      <c r="D18" s="0" t="n">
        <v>9</v>
      </c>
      <c r="E18" s="0" t="n">
        <v>20</v>
      </c>
      <c r="G18" s="0" t="n">
        <v>107</v>
      </c>
      <c r="H18" s="0" t="n">
        <f aca="false">(107-G18)</f>
        <v>0</v>
      </c>
      <c r="K18" s="8"/>
      <c r="L18" s="9" t="n">
        <v>5794.56666666667</v>
      </c>
      <c r="M18" s="9" t="n">
        <f aca="false">IF(H18&gt;0,(L18*(107/H18)),L18*107)</f>
        <v>620018.633333333</v>
      </c>
      <c r="N18" s="9" t="n">
        <f aca="false">(M18-L18)</f>
        <v>614224.066666667</v>
      </c>
      <c r="O18" s="11"/>
      <c r="P18" s="9"/>
      <c r="Q18" s="9"/>
      <c r="R18" s="9"/>
      <c r="S18" s="11"/>
      <c r="T18" s="9"/>
    </row>
    <row r="19" customFormat="false" ht="12.75" hidden="false" customHeight="false" outlineLevel="0" collapsed="false">
      <c r="A19" s="0" t="n">
        <v>2002</v>
      </c>
      <c r="B19" s="0" t="n">
        <v>2</v>
      </c>
      <c r="C19" s="0" t="n">
        <v>26</v>
      </c>
      <c r="D19" s="0" t="n">
        <v>9</v>
      </c>
      <c r="E19" s="0" t="n">
        <v>30</v>
      </c>
      <c r="G19" s="0" t="n">
        <v>107</v>
      </c>
      <c r="H19" s="0" t="n">
        <f aca="false">(107-G19)</f>
        <v>0</v>
      </c>
      <c r="K19" s="8"/>
      <c r="L19" s="9" t="n">
        <v>7486.9</v>
      </c>
      <c r="M19" s="9" t="n">
        <f aca="false">IF(H19&gt;0,(L19*(107/H19)),L19*107)</f>
        <v>801098.3</v>
      </c>
      <c r="N19" s="9" t="n">
        <f aca="false">(M19-L19)</f>
        <v>793611.4</v>
      </c>
      <c r="O19" s="11"/>
      <c r="P19" s="9"/>
      <c r="Q19" s="9"/>
      <c r="R19" s="9"/>
      <c r="S19" s="11"/>
      <c r="T19" s="9"/>
    </row>
    <row r="20" customFormat="false" ht="12.75" hidden="false" customHeight="false" outlineLevel="0" collapsed="false">
      <c r="A20" s="0" t="n">
        <v>2002</v>
      </c>
      <c r="B20" s="0" t="n">
        <v>2</v>
      </c>
      <c r="C20" s="0" t="n">
        <v>26</v>
      </c>
      <c r="D20" s="0" t="n">
        <v>9</v>
      </c>
      <c r="E20" s="0" t="n">
        <v>40</v>
      </c>
      <c r="G20" s="0" t="n">
        <v>107</v>
      </c>
      <c r="H20" s="0" t="n">
        <f aca="false">(107-G20)</f>
        <v>0</v>
      </c>
      <c r="K20" s="8"/>
      <c r="L20" s="9" t="n">
        <v>7707.15</v>
      </c>
      <c r="M20" s="9" t="n">
        <f aca="false">IF(H20&gt;0,(L20*(107/H20)),L20*107)</f>
        <v>824665.05</v>
      </c>
      <c r="N20" s="9" t="n">
        <f aca="false">(M20-L20)</f>
        <v>816957.9</v>
      </c>
      <c r="O20" s="11"/>
      <c r="P20" s="9"/>
      <c r="Q20" s="9"/>
      <c r="R20" s="9"/>
      <c r="S20" s="11"/>
      <c r="T20" s="9"/>
    </row>
    <row r="21" customFormat="false" ht="12.75" hidden="false" customHeight="false" outlineLevel="0" collapsed="false">
      <c r="A21" s="0" t="n">
        <v>2002</v>
      </c>
      <c r="B21" s="0" t="n">
        <v>2</v>
      </c>
      <c r="C21" s="0" t="n">
        <v>26</v>
      </c>
      <c r="D21" s="0" t="n">
        <v>9</v>
      </c>
      <c r="E21" s="0" t="n">
        <v>50</v>
      </c>
      <c r="G21" s="0" t="n">
        <v>107</v>
      </c>
      <c r="H21" s="0" t="n">
        <f aca="false">(107-G21)</f>
        <v>0</v>
      </c>
      <c r="K21" s="8"/>
      <c r="L21" s="9" t="n">
        <v>6596.58333333333</v>
      </c>
      <c r="M21" s="9" t="n">
        <f aca="false">IF(H21&gt;0,(L21*(107/H21)),L21*107)</f>
        <v>705834.416666667</v>
      </c>
      <c r="N21" s="9" t="n">
        <f aca="false">(M21-L21)</f>
        <v>699237.833333333</v>
      </c>
      <c r="O21" s="11"/>
      <c r="P21" s="9"/>
      <c r="Q21" s="9"/>
      <c r="R21" s="9"/>
      <c r="S21" s="11"/>
      <c r="T21" s="9"/>
    </row>
    <row r="22" customFormat="false" ht="12.75" hidden="false" customHeight="false" outlineLevel="0" collapsed="false">
      <c r="A22" s="0" t="n">
        <v>2002</v>
      </c>
      <c r="B22" s="0" t="n">
        <v>2</v>
      </c>
      <c r="C22" s="0" t="n">
        <v>26</v>
      </c>
      <c r="D22" s="0" t="n">
        <v>10</v>
      </c>
      <c r="E22" s="0" t="n">
        <v>0</v>
      </c>
      <c r="G22" s="0" t="n">
        <v>107</v>
      </c>
      <c r="H22" s="0" t="n">
        <f aca="false">(107-G22)</f>
        <v>0</v>
      </c>
      <c r="K22" s="8"/>
      <c r="L22" s="9" t="n">
        <v>6316.66666666667</v>
      </c>
      <c r="M22" s="9" t="n">
        <f aca="false">IF(H22&gt;0,(L22*(107/H22)),L22*107)</f>
        <v>675883.333333333</v>
      </c>
      <c r="N22" s="9" t="n">
        <f aca="false">(M22-L22)</f>
        <v>669566.666666667</v>
      </c>
      <c r="O22" s="11"/>
      <c r="P22" s="9"/>
      <c r="Q22" s="9"/>
      <c r="R22" s="9"/>
      <c r="S22" s="11"/>
      <c r="T22" s="9"/>
    </row>
    <row r="23" customFormat="false" ht="12.75" hidden="false" customHeight="false" outlineLevel="0" collapsed="false">
      <c r="A23" s="0" t="n">
        <v>2002</v>
      </c>
      <c r="B23" s="0" t="n">
        <v>2</v>
      </c>
      <c r="C23" s="0" t="n">
        <v>26</v>
      </c>
      <c r="D23" s="0" t="n">
        <v>10</v>
      </c>
      <c r="E23" s="0" t="n">
        <v>10</v>
      </c>
      <c r="G23" s="0" t="n">
        <v>107</v>
      </c>
      <c r="H23" s="0" t="n">
        <f aca="false">(107-G23)</f>
        <v>0</v>
      </c>
      <c r="K23" s="8"/>
      <c r="L23" s="9" t="n">
        <v>5742.86666666667</v>
      </c>
      <c r="M23" s="9" t="n">
        <f aca="false">IF(H23&gt;0,(L23*(107/H23)),L23*107)</f>
        <v>614486.733333333</v>
      </c>
      <c r="N23" s="9" t="n">
        <f aca="false">(M23-L23)</f>
        <v>608743.866666667</v>
      </c>
      <c r="O23" s="11"/>
      <c r="P23" s="9"/>
      <c r="Q23" s="9"/>
      <c r="R23" s="9"/>
      <c r="S23" s="11"/>
      <c r="T23" s="9"/>
    </row>
    <row r="24" customFormat="false" ht="12.75" hidden="false" customHeight="false" outlineLevel="0" collapsed="false">
      <c r="A24" s="0" t="n">
        <v>2002</v>
      </c>
      <c r="B24" s="0" t="n">
        <v>2</v>
      </c>
      <c r="C24" s="0" t="n">
        <v>26</v>
      </c>
      <c r="D24" s="0" t="n">
        <v>10</v>
      </c>
      <c r="E24" s="0" t="n">
        <v>20</v>
      </c>
      <c r="G24" s="0" t="n">
        <v>107</v>
      </c>
      <c r="H24" s="0" t="n">
        <f aca="false">(107-G24)</f>
        <v>0</v>
      </c>
      <c r="K24" s="8"/>
      <c r="L24" s="9" t="n">
        <v>5513.56666666667</v>
      </c>
      <c r="M24" s="9" t="n">
        <f aca="false">IF(H24&gt;0,(L24*(107/H24)),L24*107)</f>
        <v>589951.633333333</v>
      </c>
      <c r="N24" s="9" t="n">
        <f aca="false">(M24-L24)</f>
        <v>584438.066666667</v>
      </c>
      <c r="O24" s="11"/>
      <c r="P24" s="9"/>
      <c r="Q24" s="9"/>
      <c r="R24" s="9"/>
      <c r="S24" s="11"/>
      <c r="T24" s="9"/>
    </row>
    <row r="25" customFormat="false" ht="12.75" hidden="false" customHeight="false" outlineLevel="0" collapsed="false">
      <c r="A25" s="0" t="n">
        <v>2002</v>
      </c>
      <c r="B25" s="0" t="n">
        <v>2</v>
      </c>
      <c r="C25" s="0" t="n">
        <v>26</v>
      </c>
      <c r="D25" s="0" t="n">
        <v>10</v>
      </c>
      <c r="E25" s="0" t="n">
        <v>30</v>
      </c>
      <c r="G25" s="0" t="n">
        <v>107</v>
      </c>
      <c r="H25" s="0" t="n">
        <f aca="false">(107-G25)</f>
        <v>0</v>
      </c>
      <c r="K25" s="8"/>
      <c r="L25" s="9" t="n">
        <v>5350.28333333333</v>
      </c>
      <c r="M25" s="9" t="n">
        <f aca="false">IF(H25&gt;0,(L25*(107/H25)),L25*107)</f>
        <v>572480.316666667</v>
      </c>
      <c r="N25" s="9" t="n">
        <f aca="false">(M25-L25)</f>
        <v>567130.033333333</v>
      </c>
      <c r="O25" s="11"/>
      <c r="P25" s="9"/>
      <c r="Q25" s="9"/>
      <c r="R25" s="9"/>
      <c r="S25" s="11"/>
      <c r="T25" s="9"/>
    </row>
    <row r="26" customFormat="false" ht="12.75" hidden="false" customHeight="false" outlineLevel="0" collapsed="false">
      <c r="A26" s="0" t="n">
        <v>2002</v>
      </c>
      <c r="B26" s="0" t="n">
        <v>2</v>
      </c>
      <c r="C26" s="0" t="n">
        <v>26</v>
      </c>
      <c r="D26" s="0" t="n">
        <v>10</v>
      </c>
      <c r="E26" s="0" t="n">
        <v>40</v>
      </c>
      <c r="G26" s="0" t="n">
        <v>107</v>
      </c>
      <c r="H26" s="0" t="n">
        <f aca="false">(107-G26)</f>
        <v>0</v>
      </c>
      <c r="K26" s="8"/>
      <c r="L26" s="9" t="n">
        <v>6549.13333333333</v>
      </c>
      <c r="M26" s="9" t="n">
        <f aca="false">IF(H26&gt;0,(L26*(107/H26)),L26*107)</f>
        <v>700757.266666667</v>
      </c>
      <c r="N26" s="9" t="n">
        <f aca="false">(M26-L26)</f>
        <v>694208.133333333</v>
      </c>
      <c r="O26" s="11"/>
      <c r="P26" s="9"/>
      <c r="Q26" s="9"/>
      <c r="R26" s="9"/>
      <c r="S26" s="11"/>
      <c r="T26" s="9"/>
    </row>
    <row r="27" customFormat="false" ht="12.75" hidden="false" customHeight="false" outlineLevel="0" collapsed="false">
      <c r="A27" s="0" t="n">
        <v>2002</v>
      </c>
      <c r="B27" s="0" t="n">
        <v>2</v>
      </c>
      <c r="C27" s="0" t="n">
        <v>26</v>
      </c>
      <c r="D27" s="0" t="n">
        <v>10</v>
      </c>
      <c r="E27" s="0" t="n">
        <v>50</v>
      </c>
      <c r="G27" s="0" t="n">
        <v>107</v>
      </c>
      <c r="H27" s="0" t="n">
        <f aca="false">(107-G27)</f>
        <v>0</v>
      </c>
      <c r="K27" s="8"/>
      <c r="L27" s="9" t="n">
        <v>6974.98333333333</v>
      </c>
      <c r="M27" s="9" t="n">
        <f aca="false">IF(H27&gt;0,(L27*(107/H27)),L27*107)</f>
        <v>746323.216666667</v>
      </c>
      <c r="N27" s="9" t="n">
        <f aca="false">(M27-L27)</f>
        <v>739348.233333333</v>
      </c>
      <c r="O27" s="11"/>
      <c r="P27" s="9"/>
      <c r="Q27" s="9"/>
      <c r="R27" s="9"/>
      <c r="S27" s="11"/>
      <c r="T27" s="9"/>
    </row>
    <row r="28" customFormat="false" ht="12.75" hidden="false" customHeight="false" outlineLevel="0" collapsed="false">
      <c r="A28" s="0" t="n">
        <v>2002</v>
      </c>
      <c r="B28" s="0" t="n">
        <v>2</v>
      </c>
      <c r="C28" s="0" t="n">
        <v>26</v>
      </c>
      <c r="D28" s="0" t="n">
        <v>11</v>
      </c>
      <c r="E28" s="0" t="n">
        <v>0</v>
      </c>
      <c r="G28" s="0" t="n">
        <v>107</v>
      </c>
      <c r="H28" s="0" t="n">
        <f aca="false">(107-G28)</f>
        <v>0</v>
      </c>
      <c r="K28" s="8"/>
      <c r="L28" s="9" t="n">
        <v>6091.81666666667</v>
      </c>
      <c r="M28" s="9" t="n">
        <f aca="false">IF(H28&gt;0,(L28*(107/H28)),L28*107)</f>
        <v>651824.383333333</v>
      </c>
      <c r="N28" s="9" t="n">
        <f aca="false">(M28-L28)</f>
        <v>645732.566666667</v>
      </c>
      <c r="O28" s="11"/>
      <c r="P28" s="9"/>
      <c r="Q28" s="9"/>
      <c r="R28" s="9"/>
      <c r="S28" s="11"/>
      <c r="T28" s="9"/>
    </row>
    <row r="29" customFormat="false" ht="12.75" hidden="false" customHeight="false" outlineLevel="0" collapsed="false">
      <c r="A29" s="0" t="n">
        <v>2002</v>
      </c>
      <c r="B29" s="0" t="n">
        <v>2</v>
      </c>
      <c r="C29" s="0" t="n">
        <v>26</v>
      </c>
      <c r="D29" s="0" t="n">
        <v>11</v>
      </c>
      <c r="E29" s="0" t="n">
        <v>10</v>
      </c>
      <c r="G29" s="0" t="n">
        <v>107</v>
      </c>
      <c r="H29" s="0" t="n">
        <f aca="false">(107-G29)</f>
        <v>0</v>
      </c>
      <c r="K29" s="8"/>
      <c r="L29" s="9" t="n">
        <v>5018.75</v>
      </c>
      <c r="M29" s="9" t="n">
        <f aca="false">IF(H29&gt;0,(L29*(107/H29)),L29*107)</f>
        <v>537006.25</v>
      </c>
      <c r="N29" s="9" t="n">
        <f aca="false">(M29-L29)</f>
        <v>531987.5</v>
      </c>
      <c r="O29" s="11"/>
      <c r="P29" s="9"/>
      <c r="Q29" s="9"/>
      <c r="R29" s="9"/>
      <c r="S29" s="11"/>
      <c r="T29" s="9"/>
    </row>
    <row r="30" customFormat="false" ht="12.75" hidden="false" customHeight="false" outlineLevel="0" collapsed="false">
      <c r="A30" s="0" t="n">
        <v>2002</v>
      </c>
      <c r="B30" s="0" t="n">
        <v>2</v>
      </c>
      <c r="C30" s="0" t="n">
        <v>26</v>
      </c>
      <c r="D30" s="0" t="n">
        <v>11</v>
      </c>
      <c r="E30" s="0" t="n">
        <v>20</v>
      </c>
      <c r="G30" s="0" t="n">
        <v>107</v>
      </c>
      <c r="H30" s="0" t="n">
        <f aca="false">(107-G30)</f>
        <v>0</v>
      </c>
      <c r="K30" s="8"/>
      <c r="L30" s="9" t="n">
        <v>4735.2</v>
      </c>
      <c r="M30" s="9" t="n">
        <f aca="false">IF(H30&gt;0,(L30*(107/H30)),L30*107)</f>
        <v>506666.4</v>
      </c>
      <c r="N30" s="9" t="n">
        <f aca="false">(M30-L30)</f>
        <v>501931.2</v>
      </c>
      <c r="O30" s="11"/>
      <c r="P30" s="9"/>
      <c r="Q30" s="9"/>
      <c r="R30" s="9"/>
      <c r="S30" s="11"/>
      <c r="T30" s="9"/>
    </row>
    <row r="31" customFormat="false" ht="12.75" hidden="false" customHeight="false" outlineLevel="0" collapsed="false">
      <c r="A31" s="0" t="n">
        <v>2002</v>
      </c>
      <c r="B31" s="0" t="n">
        <v>2</v>
      </c>
      <c r="C31" s="0" t="n">
        <v>26</v>
      </c>
      <c r="D31" s="0" t="n">
        <v>11</v>
      </c>
      <c r="E31" s="0" t="n">
        <v>30</v>
      </c>
      <c r="G31" s="0" t="n">
        <v>107</v>
      </c>
      <c r="H31" s="0" t="n">
        <f aca="false">(107-G31)</f>
        <v>0</v>
      </c>
      <c r="K31" s="8"/>
      <c r="L31" s="9" t="n">
        <v>5891.73333333333</v>
      </c>
      <c r="M31" s="9" t="n">
        <f aca="false">IF(H31&gt;0,(L31*(107/H31)),L31*107)</f>
        <v>630415.466666667</v>
      </c>
      <c r="N31" s="9" t="n">
        <f aca="false">(M31-L31)</f>
        <v>624523.733333333</v>
      </c>
      <c r="O31" s="11"/>
      <c r="P31" s="9"/>
      <c r="Q31" s="9"/>
      <c r="R31" s="9"/>
      <c r="S31" s="11"/>
      <c r="T31" s="9"/>
    </row>
    <row r="32" customFormat="false" ht="12.75" hidden="false" customHeight="false" outlineLevel="0" collapsed="false">
      <c r="A32" s="0" t="n">
        <v>2002</v>
      </c>
      <c r="B32" s="0" t="n">
        <v>2</v>
      </c>
      <c r="C32" s="0" t="n">
        <v>26</v>
      </c>
      <c r="D32" s="0" t="n">
        <v>11</v>
      </c>
      <c r="E32" s="0" t="n">
        <v>40</v>
      </c>
      <c r="G32" s="0" t="n">
        <v>107</v>
      </c>
      <c r="H32" s="0" t="n">
        <f aca="false">(107-G32)</f>
        <v>0</v>
      </c>
      <c r="K32" s="8"/>
      <c r="L32" s="9" t="n">
        <v>7506.23333333333</v>
      </c>
      <c r="M32" s="9" t="n">
        <f aca="false">IF(H32&gt;0,(L32*(107/H32)),L32*107)</f>
        <v>803166.966666667</v>
      </c>
      <c r="N32" s="9" t="n">
        <f aca="false">(M32-L32)</f>
        <v>795660.733333333</v>
      </c>
      <c r="O32" s="11"/>
      <c r="P32" s="9"/>
      <c r="Q32" s="9"/>
      <c r="R32" s="9"/>
      <c r="S32" s="11"/>
      <c r="T32" s="9"/>
    </row>
    <row r="33" customFormat="false" ht="12.75" hidden="false" customHeight="false" outlineLevel="0" collapsed="false">
      <c r="A33" s="0" t="n">
        <v>2002</v>
      </c>
      <c r="B33" s="0" t="n">
        <v>2</v>
      </c>
      <c r="C33" s="0" t="n">
        <v>26</v>
      </c>
      <c r="D33" s="0" t="n">
        <v>11</v>
      </c>
      <c r="E33" s="0" t="n">
        <v>50</v>
      </c>
      <c r="G33" s="0" t="n">
        <v>107</v>
      </c>
      <c r="H33" s="0" t="n">
        <f aca="false">(107-G33)</f>
        <v>0</v>
      </c>
      <c r="K33" s="8"/>
      <c r="L33" s="9" t="n">
        <v>6807.68333333333</v>
      </c>
      <c r="M33" s="9" t="n">
        <f aca="false">IF(H33&gt;0,(L33*(107/H33)),L33*107)</f>
        <v>728422.116666667</v>
      </c>
      <c r="N33" s="9" t="n">
        <f aca="false">(M33-L33)</f>
        <v>721614.433333333</v>
      </c>
      <c r="O33" s="11"/>
      <c r="P33" s="9"/>
      <c r="Q33" s="9"/>
      <c r="R33" s="9"/>
      <c r="S33" s="11"/>
      <c r="T33" s="9"/>
    </row>
    <row r="34" customFormat="false" ht="12.75" hidden="false" customHeight="false" outlineLevel="0" collapsed="false">
      <c r="A34" s="0" t="n">
        <v>2002</v>
      </c>
      <c r="B34" s="0" t="n">
        <v>2</v>
      </c>
      <c r="C34" s="0" t="n">
        <v>26</v>
      </c>
      <c r="D34" s="0" t="n">
        <v>12</v>
      </c>
      <c r="E34" s="0" t="n">
        <v>0</v>
      </c>
      <c r="G34" s="0" t="n">
        <v>107</v>
      </c>
      <c r="H34" s="0" t="n">
        <f aca="false">(107-G34)</f>
        <v>0</v>
      </c>
      <c r="K34" s="8"/>
      <c r="L34" s="9" t="n">
        <v>6266.5</v>
      </c>
      <c r="M34" s="9" t="n">
        <f aca="false">IF(H34&gt;0,(L34*(107/H34)),L34*107)</f>
        <v>670515.5</v>
      </c>
      <c r="N34" s="9" t="n">
        <f aca="false">(M34-L34)</f>
        <v>664249</v>
      </c>
      <c r="O34" s="11"/>
      <c r="P34" s="9"/>
      <c r="Q34" s="9"/>
      <c r="R34" s="9"/>
      <c r="S34" s="11"/>
      <c r="T34" s="9"/>
    </row>
    <row r="35" customFormat="false" ht="12.75" hidden="false" customHeight="false" outlineLevel="0" collapsed="false">
      <c r="A35" s="0" t="n">
        <v>2002</v>
      </c>
      <c r="B35" s="0" t="n">
        <v>2</v>
      </c>
      <c r="C35" s="0" t="n">
        <v>26</v>
      </c>
      <c r="D35" s="0" t="n">
        <v>12</v>
      </c>
      <c r="E35" s="0" t="n">
        <v>10</v>
      </c>
      <c r="G35" s="0" t="n">
        <v>107</v>
      </c>
      <c r="H35" s="0" t="n">
        <f aca="false">(107-G35)</f>
        <v>0</v>
      </c>
      <c r="K35" s="8"/>
      <c r="L35" s="9" t="n">
        <v>6607.1</v>
      </c>
      <c r="M35" s="9" t="n">
        <f aca="false">IF(H35&gt;0,(L35*(107/H35)),L35*107)</f>
        <v>706959.7</v>
      </c>
      <c r="N35" s="9" t="n">
        <f aca="false">(M35-L35)</f>
        <v>700352.6</v>
      </c>
      <c r="O35" s="11"/>
      <c r="P35" s="9"/>
      <c r="Q35" s="9"/>
      <c r="R35" s="9"/>
      <c r="S35" s="11"/>
      <c r="T35" s="9"/>
    </row>
    <row r="36" customFormat="false" ht="12.75" hidden="false" customHeight="false" outlineLevel="0" collapsed="false">
      <c r="A36" s="0" t="n">
        <v>2002</v>
      </c>
      <c r="B36" s="0" t="n">
        <v>2</v>
      </c>
      <c r="C36" s="0" t="n">
        <v>26</v>
      </c>
      <c r="D36" s="0" t="n">
        <v>12</v>
      </c>
      <c r="E36" s="0" t="n">
        <v>20</v>
      </c>
      <c r="G36" s="0" t="n">
        <v>107</v>
      </c>
      <c r="H36" s="0" t="n">
        <f aca="false">(107-G36)</f>
        <v>0</v>
      </c>
      <c r="K36" s="8"/>
      <c r="L36" s="9" t="n">
        <v>9229.23333333333</v>
      </c>
      <c r="M36" s="9" t="n">
        <f aca="false">IF(H36&gt;0,(L36*(107/H36)),L36*107)</f>
        <v>987527.966666667</v>
      </c>
      <c r="N36" s="9" t="n">
        <f aca="false">(M36-L36)</f>
        <v>978298.733333333</v>
      </c>
      <c r="O36" s="11"/>
      <c r="P36" s="9"/>
      <c r="Q36" s="9"/>
      <c r="R36" s="9"/>
      <c r="S36" s="11"/>
      <c r="T36" s="9"/>
    </row>
    <row r="37" customFormat="false" ht="12.75" hidden="false" customHeight="false" outlineLevel="0" collapsed="false">
      <c r="A37" s="0" t="n">
        <v>2002</v>
      </c>
      <c r="B37" s="0" t="n">
        <v>2</v>
      </c>
      <c r="C37" s="0" t="n">
        <v>26</v>
      </c>
      <c r="D37" s="0" t="n">
        <v>12</v>
      </c>
      <c r="E37" s="0" t="n">
        <v>30</v>
      </c>
      <c r="G37" s="0" t="n">
        <v>107</v>
      </c>
      <c r="H37" s="0" t="n">
        <f aca="false">(107-G37)</f>
        <v>0</v>
      </c>
      <c r="K37" s="8"/>
      <c r="L37" s="9" t="n">
        <v>11116.15</v>
      </c>
      <c r="M37" s="9" t="n">
        <f aca="false">IF(H37&gt;0,(L37*(107/H37)),L37*107)</f>
        <v>1189428.05</v>
      </c>
      <c r="N37" s="9" t="n">
        <f aca="false">(M37-L37)</f>
        <v>1178311.9</v>
      </c>
      <c r="O37" s="11"/>
      <c r="P37" s="9"/>
      <c r="Q37" s="9"/>
      <c r="R37" s="9"/>
      <c r="S37" s="11"/>
      <c r="T37" s="9"/>
    </row>
    <row r="38" customFormat="false" ht="12.75" hidden="false" customHeight="false" outlineLevel="0" collapsed="false">
      <c r="A38" s="0" t="n">
        <v>2002</v>
      </c>
      <c r="B38" s="0" t="n">
        <v>2</v>
      </c>
      <c r="C38" s="0" t="n">
        <v>26</v>
      </c>
      <c r="D38" s="0" t="n">
        <v>12</v>
      </c>
      <c r="E38" s="0" t="n">
        <v>40</v>
      </c>
      <c r="G38" s="0" t="n">
        <v>107</v>
      </c>
      <c r="H38" s="0" t="n">
        <f aca="false">(107-G38)</f>
        <v>0</v>
      </c>
      <c r="K38" s="8"/>
      <c r="L38" s="9" t="n">
        <v>10535.2833333333</v>
      </c>
      <c r="M38" s="9" t="n">
        <f aca="false">IF(H38&gt;0,(L38*(107/H38)),L38*107)</f>
        <v>1127275.31666667</v>
      </c>
      <c r="N38" s="9" t="n">
        <f aca="false">(M38-L38)</f>
        <v>1116740.03333333</v>
      </c>
      <c r="O38" s="11"/>
      <c r="P38" s="9"/>
      <c r="Q38" s="9"/>
      <c r="R38" s="9"/>
      <c r="S38" s="11"/>
      <c r="T38" s="9"/>
    </row>
    <row r="39" customFormat="false" ht="12.75" hidden="false" customHeight="false" outlineLevel="0" collapsed="false">
      <c r="A39" s="0" t="n">
        <v>2002</v>
      </c>
      <c r="B39" s="0" t="n">
        <v>2</v>
      </c>
      <c r="C39" s="0" t="n">
        <v>26</v>
      </c>
      <c r="D39" s="0" t="n">
        <v>12</v>
      </c>
      <c r="E39" s="0" t="n">
        <v>50</v>
      </c>
      <c r="G39" s="0" t="n">
        <v>107</v>
      </c>
      <c r="H39" s="0" t="n">
        <f aca="false">(107-G39)</f>
        <v>0</v>
      </c>
      <c r="K39" s="8"/>
      <c r="L39" s="9" t="n">
        <v>8359.16666666667</v>
      </c>
      <c r="M39" s="9" t="n">
        <f aca="false">IF(H39&gt;0,(L39*(107/H39)),L39*107)</f>
        <v>894430.833333333</v>
      </c>
      <c r="N39" s="9" t="n">
        <f aca="false">(M39-L39)</f>
        <v>886071.666666667</v>
      </c>
      <c r="O39" s="11"/>
      <c r="P39" s="9"/>
      <c r="Q39" s="9"/>
      <c r="R39" s="9"/>
      <c r="S39" s="11"/>
      <c r="T39" s="9"/>
    </row>
    <row r="40" customFormat="false" ht="12.75" hidden="false" customHeight="false" outlineLevel="0" collapsed="false">
      <c r="A40" s="0" t="n">
        <v>2002</v>
      </c>
      <c r="B40" s="0" t="n">
        <v>2</v>
      </c>
      <c r="C40" s="0" t="n">
        <v>26</v>
      </c>
      <c r="D40" s="0" t="n">
        <v>13</v>
      </c>
      <c r="E40" s="0" t="n">
        <v>0</v>
      </c>
      <c r="G40" s="0" t="n">
        <v>107</v>
      </c>
      <c r="H40" s="0" t="n">
        <f aca="false">(107-G40)</f>
        <v>0</v>
      </c>
      <c r="K40" s="8"/>
      <c r="L40" s="9" t="n">
        <v>5907.45</v>
      </c>
      <c r="M40" s="9" t="n">
        <f aca="false">IF(H40&gt;0,(L40*(107/H40)),L40*107)</f>
        <v>632097.15</v>
      </c>
      <c r="N40" s="9" t="n">
        <f aca="false">(M40-L40)</f>
        <v>626189.7</v>
      </c>
      <c r="O40" s="11"/>
      <c r="P40" s="9"/>
      <c r="Q40" s="9"/>
      <c r="R40" s="9"/>
      <c r="S40" s="11"/>
      <c r="T40" s="9"/>
    </row>
    <row r="41" customFormat="false" ht="12.75" hidden="false" customHeight="false" outlineLevel="0" collapsed="false">
      <c r="A41" s="0" t="n">
        <v>2002</v>
      </c>
      <c r="B41" s="0" t="n">
        <v>2</v>
      </c>
      <c r="C41" s="0" t="n">
        <v>26</v>
      </c>
      <c r="D41" s="0" t="n">
        <v>13</v>
      </c>
      <c r="E41" s="0" t="n">
        <v>10</v>
      </c>
      <c r="G41" s="0" t="n">
        <v>107</v>
      </c>
      <c r="H41" s="0" t="n">
        <f aca="false">(107-G41)</f>
        <v>0</v>
      </c>
      <c r="K41" s="8"/>
      <c r="L41" s="9" t="n">
        <v>7238.73333333333</v>
      </c>
      <c r="M41" s="9" t="n">
        <f aca="false">IF(H41&gt;0,(L41*(107/H41)),L41*107)</f>
        <v>774544.466666667</v>
      </c>
      <c r="N41" s="9" t="n">
        <f aca="false">(M41-L41)</f>
        <v>767305.733333333</v>
      </c>
      <c r="O41" s="11"/>
      <c r="P41" s="9"/>
      <c r="Q41" s="9"/>
      <c r="R41" s="9"/>
      <c r="S41" s="11"/>
      <c r="T41" s="9"/>
    </row>
    <row r="42" customFormat="false" ht="12.75" hidden="false" customHeight="false" outlineLevel="0" collapsed="false">
      <c r="A42" s="0" t="n">
        <v>2002</v>
      </c>
      <c r="B42" s="0" t="n">
        <v>2</v>
      </c>
      <c r="C42" s="0" t="n">
        <v>26</v>
      </c>
      <c r="D42" s="0" t="n">
        <v>13</v>
      </c>
      <c r="E42" s="0" t="n">
        <v>20</v>
      </c>
      <c r="G42" s="0" t="n">
        <v>107</v>
      </c>
      <c r="H42" s="0" t="n">
        <f aca="false">(107-G42)</f>
        <v>0</v>
      </c>
      <c r="K42" s="8"/>
      <c r="L42" s="9" t="n">
        <v>8401.3</v>
      </c>
      <c r="M42" s="9" t="n">
        <f aca="false">IF(H42&gt;0,(L42*(107/H42)),L42*107)</f>
        <v>898939.1</v>
      </c>
      <c r="N42" s="9" t="n">
        <f aca="false">(M42-L42)</f>
        <v>890537.8</v>
      </c>
      <c r="O42" s="11"/>
      <c r="P42" s="9"/>
      <c r="Q42" s="9"/>
      <c r="R42" s="9"/>
      <c r="S42" s="11"/>
      <c r="T42" s="9"/>
    </row>
    <row r="43" customFormat="false" ht="12.75" hidden="false" customHeight="false" outlineLevel="0" collapsed="false">
      <c r="A43" s="0" t="n">
        <v>2002</v>
      </c>
      <c r="B43" s="0" t="n">
        <v>2</v>
      </c>
      <c r="C43" s="0" t="n">
        <v>26</v>
      </c>
      <c r="D43" s="0" t="n">
        <v>13</v>
      </c>
      <c r="E43" s="0" t="n">
        <v>30</v>
      </c>
      <c r="G43" s="0" t="n">
        <v>107</v>
      </c>
      <c r="H43" s="0" t="n">
        <f aca="false">(107-G43)</f>
        <v>0</v>
      </c>
      <c r="K43" s="8"/>
      <c r="L43" s="9" t="n">
        <v>6138.7</v>
      </c>
      <c r="M43" s="9" t="n">
        <f aca="false">IF(H43&gt;0,(L43*(107/H43)),L43*107)</f>
        <v>656840.9</v>
      </c>
      <c r="N43" s="9" t="n">
        <f aca="false">(M43-L43)</f>
        <v>650702.2</v>
      </c>
      <c r="O43" s="11"/>
      <c r="P43" s="9"/>
      <c r="Q43" s="9"/>
      <c r="R43" s="9"/>
      <c r="S43" s="11"/>
      <c r="T43" s="9"/>
    </row>
    <row r="44" customFormat="false" ht="12.75" hidden="false" customHeight="false" outlineLevel="0" collapsed="false">
      <c r="A44" s="0" t="n">
        <v>2002</v>
      </c>
      <c r="B44" s="0" t="n">
        <v>2</v>
      </c>
      <c r="C44" s="0" t="n">
        <v>26</v>
      </c>
      <c r="D44" s="0" t="n">
        <v>13</v>
      </c>
      <c r="E44" s="0" t="n">
        <v>40</v>
      </c>
      <c r="G44" s="0" t="n">
        <v>107</v>
      </c>
      <c r="H44" s="0" t="n">
        <f aca="false">(107-G44)</f>
        <v>0</v>
      </c>
      <c r="K44" s="8"/>
      <c r="L44" s="9" t="n">
        <v>5073.26666666667</v>
      </c>
      <c r="M44" s="9" t="n">
        <f aca="false">IF(H44&gt;0,(L44*(107/H44)),L44*107)</f>
        <v>542839.533333333</v>
      </c>
      <c r="N44" s="9" t="n">
        <f aca="false">(M44-L44)</f>
        <v>537766.266666667</v>
      </c>
      <c r="O44" s="11"/>
      <c r="P44" s="9"/>
      <c r="Q44" s="9"/>
      <c r="R44" s="9"/>
      <c r="S44" s="11"/>
      <c r="T44" s="9"/>
    </row>
    <row r="45" customFormat="false" ht="12.75" hidden="false" customHeight="false" outlineLevel="0" collapsed="false">
      <c r="A45" s="0" t="n">
        <v>2002</v>
      </c>
      <c r="B45" s="0" t="n">
        <v>2</v>
      </c>
      <c r="C45" s="0" t="n">
        <v>26</v>
      </c>
      <c r="D45" s="0" t="n">
        <v>13</v>
      </c>
      <c r="E45" s="0" t="n">
        <v>50</v>
      </c>
      <c r="G45" s="0" t="n">
        <v>107</v>
      </c>
      <c r="H45" s="0" t="n">
        <f aca="false">(107-G45)</f>
        <v>0</v>
      </c>
      <c r="K45" s="8"/>
      <c r="L45" s="9" t="n">
        <v>4681.28333333333</v>
      </c>
      <c r="M45" s="9" t="n">
        <f aca="false">IF(H45&gt;0,(L45*(107/H45)),L45*107)</f>
        <v>500897.316666667</v>
      </c>
      <c r="N45" s="9" t="n">
        <f aca="false">(M45-L45)</f>
        <v>496216.033333333</v>
      </c>
      <c r="O45" s="11"/>
      <c r="P45" s="9"/>
      <c r="Q45" s="9"/>
      <c r="R45" s="9"/>
      <c r="S45" s="11"/>
      <c r="T45" s="9"/>
    </row>
    <row r="46" customFormat="false" ht="12.75" hidden="false" customHeight="false" outlineLevel="0" collapsed="false">
      <c r="A46" s="0" t="n">
        <v>2002</v>
      </c>
      <c r="B46" s="0" t="n">
        <v>2</v>
      </c>
      <c r="C46" s="0" t="n">
        <v>26</v>
      </c>
      <c r="D46" s="0" t="n">
        <v>14</v>
      </c>
      <c r="E46" s="0" t="n">
        <v>0</v>
      </c>
      <c r="G46" s="0" t="n">
        <v>107</v>
      </c>
      <c r="H46" s="0" t="n">
        <f aca="false">(107-G46)</f>
        <v>0</v>
      </c>
      <c r="K46" s="8"/>
      <c r="L46" s="9" t="n">
        <v>5239.31666666667</v>
      </c>
      <c r="M46" s="9" t="n">
        <f aca="false">IF(H46&gt;0,(L46*(107/H46)),L46*107)</f>
        <v>560606.883333333</v>
      </c>
      <c r="N46" s="9" t="n">
        <f aca="false">(M46-L46)</f>
        <v>555367.566666667</v>
      </c>
      <c r="O46" s="11"/>
      <c r="P46" s="9"/>
      <c r="Q46" s="9"/>
      <c r="R46" s="9"/>
      <c r="S46" s="11"/>
      <c r="T46" s="9"/>
    </row>
    <row r="47" customFormat="false" ht="12.75" hidden="false" customHeight="false" outlineLevel="0" collapsed="false">
      <c r="A47" s="0" t="n">
        <v>2002</v>
      </c>
      <c r="B47" s="0" t="n">
        <v>2</v>
      </c>
      <c r="C47" s="0" t="n">
        <v>26</v>
      </c>
      <c r="D47" s="0" t="n">
        <v>14</v>
      </c>
      <c r="E47" s="0" t="n">
        <v>10</v>
      </c>
      <c r="G47" s="0" t="n">
        <v>107</v>
      </c>
      <c r="H47" s="0" t="n">
        <f aca="false">(107-G47)</f>
        <v>0</v>
      </c>
      <c r="K47" s="8"/>
      <c r="L47" s="9" t="n">
        <v>6339.11666666667</v>
      </c>
      <c r="M47" s="9" t="n">
        <f aca="false">IF(H47&gt;0,(L47*(107/H47)),L47*107)</f>
        <v>678285.483333333</v>
      </c>
      <c r="N47" s="9" t="n">
        <f aca="false">(M47-L47)</f>
        <v>671946.366666667</v>
      </c>
      <c r="O47" s="11"/>
      <c r="P47" s="9"/>
      <c r="Q47" s="9"/>
      <c r="R47" s="9"/>
      <c r="S47" s="11"/>
      <c r="T47" s="9"/>
    </row>
    <row r="48" customFormat="false" ht="12.75" hidden="false" customHeight="false" outlineLevel="0" collapsed="false">
      <c r="A48" s="0" t="n">
        <v>2002</v>
      </c>
      <c r="B48" s="0" t="n">
        <v>2</v>
      </c>
      <c r="C48" s="0" t="n">
        <v>26</v>
      </c>
      <c r="D48" s="0" t="n">
        <v>14</v>
      </c>
      <c r="E48" s="0" t="n">
        <v>20</v>
      </c>
      <c r="G48" s="0" t="n">
        <v>107</v>
      </c>
      <c r="H48" s="0" t="n">
        <f aca="false">(107-G48)</f>
        <v>0</v>
      </c>
      <c r="K48" s="8"/>
      <c r="L48" s="9" t="n">
        <v>6552.55</v>
      </c>
      <c r="M48" s="9" t="n">
        <f aca="false">IF(H48&gt;0,(L48*(107/H48)),L48*107)</f>
        <v>701122.85</v>
      </c>
      <c r="N48" s="9" t="n">
        <f aca="false">(M48-L48)</f>
        <v>694570.3</v>
      </c>
      <c r="O48" s="11"/>
      <c r="P48" s="9"/>
      <c r="Q48" s="9"/>
      <c r="R48" s="9"/>
      <c r="S48" s="11"/>
      <c r="T48" s="9"/>
    </row>
    <row r="49" customFormat="false" ht="12.75" hidden="false" customHeight="false" outlineLevel="0" collapsed="false">
      <c r="A49" s="0" t="n">
        <v>2002</v>
      </c>
      <c r="B49" s="0" t="n">
        <v>2</v>
      </c>
      <c r="C49" s="0" t="n">
        <v>26</v>
      </c>
      <c r="D49" s="0" t="n">
        <v>14</v>
      </c>
      <c r="E49" s="0" t="n">
        <v>30</v>
      </c>
      <c r="G49" s="0" t="n">
        <v>107</v>
      </c>
      <c r="H49" s="0" t="n">
        <f aca="false">(107-G49)</f>
        <v>0</v>
      </c>
      <c r="K49" s="8"/>
      <c r="L49" s="9" t="n">
        <v>6253.95</v>
      </c>
      <c r="M49" s="9" t="n">
        <f aca="false">IF(H49&gt;0,(L49*(107/H49)),L49*107)</f>
        <v>669172.65</v>
      </c>
      <c r="N49" s="9" t="n">
        <f aca="false">(M49-L49)</f>
        <v>662918.7</v>
      </c>
      <c r="O49" s="11"/>
      <c r="P49" s="9"/>
      <c r="Q49" s="9"/>
      <c r="R49" s="9"/>
      <c r="S49" s="11"/>
      <c r="T49" s="9"/>
    </row>
    <row r="50" customFormat="false" ht="12.75" hidden="false" customHeight="false" outlineLevel="0" collapsed="false">
      <c r="A50" s="0" t="n">
        <v>2002</v>
      </c>
      <c r="B50" s="0" t="n">
        <v>2</v>
      </c>
      <c r="C50" s="0" t="n">
        <v>26</v>
      </c>
      <c r="D50" s="0" t="n">
        <v>14</v>
      </c>
      <c r="E50" s="0" t="n">
        <v>40</v>
      </c>
      <c r="G50" s="0" t="n">
        <v>107</v>
      </c>
      <c r="H50" s="0" t="n">
        <f aca="false">(107-G50)</f>
        <v>0</v>
      </c>
      <c r="K50" s="8"/>
      <c r="L50" s="9" t="n">
        <v>7440.7</v>
      </c>
      <c r="M50" s="9" t="n">
        <f aca="false">IF(H50&gt;0,(L50*(107/H50)),L50*107)</f>
        <v>796154.9</v>
      </c>
      <c r="N50" s="9" t="n">
        <f aca="false">(M50-L50)</f>
        <v>788714.2</v>
      </c>
      <c r="O50" s="11"/>
      <c r="P50" s="9"/>
      <c r="Q50" s="9"/>
      <c r="R50" s="9"/>
      <c r="S50" s="11"/>
      <c r="T50" s="9"/>
    </row>
    <row r="51" customFormat="false" ht="12.75" hidden="false" customHeight="false" outlineLevel="0" collapsed="false">
      <c r="A51" s="0" t="n">
        <v>2002</v>
      </c>
      <c r="B51" s="0" t="n">
        <v>2</v>
      </c>
      <c r="C51" s="0" t="n">
        <v>26</v>
      </c>
      <c r="D51" s="0" t="n">
        <v>14</v>
      </c>
      <c r="E51" s="0" t="n">
        <v>50</v>
      </c>
      <c r="G51" s="0" t="n">
        <v>107</v>
      </c>
      <c r="H51" s="0" t="n">
        <f aca="false">(107-G51)</f>
        <v>0</v>
      </c>
      <c r="K51" s="8"/>
      <c r="L51" s="9" t="n">
        <v>1886.78333333333</v>
      </c>
      <c r="M51" s="9" t="n">
        <f aca="false">IF(H51&gt;0,(L51*(107/H51)),L51*107)</f>
        <v>201885.816666667</v>
      </c>
      <c r="N51" s="9" t="n">
        <f aca="false">(M51-L51)</f>
        <v>199999.033333333</v>
      </c>
      <c r="O51" s="11"/>
      <c r="P51" s="9"/>
      <c r="Q51" s="9"/>
      <c r="R51" s="9"/>
      <c r="S51" s="11"/>
      <c r="T51" s="9"/>
    </row>
    <row r="52" customFormat="false" ht="12.75" hidden="false" customHeight="false" outlineLevel="0" collapsed="false">
      <c r="A52" s="0" t="n">
        <v>2002</v>
      </c>
      <c r="B52" s="0" t="n">
        <v>2</v>
      </c>
      <c r="C52" s="0" t="n">
        <v>26</v>
      </c>
      <c r="D52" s="0" t="n">
        <v>15</v>
      </c>
      <c r="E52" s="0" t="n">
        <v>0</v>
      </c>
      <c r="G52" s="0" t="n">
        <v>107</v>
      </c>
      <c r="H52" s="0" t="n">
        <f aca="false">(107-G52)</f>
        <v>0</v>
      </c>
      <c r="K52" s="8"/>
      <c r="L52" s="9" t="n">
        <v>521.266666666667</v>
      </c>
      <c r="M52" s="9" t="n">
        <f aca="false">IF(H52&gt;0,(L52*(107/H52)),L52*107)</f>
        <v>55775.5333333333</v>
      </c>
      <c r="N52" s="9" t="n">
        <f aca="false">(M52-L52)</f>
        <v>55254.2666666667</v>
      </c>
      <c r="O52" s="11"/>
      <c r="P52" s="9"/>
      <c r="Q52" s="9"/>
      <c r="R52" s="9"/>
      <c r="S52" s="11"/>
      <c r="T52" s="9"/>
    </row>
    <row r="53" customFormat="false" ht="12.75" hidden="false" customHeight="false" outlineLevel="0" collapsed="false">
      <c r="A53" s="0" t="n">
        <v>2002</v>
      </c>
      <c r="B53" s="0" t="n">
        <v>2</v>
      </c>
      <c r="C53" s="0" t="n">
        <v>26</v>
      </c>
      <c r="D53" s="0" t="n">
        <v>15</v>
      </c>
      <c r="E53" s="0" t="n">
        <v>10</v>
      </c>
      <c r="G53" s="0" t="n">
        <v>107</v>
      </c>
      <c r="H53" s="0" t="n">
        <f aca="false">(107-G53)</f>
        <v>0</v>
      </c>
      <c r="K53" s="8"/>
      <c r="L53" s="9" t="n">
        <v>589.433333333333</v>
      </c>
      <c r="M53" s="9" t="n">
        <f aca="false">IF(H53&gt;0,(L53*(107/H53)),L53*107)</f>
        <v>63069.3666666667</v>
      </c>
      <c r="N53" s="9" t="n">
        <f aca="false">(M53-L53)</f>
        <v>62479.9333333333</v>
      </c>
      <c r="O53" s="11"/>
      <c r="P53" s="9"/>
      <c r="Q53" s="9"/>
      <c r="R53" s="9"/>
      <c r="S53" s="11"/>
      <c r="T53" s="9"/>
    </row>
    <row r="54" customFormat="false" ht="12.75" hidden="false" customHeight="false" outlineLevel="0" collapsed="false">
      <c r="A54" s="0" t="n">
        <v>2002</v>
      </c>
      <c r="B54" s="0" t="n">
        <v>2</v>
      </c>
      <c r="C54" s="0" t="n">
        <v>26</v>
      </c>
      <c r="D54" s="0" t="n">
        <v>15</v>
      </c>
      <c r="E54" s="0" t="n">
        <v>20</v>
      </c>
      <c r="G54" s="0" t="n">
        <v>107</v>
      </c>
      <c r="H54" s="0" t="n">
        <f aca="false">(107-G54)</f>
        <v>0</v>
      </c>
      <c r="K54" s="8"/>
      <c r="L54" s="9" t="n">
        <v>448.316666666667</v>
      </c>
      <c r="M54" s="9" t="n">
        <f aca="false">IF(H54&gt;0,(L54*(107/H54)),L54*107)</f>
        <v>47969.8833333333</v>
      </c>
      <c r="N54" s="9" t="n">
        <f aca="false">(M54-L54)</f>
        <v>47521.5666666667</v>
      </c>
      <c r="O54" s="11"/>
      <c r="P54" s="9"/>
      <c r="Q54" s="9"/>
      <c r="R54" s="9"/>
      <c r="S54" s="11"/>
      <c r="T54" s="9"/>
    </row>
    <row r="55" customFormat="false" ht="12.75" hidden="false" customHeight="false" outlineLevel="0" collapsed="false">
      <c r="A55" s="0" t="n">
        <v>2002</v>
      </c>
      <c r="B55" s="0" t="n">
        <v>2</v>
      </c>
      <c r="C55" s="0" t="n">
        <v>26</v>
      </c>
      <c r="D55" s="0" t="n">
        <v>15</v>
      </c>
      <c r="E55" s="0" t="n">
        <v>30</v>
      </c>
      <c r="G55" s="0" t="n">
        <v>107</v>
      </c>
      <c r="H55" s="0" t="n">
        <f aca="false">(107-G55)</f>
        <v>0</v>
      </c>
      <c r="K55" s="8"/>
      <c r="L55" s="9" t="n">
        <v>550.8</v>
      </c>
      <c r="M55" s="9" t="n">
        <f aca="false">IF(H55&gt;0,(L55*(107/H55)),L55*107)</f>
        <v>58935.6</v>
      </c>
      <c r="N55" s="9" t="n">
        <f aca="false">(M55-L55)</f>
        <v>58384.8</v>
      </c>
      <c r="O55" s="11"/>
      <c r="P55" s="9"/>
      <c r="Q55" s="9"/>
      <c r="R55" s="9"/>
      <c r="S55" s="11"/>
      <c r="T55" s="9"/>
    </row>
    <row r="56" customFormat="false" ht="12.75" hidden="false" customHeight="false" outlineLevel="0" collapsed="false">
      <c r="A56" s="0" t="n">
        <v>2002</v>
      </c>
      <c r="B56" s="0" t="n">
        <v>2</v>
      </c>
      <c r="C56" s="0" t="n">
        <v>26</v>
      </c>
      <c r="D56" s="0" t="n">
        <v>15</v>
      </c>
      <c r="E56" s="0" t="n">
        <v>40</v>
      </c>
      <c r="G56" s="0" t="n">
        <v>107</v>
      </c>
      <c r="H56" s="0" t="n">
        <f aca="false">(107-G56)</f>
        <v>0</v>
      </c>
      <c r="K56" s="8"/>
      <c r="L56" s="9" t="n">
        <v>464.733333333333</v>
      </c>
      <c r="M56" s="9" t="n">
        <f aca="false">IF(H56&gt;0,(L56*(107/H56)),L56*107)</f>
        <v>49726.4666666667</v>
      </c>
      <c r="N56" s="9" t="n">
        <f aca="false">(M56-L56)</f>
        <v>49261.7333333333</v>
      </c>
      <c r="O56" s="11"/>
      <c r="P56" s="9"/>
      <c r="Q56" s="9"/>
      <c r="R56" s="9"/>
      <c r="S56" s="11"/>
      <c r="T56" s="9"/>
    </row>
    <row r="57" customFormat="false" ht="12.75" hidden="false" customHeight="false" outlineLevel="0" collapsed="false">
      <c r="A57" s="0" t="n">
        <v>2002</v>
      </c>
      <c r="B57" s="0" t="n">
        <v>2</v>
      </c>
      <c r="C57" s="0" t="n">
        <v>26</v>
      </c>
      <c r="D57" s="0" t="n">
        <v>15</v>
      </c>
      <c r="E57" s="0" t="n">
        <v>50</v>
      </c>
      <c r="G57" s="0" t="n">
        <v>107</v>
      </c>
      <c r="H57" s="0" t="n">
        <f aca="false">(107-G57)</f>
        <v>0</v>
      </c>
      <c r="K57" s="8"/>
      <c r="L57" s="9" t="n">
        <v>467.75</v>
      </c>
      <c r="M57" s="9" t="n">
        <f aca="false">IF(H57&gt;0,(L57*(107/H57)),L57*107)</f>
        <v>50049.25</v>
      </c>
      <c r="N57" s="9" t="n">
        <f aca="false">(M57-L57)</f>
        <v>49581.5</v>
      </c>
      <c r="O57" s="11"/>
      <c r="P57" s="9"/>
      <c r="Q57" s="9"/>
      <c r="R57" s="9"/>
      <c r="S57" s="11"/>
      <c r="T57" s="9"/>
    </row>
    <row r="58" customFormat="false" ht="12.75" hidden="false" customHeight="false" outlineLevel="0" collapsed="false">
      <c r="A58" s="0" t="n">
        <v>2002</v>
      </c>
      <c r="B58" s="0" t="n">
        <v>2</v>
      </c>
      <c r="C58" s="0" t="n">
        <v>26</v>
      </c>
      <c r="D58" s="0" t="n">
        <v>16</v>
      </c>
      <c r="E58" s="0" t="n">
        <v>0</v>
      </c>
      <c r="G58" s="0" t="n">
        <v>107</v>
      </c>
      <c r="H58" s="0" t="n">
        <f aca="false">(107-G58)</f>
        <v>0</v>
      </c>
      <c r="K58" s="8"/>
      <c r="L58" s="9" t="n">
        <v>708.416666666667</v>
      </c>
      <c r="M58" s="9" t="n">
        <f aca="false">IF(H58&gt;0,(L58*(107/H58)),L58*107)</f>
        <v>75800.5833333333</v>
      </c>
      <c r="N58" s="9" t="n">
        <f aca="false">(M58-L58)</f>
        <v>75092.1666666667</v>
      </c>
      <c r="O58" s="11"/>
      <c r="P58" s="9"/>
      <c r="Q58" s="9"/>
      <c r="R58" s="9"/>
      <c r="S58" s="11"/>
      <c r="T58" s="9"/>
    </row>
    <row r="59" customFormat="false" ht="12.75" hidden="false" customHeight="false" outlineLevel="0" collapsed="false">
      <c r="A59" s="0" t="n">
        <v>2002</v>
      </c>
      <c r="B59" s="0" t="n">
        <v>2</v>
      </c>
      <c r="C59" s="0" t="n">
        <v>26</v>
      </c>
      <c r="D59" s="0" t="n">
        <v>16</v>
      </c>
      <c r="E59" s="0" t="n">
        <v>10</v>
      </c>
      <c r="G59" s="0" t="n">
        <v>107</v>
      </c>
      <c r="H59" s="0" t="n">
        <f aca="false">(107-G59)</f>
        <v>0</v>
      </c>
      <c r="K59" s="8"/>
      <c r="L59" s="9" t="n">
        <v>587.983333333333</v>
      </c>
      <c r="M59" s="9" t="n">
        <f aca="false">IF(H59&gt;0,(L59*(107/H59)),L59*107)</f>
        <v>62914.2166666667</v>
      </c>
      <c r="N59" s="9" t="n">
        <f aca="false">(M59-L59)</f>
        <v>62326.2333333333</v>
      </c>
      <c r="O59" s="11"/>
      <c r="P59" s="9"/>
      <c r="Q59" s="9"/>
      <c r="R59" s="9"/>
      <c r="S59" s="11"/>
      <c r="T59" s="9"/>
    </row>
    <row r="60" customFormat="false" ht="12.75" hidden="false" customHeight="false" outlineLevel="0" collapsed="false">
      <c r="A60" s="0" t="n">
        <v>2002</v>
      </c>
      <c r="B60" s="0" t="n">
        <v>2</v>
      </c>
      <c r="C60" s="0" t="n">
        <v>26</v>
      </c>
      <c r="D60" s="0" t="n">
        <v>16</v>
      </c>
      <c r="E60" s="0" t="n">
        <v>20</v>
      </c>
      <c r="G60" s="0" t="n">
        <v>107</v>
      </c>
      <c r="H60" s="0" t="n">
        <f aca="false">(107-G60)</f>
        <v>0</v>
      </c>
      <c r="K60" s="8"/>
      <c r="L60" s="9" t="n">
        <v>515.983333333333</v>
      </c>
      <c r="M60" s="9" t="n">
        <f aca="false">IF(H60&gt;0,(L60*(107/H60)),L60*107)</f>
        <v>55210.2166666667</v>
      </c>
      <c r="N60" s="9" t="n">
        <f aca="false">(M60-L60)</f>
        <v>54694.2333333333</v>
      </c>
      <c r="O60" s="11"/>
      <c r="P60" s="9"/>
      <c r="Q60" s="9"/>
      <c r="R60" s="9"/>
      <c r="S60" s="11"/>
      <c r="T60" s="9"/>
    </row>
    <row r="61" customFormat="false" ht="12.75" hidden="false" customHeight="false" outlineLevel="0" collapsed="false">
      <c r="A61" s="0" t="n">
        <v>2002</v>
      </c>
      <c r="B61" s="0" t="n">
        <v>2</v>
      </c>
      <c r="C61" s="0" t="n">
        <v>26</v>
      </c>
      <c r="D61" s="0" t="n">
        <v>16</v>
      </c>
      <c r="E61" s="0" t="n">
        <v>30</v>
      </c>
      <c r="G61" s="0" t="n">
        <v>107</v>
      </c>
      <c r="H61" s="0" t="n">
        <f aca="false">(107-G61)</f>
        <v>0</v>
      </c>
      <c r="K61" s="8"/>
      <c r="L61" s="9" t="n">
        <v>438.45</v>
      </c>
      <c r="M61" s="9" t="n">
        <f aca="false">IF(H61&gt;0,(L61*(107/H61)),L61*107)</f>
        <v>46914.15</v>
      </c>
      <c r="N61" s="9" t="n">
        <f aca="false">(M61-L61)</f>
        <v>46475.7</v>
      </c>
      <c r="O61" s="11"/>
      <c r="P61" s="9"/>
      <c r="Q61" s="9"/>
      <c r="R61" s="9"/>
      <c r="S61" s="11"/>
      <c r="T61" s="9"/>
    </row>
    <row r="62" customFormat="false" ht="12.75" hidden="false" customHeight="false" outlineLevel="0" collapsed="false">
      <c r="A62" s="0" t="n">
        <v>2002</v>
      </c>
      <c r="B62" s="0" t="n">
        <v>2</v>
      </c>
      <c r="C62" s="0" t="n">
        <v>26</v>
      </c>
      <c r="D62" s="0" t="n">
        <v>16</v>
      </c>
      <c r="E62" s="0" t="n">
        <v>40</v>
      </c>
      <c r="G62" s="0" t="n">
        <v>107</v>
      </c>
      <c r="H62" s="0" t="n">
        <f aca="false">(107-G62)</f>
        <v>0</v>
      </c>
      <c r="K62" s="8"/>
      <c r="L62" s="9" t="n">
        <v>178.783333333333</v>
      </c>
      <c r="M62" s="9" t="n">
        <f aca="false">IF(H62&gt;0,(L62*(107/H62)),L62*107)</f>
        <v>19129.8166666667</v>
      </c>
      <c r="N62" s="9" t="n">
        <f aca="false">(M62-L62)</f>
        <v>18951.0333333333</v>
      </c>
      <c r="O62" s="11"/>
      <c r="P62" s="9"/>
      <c r="Q62" s="9"/>
      <c r="R62" s="9"/>
      <c r="S62" s="11"/>
      <c r="T62" s="9"/>
    </row>
    <row r="63" customFormat="false" ht="12.75" hidden="false" customHeight="false" outlineLevel="0" collapsed="false">
      <c r="A63" s="0" t="n">
        <v>2002</v>
      </c>
      <c r="B63" s="0" t="n">
        <v>2</v>
      </c>
      <c r="C63" s="0" t="n">
        <v>26</v>
      </c>
      <c r="D63" s="0" t="n">
        <v>16</v>
      </c>
      <c r="E63" s="0" t="n">
        <v>50</v>
      </c>
      <c r="G63" s="0" t="n">
        <v>107</v>
      </c>
      <c r="H63" s="0" t="n">
        <f aca="false">(107-G63)</f>
        <v>0</v>
      </c>
      <c r="K63" s="8"/>
      <c r="L63" s="9" t="n">
        <v>169.633333333333</v>
      </c>
      <c r="M63" s="9" t="n">
        <f aca="false">IF(H63&gt;0,(L63*(107/H63)),L63*107)</f>
        <v>18150.7666666667</v>
      </c>
      <c r="N63" s="9" t="n">
        <f aca="false">(M63-L63)</f>
        <v>17981.1333333333</v>
      </c>
      <c r="O63" s="11"/>
      <c r="P63" s="9"/>
      <c r="Q63" s="9"/>
      <c r="R63" s="9"/>
      <c r="S63" s="11"/>
      <c r="T63" s="9"/>
    </row>
    <row r="64" customFormat="false" ht="12.75" hidden="false" customHeight="false" outlineLevel="0" collapsed="false">
      <c r="A64" s="0" t="n">
        <v>2002</v>
      </c>
      <c r="B64" s="0" t="n">
        <v>2</v>
      </c>
      <c r="C64" s="0" t="n">
        <v>26</v>
      </c>
      <c r="D64" s="0" t="n">
        <v>17</v>
      </c>
      <c r="E64" s="0" t="n">
        <v>0</v>
      </c>
      <c r="G64" s="0" t="n">
        <v>107</v>
      </c>
      <c r="H64" s="0" t="n">
        <f aca="false">(107-G64)</f>
        <v>0</v>
      </c>
      <c r="K64" s="8"/>
      <c r="L64" s="9" t="n">
        <v>276</v>
      </c>
      <c r="M64" s="9" t="n">
        <f aca="false">IF(H64&gt;0,(L64*(107/H64)),L64*107)</f>
        <v>29532</v>
      </c>
      <c r="N64" s="9" t="n">
        <f aca="false">(M64-L64)</f>
        <v>29256</v>
      </c>
      <c r="O64" s="11"/>
      <c r="P64" s="9"/>
      <c r="Q64" s="9"/>
      <c r="R64" s="9"/>
      <c r="S64" s="11"/>
      <c r="T64" s="9"/>
    </row>
    <row r="65" customFormat="false" ht="12.75" hidden="false" customHeight="false" outlineLevel="0" collapsed="false">
      <c r="A65" s="0" t="n">
        <v>2002</v>
      </c>
      <c r="B65" s="0" t="n">
        <v>2</v>
      </c>
      <c r="C65" s="0" t="n">
        <v>26</v>
      </c>
      <c r="D65" s="0" t="n">
        <v>17</v>
      </c>
      <c r="E65" s="0" t="n">
        <v>10</v>
      </c>
      <c r="G65" s="0" t="n">
        <v>107</v>
      </c>
      <c r="H65" s="0" t="n">
        <f aca="false">(107-G65)</f>
        <v>0</v>
      </c>
      <c r="K65" s="8"/>
      <c r="L65" s="9" t="n">
        <v>334.166666666667</v>
      </c>
      <c r="M65" s="9" t="n">
        <f aca="false">IF(H65&gt;0,(L65*(107/H65)),L65*107)</f>
        <v>35755.8333333333</v>
      </c>
      <c r="N65" s="9" t="n">
        <f aca="false">(M65-L65)</f>
        <v>35421.6666666667</v>
      </c>
      <c r="O65" s="11"/>
      <c r="P65" s="9"/>
      <c r="Q65" s="9"/>
      <c r="R65" s="9"/>
      <c r="S65" s="11"/>
      <c r="T65" s="9"/>
    </row>
    <row r="66" customFormat="false" ht="12.75" hidden="false" customHeight="false" outlineLevel="0" collapsed="false">
      <c r="A66" s="0" t="n">
        <v>2002</v>
      </c>
      <c r="B66" s="0" t="n">
        <v>2</v>
      </c>
      <c r="C66" s="0" t="n">
        <v>26</v>
      </c>
      <c r="D66" s="0" t="n">
        <v>17</v>
      </c>
      <c r="E66" s="0" t="n">
        <v>20</v>
      </c>
      <c r="G66" s="0" t="n">
        <v>107</v>
      </c>
      <c r="H66" s="0" t="n">
        <f aca="false">(107-G66)</f>
        <v>0</v>
      </c>
      <c r="K66" s="8"/>
      <c r="L66" s="9" t="n">
        <v>299.75</v>
      </c>
      <c r="M66" s="9" t="n">
        <f aca="false">IF(H66&gt;0,(L66*(107/H66)),L66*107)</f>
        <v>32073.25</v>
      </c>
      <c r="N66" s="9" t="n">
        <f aca="false">(M66-L66)</f>
        <v>31773.5</v>
      </c>
      <c r="O66" s="11"/>
      <c r="P66" s="9"/>
      <c r="Q66" s="9"/>
      <c r="R66" s="9"/>
      <c r="S66" s="11"/>
      <c r="T66" s="9"/>
    </row>
    <row r="67" customFormat="false" ht="12.75" hidden="false" customHeight="false" outlineLevel="0" collapsed="false">
      <c r="A67" s="0" t="n">
        <v>2002</v>
      </c>
      <c r="B67" s="0" t="n">
        <v>2</v>
      </c>
      <c r="C67" s="0" t="n">
        <v>26</v>
      </c>
      <c r="D67" s="0" t="n">
        <v>17</v>
      </c>
      <c r="E67" s="0" t="n">
        <v>30</v>
      </c>
      <c r="G67" s="0" t="n">
        <v>107</v>
      </c>
      <c r="H67" s="0" t="n">
        <f aca="false">(107-G67)</f>
        <v>0</v>
      </c>
      <c r="K67" s="8"/>
      <c r="L67" s="9" t="n">
        <v>423.25</v>
      </c>
      <c r="M67" s="9" t="n">
        <f aca="false">IF(H67&gt;0,(L67*(107/H67)),L67*107)</f>
        <v>45287.75</v>
      </c>
      <c r="N67" s="9" t="n">
        <f aca="false">(M67-L67)</f>
        <v>44864.5</v>
      </c>
      <c r="O67" s="11"/>
      <c r="P67" s="9"/>
      <c r="Q67" s="9"/>
      <c r="R67" s="9"/>
      <c r="S67" s="11"/>
      <c r="T67" s="9"/>
    </row>
    <row r="68" customFormat="false" ht="12.75" hidden="false" customHeight="false" outlineLevel="0" collapsed="false">
      <c r="A68" s="0" t="n">
        <v>2002</v>
      </c>
      <c r="B68" s="0" t="n">
        <v>2</v>
      </c>
      <c r="C68" s="0" t="n">
        <v>26</v>
      </c>
      <c r="D68" s="0" t="n">
        <v>17</v>
      </c>
      <c r="E68" s="0" t="n">
        <v>40</v>
      </c>
      <c r="G68" s="0" t="n">
        <v>107</v>
      </c>
      <c r="H68" s="0" t="n">
        <f aca="false">(107-G68)</f>
        <v>0</v>
      </c>
      <c r="K68" s="8"/>
      <c r="L68" s="9" t="n">
        <v>359.383333333333</v>
      </c>
      <c r="M68" s="9" t="n">
        <f aca="false">IF(H68&gt;0,(L68*(107/H68)),L68*107)</f>
        <v>38454.0166666667</v>
      </c>
      <c r="N68" s="9" t="n">
        <f aca="false">(M68-L68)</f>
        <v>38094.6333333333</v>
      </c>
      <c r="O68" s="11"/>
      <c r="P68" s="9"/>
      <c r="Q68" s="9"/>
      <c r="R68" s="9"/>
      <c r="S68" s="11"/>
      <c r="T68" s="9"/>
    </row>
    <row r="69" customFormat="false" ht="12.75" hidden="false" customHeight="false" outlineLevel="0" collapsed="false">
      <c r="A69" s="0" t="n">
        <v>2002</v>
      </c>
      <c r="B69" s="0" t="n">
        <v>2</v>
      </c>
      <c r="C69" s="0" t="n">
        <v>26</v>
      </c>
      <c r="D69" s="0" t="n">
        <v>17</v>
      </c>
      <c r="E69" s="0" t="n">
        <v>50</v>
      </c>
      <c r="G69" s="0" t="n">
        <v>107</v>
      </c>
      <c r="H69" s="0" t="n">
        <f aca="false">(107-G69)</f>
        <v>0</v>
      </c>
      <c r="K69" s="8"/>
      <c r="L69" s="9" t="n">
        <v>204.083333333333</v>
      </c>
      <c r="M69" s="9" t="n">
        <f aca="false">IF(H69&gt;0,(L69*(107/H69)),L69*107)</f>
        <v>21836.9166666667</v>
      </c>
      <c r="N69" s="9" t="n">
        <f aca="false">(M69-L69)</f>
        <v>21632.8333333333</v>
      </c>
      <c r="O69" s="11"/>
      <c r="P69" s="9"/>
      <c r="Q69" s="9"/>
      <c r="R69" s="9"/>
      <c r="S69" s="11"/>
      <c r="T69" s="9"/>
    </row>
    <row r="70" customFormat="false" ht="12.75" hidden="false" customHeight="false" outlineLevel="0" collapsed="false">
      <c r="A70" s="0" t="n">
        <v>2002</v>
      </c>
      <c r="B70" s="0" t="n">
        <v>2</v>
      </c>
      <c r="C70" s="0" t="n">
        <v>26</v>
      </c>
      <c r="D70" s="0" t="n">
        <v>18</v>
      </c>
      <c r="E70" s="0" t="n">
        <v>0</v>
      </c>
      <c r="G70" s="0" t="n">
        <v>107</v>
      </c>
      <c r="H70" s="0" t="n">
        <f aca="false">(107-G70)</f>
        <v>0</v>
      </c>
      <c r="K70" s="8"/>
      <c r="L70" s="9" t="n">
        <v>-38.3666666666667</v>
      </c>
      <c r="M70" s="9" t="n">
        <f aca="false">IF(H70&gt;0,(L70*(107/H70)),L70*107)</f>
        <v>-4105.23333333333</v>
      </c>
      <c r="N70" s="9" t="n">
        <f aca="false">(M70-L70)</f>
        <v>-4066.86666666667</v>
      </c>
      <c r="O70" s="19" t="s">
        <v>110</v>
      </c>
      <c r="P70" s="9"/>
      <c r="Q70" s="9"/>
      <c r="R70" s="9"/>
      <c r="S70" s="11"/>
      <c r="T70" s="9"/>
    </row>
    <row r="71" customFormat="false" ht="12.75" hidden="false" customHeight="false" outlineLevel="0" collapsed="false">
      <c r="A71" s="0" t="n">
        <v>2002</v>
      </c>
      <c r="B71" s="0" t="n">
        <v>2</v>
      </c>
      <c r="C71" s="0" t="n">
        <v>26</v>
      </c>
      <c r="D71" s="0" t="n">
        <v>18</v>
      </c>
      <c r="E71" s="0" t="n">
        <v>10</v>
      </c>
      <c r="G71" s="0" t="n">
        <v>107</v>
      </c>
      <c r="H71" s="0" t="n">
        <f aca="false">(107-G71)</f>
        <v>0</v>
      </c>
      <c r="K71" s="8"/>
      <c r="L71" s="9" t="n">
        <v>-42.5666666666667</v>
      </c>
      <c r="M71" s="9" t="n">
        <f aca="false">IF(H71&gt;0,(L71*(107/H71)),L71*107)</f>
        <v>-4554.63333333333</v>
      </c>
      <c r="N71" s="9" t="n">
        <f aca="false">(M71-L71)</f>
        <v>-4512.06666666667</v>
      </c>
      <c r="O71" s="11"/>
      <c r="P71" s="9"/>
      <c r="Q71" s="9"/>
      <c r="R71" s="9"/>
      <c r="S71" s="11"/>
      <c r="T71" s="9"/>
    </row>
    <row r="72" customFormat="false" ht="12.75" hidden="false" customHeight="false" outlineLevel="0" collapsed="false">
      <c r="A72" s="0" t="n">
        <v>2002</v>
      </c>
      <c r="B72" s="0" t="n">
        <v>2</v>
      </c>
      <c r="C72" s="0" t="n">
        <v>26</v>
      </c>
      <c r="D72" s="0" t="n">
        <v>18</v>
      </c>
      <c r="E72" s="0" t="n">
        <v>20</v>
      </c>
      <c r="G72" s="0" t="n">
        <v>107</v>
      </c>
      <c r="H72" s="0" t="n">
        <f aca="false">(107-G72)</f>
        <v>0</v>
      </c>
      <c r="K72" s="8"/>
      <c r="L72" s="9" t="n">
        <v>-44.5666666666667</v>
      </c>
      <c r="M72" s="9" t="n">
        <f aca="false">IF(H72&gt;0,(L72*(107/H72)),L72*107)</f>
        <v>-4768.63333333333</v>
      </c>
      <c r="N72" s="9" t="n">
        <f aca="false">(M72-L72)</f>
        <v>-4724.06666666667</v>
      </c>
      <c r="O72" s="11"/>
      <c r="P72" s="9"/>
      <c r="Q72" s="9"/>
      <c r="R72" s="9"/>
      <c r="S72" s="11"/>
      <c r="T72" s="9"/>
    </row>
    <row r="73" customFormat="false" ht="12.75" hidden="false" customHeight="false" outlineLevel="0" collapsed="false">
      <c r="A73" s="0" t="n">
        <v>2002</v>
      </c>
      <c r="B73" s="0" t="n">
        <v>2</v>
      </c>
      <c r="C73" s="0" t="n">
        <v>26</v>
      </c>
      <c r="D73" s="0" t="n">
        <v>18</v>
      </c>
      <c r="E73" s="0" t="n">
        <v>30</v>
      </c>
      <c r="G73" s="0" t="n">
        <v>107</v>
      </c>
      <c r="H73" s="0" t="n">
        <f aca="false">(107-G73)</f>
        <v>0</v>
      </c>
      <c r="K73" s="8"/>
      <c r="L73" s="9" t="n">
        <v>-44.4666666666667</v>
      </c>
      <c r="M73" s="9" t="n">
        <f aca="false">IF(H73&gt;0,(L73*(107/H73)),L73*107)</f>
        <v>-4757.93333333333</v>
      </c>
      <c r="N73" s="9" t="n">
        <f aca="false">(M73-L73)</f>
        <v>-4713.46666666667</v>
      </c>
      <c r="O73" s="11"/>
      <c r="P73" s="9"/>
      <c r="Q73" s="9"/>
      <c r="R73" s="9"/>
      <c r="S73" s="11"/>
      <c r="T73" s="9"/>
    </row>
    <row r="74" customFormat="false" ht="12.75" hidden="false" customHeight="false" outlineLevel="0" collapsed="false">
      <c r="A74" s="0" t="n">
        <v>2002</v>
      </c>
      <c r="B74" s="0" t="n">
        <v>2</v>
      </c>
      <c r="C74" s="0" t="n">
        <v>26</v>
      </c>
      <c r="D74" s="0" t="n">
        <v>18</v>
      </c>
      <c r="E74" s="0" t="n">
        <v>40</v>
      </c>
      <c r="G74" s="0" t="n">
        <v>107</v>
      </c>
      <c r="H74" s="0" t="n">
        <f aca="false">(107-G74)</f>
        <v>0</v>
      </c>
      <c r="K74" s="8"/>
      <c r="L74" s="9" t="n">
        <v>-44.9666666666667</v>
      </c>
      <c r="M74" s="9" t="n">
        <f aca="false">IF(H74&gt;0,(L74*(107/H74)),L74*107)</f>
        <v>-4811.43333333333</v>
      </c>
      <c r="N74" s="9" t="n">
        <f aca="false">(M74-L74)</f>
        <v>-4766.46666666667</v>
      </c>
      <c r="O74" s="11"/>
      <c r="P74" s="9"/>
      <c r="Q74" s="9"/>
      <c r="R74" s="9"/>
      <c r="S74" s="11"/>
      <c r="T74" s="9"/>
    </row>
    <row r="75" customFormat="false" ht="12.75" hidden="false" customHeight="false" outlineLevel="0" collapsed="false">
      <c r="A75" s="0" t="n">
        <v>2002</v>
      </c>
      <c r="B75" s="0" t="n">
        <v>2</v>
      </c>
      <c r="C75" s="0" t="n">
        <v>26</v>
      </c>
      <c r="D75" s="0" t="n">
        <v>18</v>
      </c>
      <c r="E75" s="0" t="n">
        <v>50</v>
      </c>
      <c r="G75" s="0" t="n">
        <v>107</v>
      </c>
      <c r="H75" s="0" t="n">
        <f aca="false">(107-G75)</f>
        <v>0</v>
      </c>
      <c r="K75" s="8"/>
      <c r="L75" s="9" t="n">
        <v>-45.6</v>
      </c>
      <c r="M75" s="9" t="n">
        <f aca="false">IF(H75&gt;0,(L75*(107/H75)),L75*107)</f>
        <v>-4879.2</v>
      </c>
      <c r="N75" s="9" t="n">
        <f aca="false">(M75-L75)</f>
        <v>-4833.6</v>
      </c>
      <c r="O75" s="11"/>
      <c r="P75" s="9"/>
      <c r="Q75" s="9"/>
      <c r="R75" s="9"/>
      <c r="S75" s="11"/>
      <c r="T75" s="9"/>
    </row>
    <row r="76" customFormat="false" ht="12.75" hidden="false" customHeight="false" outlineLevel="0" collapsed="false">
      <c r="A76" s="0" t="n">
        <v>2002</v>
      </c>
      <c r="B76" s="0" t="n">
        <v>2</v>
      </c>
      <c r="C76" s="0" t="n">
        <v>26</v>
      </c>
      <c r="D76" s="0" t="n">
        <v>19</v>
      </c>
      <c r="E76" s="0" t="n">
        <v>0</v>
      </c>
      <c r="G76" s="0" t="n">
        <v>107</v>
      </c>
      <c r="H76" s="0" t="n">
        <f aca="false">(107-G76)</f>
        <v>0</v>
      </c>
      <c r="K76" s="8"/>
      <c r="L76" s="9" t="n">
        <v>-44.2166666666667</v>
      </c>
      <c r="M76" s="9" t="n">
        <f aca="false">IF(H76&gt;0,(L76*(107/H76)),L76*107)</f>
        <v>-4731.18333333333</v>
      </c>
      <c r="N76" s="9" t="n">
        <f aca="false">(M76-L76)</f>
        <v>-4686.96666666667</v>
      </c>
      <c r="O76" s="11"/>
      <c r="P76" s="9"/>
      <c r="Q76" s="9"/>
      <c r="R76" s="9"/>
      <c r="S76" s="11"/>
      <c r="T76" s="9"/>
    </row>
    <row r="77" customFormat="false" ht="12.75" hidden="false" customHeight="false" outlineLevel="0" collapsed="false">
      <c r="A77" s="0" t="n">
        <v>2002</v>
      </c>
      <c r="B77" s="0" t="n">
        <v>2</v>
      </c>
      <c r="C77" s="0" t="n">
        <v>26</v>
      </c>
      <c r="D77" s="0" t="n">
        <v>19</v>
      </c>
      <c r="E77" s="0" t="n">
        <v>10</v>
      </c>
      <c r="G77" s="0" t="n">
        <v>107</v>
      </c>
      <c r="H77" s="0" t="n">
        <f aca="false">(107-G77)</f>
        <v>0</v>
      </c>
      <c r="K77" s="8"/>
      <c r="L77" s="9" t="n">
        <v>-45.3</v>
      </c>
      <c r="M77" s="9" t="n">
        <f aca="false">IF(H77&gt;0,(L77*(107/H77)),L77*107)</f>
        <v>-4847.1</v>
      </c>
      <c r="N77" s="9" t="n">
        <f aca="false">(M77-L77)</f>
        <v>-4801.8</v>
      </c>
      <c r="O77" s="11"/>
      <c r="P77" s="9"/>
      <c r="Q77" s="9"/>
      <c r="R77" s="9"/>
      <c r="S77" s="11"/>
      <c r="T77" s="9"/>
    </row>
    <row r="78" customFormat="false" ht="12.75" hidden="false" customHeight="false" outlineLevel="0" collapsed="false">
      <c r="A78" s="0" t="n">
        <v>2002</v>
      </c>
      <c r="B78" s="0" t="n">
        <v>2</v>
      </c>
      <c r="C78" s="0" t="n">
        <v>26</v>
      </c>
      <c r="D78" s="0" t="n">
        <v>19</v>
      </c>
      <c r="E78" s="0" t="n">
        <v>20</v>
      </c>
      <c r="G78" s="0" t="n">
        <v>107</v>
      </c>
      <c r="H78" s="0" t="n">
        <f aca="false">(107-G78)</f>
        <v>0</v>
      </c>
      <c r="K78" s="8"/>
      <c r="L78" s="9" t="n">
        <v>30.9833333333333</v>
      </c>
      <c r="M78" s="9" t="n">
        <f aca="false">IF(H78&gt;0,(L78*(107/H78)),L78*107)</f>
        <v>3315.21666666667</v>
      </c>
      <c r="N78" s="9" t="n">
        <f aca="false">(M78-L78)</f>
        <v>3284.23333333333</v>
      </c>
      <c r="O78" s="11"/>
      <c r="P78" s="9"/>
      <c r="Q78" s="9"/>
      <c r="R78" s="9"/>
      <c r="S78" s="11"/>
      <c r="T78" s="9"/>
    </row>
    <row r="79" customFormat="false" ht="12.75" hidden="false" customHeight="false" outlineLevel="0" collapsed="false">
      <c r="A79" s="0" t="n">
        <v>2002</v>
      </c>
      <c r="B79" s="0" t="n">
        <v>2</v>
      </c>
      <c r="C79" s="0" t="n">
        <v>26</v>
      </c>
      <c r="D79" s="0" t="n">
        <v>19</v>
      </c>
      <c r="E79" s="0" t="n">
        <v>30</v>
      </c>
      <c r="G79" s="0" t="n">
        <v>107</v>
      </c>
      <c r="H79" s="0" t="n">
        <f aca="false">(107-G79)</f>
        <v>0</v>
      </c>
      <c r="K79" s="8"/>
      <c r="L79" s="9" t="n">
        <v>74.7666666666667</v>
      </c>
      <c r="M79" s="9" t="n">
        <f aca="false">IF(H79&gt;0,(L79*(107/H79)),L79*107)</f>
        <v>8000.03333333333</v>
      </c>
      <c r="N79" s="9" t="n">
        <f aca="false">(M79-L79)</f>
        <v>7925.26666666667</v>
      </c>
      <c r="O79" s="11"/>
      <c r="P79" s="9"/>
      <c r="Q79" s="9"/>
      <c r="R79" s="9"/>
      <c r="S79" s="11"/>
      <c r="T79" s="9"/>
    </row>
    <row r="80" customFormat="false" ht="12.75" hidden="false" customHeight="false" outlineLevel="0" collapsed="false">
      <c r="A80" s="0" t="n">
        <v>2002</v>
      </c>
      <c r="B80" s="0" t="n">
        <v>2</v>
      </c>
      <c r="C80" s="0" t="n">
        <v>26</v>
      </c>
      <c r="D80" s="0" t="n">
        <v>19</v>
      </c>
      <c r="E80" s="0" t="n">
        <v>40</v>
      </c>
      <c r="G80" s="0" t="n">
        <v>107</v>
      </c>
      <c r="H80" s="0" t="n">
        <f aca="false">(107-G80)</f>
        <v>0</v>
      </c>
      <c r="K80" s="8"/>
      <c r="L80" s="9" t="n">
        <v>50.05</v>
      </c>
      <c r="M80" s="9" t="n">
        <f aca="false">IF(H80&gt;0,(L80*(107/H80)),L80*107)</f>
        <v>5355.35</v>
      </c>
      <c r="N80" s="9" t="n">
        <f aca="false">(M80-L80)</f>
        <v>5305.3</v>
      </c>
      <c r="O80" s="11"/>
      <c r="P80" s="9"/>
      <c r="Q80" s="9"/>
      <c r="R80" s="9"/>
      <c r="S80" s="11"/>
      <c r="T80" s="9"/>
    </row>
    <row r="81" customFormat="false" ht="12.75" hidden="false" customHeight="false" outlineLevel="0" collapsed="false">
      <c r="A81" s="0" t="n">
        <v>2002</v>
      </c>
      <c r="B81" s="0" t="n">
        <v>2</v>
      </c>
      <c r="C81" s="0" t="n">
        <v>26</v>
      </c>
      <c r="D81" s="0" t="n">
        <v>19</v>
      </c>
      <c r="E81" s="0" t="n">
        <v>50</v>
      </c>
      <c r="G81" s="0" t="n">
        <v>107</v>
      </c>
      <c r="H81" s="0" t="n">
        <f aca="false">(107-G81)</f>
        <v>0</v>
      </c>
      <c r="K81" s="8"/>
      <c r="L81" s="9" t="n">
        <v>91.9</v>
      </c>
      <c r="M81" s="9" t="n">
        <f aca="false">IF(H81&gt;0,(L81*(107/H81)),L81*107)</f>
        <v>9833.3</v>
      </c>
      <c r="N81" s="9" t="n">
        <f aca="false">(M81-L81)</f>
        <v>9741.4</v>
      </c>
      <c r="O81" s="11"/>
      <c r="P81" s="9"/>
      <c r="Q81" s="9"/>
      <c r="R81" s="9"/>
      <c r="S81" s="11"/>
      <c r="T81" s="9"/>
    </row>
    <row r="82" customFormat="false" ht="12.75" hidden="false" customHeight="false" outlineLevel="0" collapsed="false">
      <c r="A82" s="0" t="n">
        <v>2002</v>
      </c>
      <c r="B82" s="0" t="n">
        <v>2</v>
      </c>
      <c r="C82" s="0" t="n">
        <v>26</v>
      </c>
      <c r="D82" s="0" t="n">
        <v>20</v>
      </c>
      <c r="E82" s="0" t="n">
        <v>0</v>
      </c>
      <c r="G82" s="0" t="n">
        <v>107</v>
      </c>
      <c r="H82" s="0" t="n">
        <f aca="false">(107-G82)</f>
        <v>0</v>
      </c>
      <c r="K82" s="8"/>
      <c r="L82" s="9" t="n">
        <v>126.416666666667</v>
      </c>
      <c r="M82" s="9" t="n">
        <f aca="false">IF(H82&gt;0,(L82*(107/H82)),L82*107)</f>
        <v>13526.5833333333</v>
      </c>
      <c r="N82" s="9" t="n">
        <f aca="false">(M82-L82)</f>
        <v>13400.1666666667</v>
      </c>
      <c r="O82" s="11"/>
      <c r="P82" s="9"/>
      <c r="Q82" s="9"/>
      <c r="R82" s="9"/>
      <c r="S82" s="11"/>
      <c r="T82" s="9"/>
    </row>
    <row r="83" customFormat="false" ht="12.75" hidden="false" customHeight="false" outlineLevel="0" collapsed="false">
      <c r="A83" s="0" t="n">
        <v>2002</v>
      </c>
      <c r="B83" s="0" t="n">
        <v>2</v>
      </c>
      <c r="C83" s="0" t="n">
        <v>26</v>
      </c>
      <c r="D83" s="0" t="n">
        <v>20</v>
      </c>
      <c r="E83" s="0" t="n">
        <v>10</v>
      </c>
      <c r="G83" s="0" t="n">
        <v>107</v>
      </c>
      <c r="H83" s="0" t="n">
        <f aca="false">(107-G83)</f>
        <v>0</v>
      </c>
      <c r="K83" s="8"/>
      <c r="L83" s="9" t="n">
        <v>-47.75</v>
      </c>
      <c r="M83" s="9" t="n">
        <f aca="false">IF(H83&gt;0,(L83*(107/H83)),L83*107)</f>
        <v>-5109.25</v>
      </c>
      <c r="N83" s="9" t="n">
        <f aca="false">(M83-L83)</f>
        <v>-5061.5</v>
      </c>
      <c r="O83" s="11"/>
      <c r="P83" s="9"/>
      <c r="Q83" s="9"/>
      <c r="R83" s="9"/>
      <c r="S83" s="11"/>
      <c r="T83" s="9"/>
    </row>
    <row r="84" customFormat="false" ht="12.75" hidden="false" customHeight="false" outlineLevel="0" collapsed="false">
      <c r="A84" s="0" t="n">
        <v>2002</v>
      </c>
      <c r="B84" s="0" t="n">
        <v>2</v>
      </c>
      <c r="C84" s="0" t="n">
        <v>26</v>
      </c>
      <c r="D84" s="0" t="n">
        <v>20</v>
      </c>
      <c r="E84" s="0" t="n">
        <v>20</v>
      </c>
      <c r="G84" s="0" t="n">
        <v>107</v>
      </c>
      <c r="H84" s="0" t="n">
        <f aca="false">(107-G84)</f>
        <v>0</v>
      </c>
      <c r="K84" s="8"/>
      <c r="L84" s="9" t="n">
        <v>93.5666666666667</v>
      </c>
      <c r="M84" s="9" t="n">
        <f aca="false">IF(H84&gt;0,(L84*(107/H84)),L84*107)</f>
        <v>10011.6333333333</v>
      </c>
      <c r="N84" s="9" t="n">
        <f aca="false">(M84-L84)</f>
        <v>9918.06666666667</v>
      </c>
      <c r="O84" s="11"/>
      <c r="P84" s="9"/>
      <c r="Q84" s="9"/>
      <c r="R84" s="9"/>
      <c r="S84" s="11"/>
      <c r="T84" s="9"/>
    </row>
    <row r="85" customFormat="false" ht="12.75" hidden="false" customHeight="false" outlineLevel="0" collapsed="false">
      <c r="A85" s="0" t="n">
        <v>2002</v>
      </c>
      <c r="B85" s="0" t="n">
        <v>2</v>
      </c>
      <c r="C85" s="0" t="n">
        <v>26</v>
      </c>
      <c r="D85" s="0" t="n">
        <v>20</v>
      </c>
      <c r="E85" s="0" t="n">
        <v>30</v>
      </c>
      <c r="G85" s="0" t="n">
        <v>107</v>
      </c>
      <c r="H85" s="0" t="n">
        <f aca="false">(107-G85)</f>
        <v>0</v>
      </c>
      <c r="K85" s="8"/>
      <c r="L85" s="9" t="n">
        <v>51.0666666666667</v>
      </c>
      <c r="M85" s="9" t="n">
        <f aca="false">IF(H85&gt;0,(L85*(107/H85)),L85*107)</f>
        <v>5464.13333333333</v>
      </c>
      <c r="N85" s="9" t="n">
        <f aca="false">(M85-L85)</f>
        <v>5413.06666666667</v>
      </c>
      <c r="O85" s="11"/>
      <c r="P85" s="9"/>
      <c r="Q85" s="9"/>
      <c r="R85" s="9"/>
      <c r="S85" s="11"/>
      <c r="T85" s="9"/>
    </row>
    <row r="86" customFormat="false" ht="12.75" hidden="false" customHeight="false" outlineLevel="0" collapsed="false">
      <c r="A86" s="0" t="n">
        <v>2002</v>
      </c>
      <c r="B86" s="0" t="n">
        <v>2</v>
      </c>
      <c r="C86" s="0" t="n">
        <v>26</v>
      </c>
      <c r="D86" s="0" t="n">
        <v>20</v>
      </c>
      <c r="E86" s="0" t="n">
        <v>40</v>
      </c>
      <c r="G86" s="0" t="n">
        <v>107</v>
      </c>
      <c r="H86" s="0" t="n">
        <f aca="false">(107-G86)</f>
        <v>0</v>
      </c>
      <c r="K86" s="8"/>
      <c r="L86" s="9" t="n">
        <v>75.5333333333333</v>
      </c>
      <c r="M86" s="9" t="n">
        <f aca="false">IF(H86&gt;0,(L86*(107/H86)),L86*107)</f>
        <v>8082.06666666667</v>
      </c>
      <c r="N86" s="9" t="n">
        <f aca="false">(M86-L86)</f>
        <v>8006.53333333333</v>
      </c>
      <c r="O86" s="11"/>
      <c r="P86" s="9"/>
      <c r="Q86" s="9"/>
      <c r="R86" s="9"/>
      <c r="S86" s="11"/>
      <c r="T86" s="9"/>
    </row>
    <row r="87" customFormat="false" ht="12.75" hidden="false" customHeight="false" outlineLevel="0" collapsed="false">
      <c r="A87" s="0" t="n">
        <v>2002</v>
      </c>
      <c r="B87" s="0" t="n">
        <v>2</v>
      </c>
      <c r="C87" s="0" t="n">
        <v>26</v>
      </c>
      <c r="D87" s="0" t="n">
        <v>20</v>
      </c>
      <c r="E87" s="0" t="n">
        <v>50</v>
      </c>
      <c r="G87" s="0" t="n">
        <v>107</v>
      </c>
      <c r="H87" s="0" t="n">
        <f aca="false">(107-G87)</f>
        <v>0</v>
      </c>
      <c r="K87" s="8"/>
      <c r="L87" s="9" t="n">
        <v>-45.8833333333333</v>
      </c>
      <c r="M87" s="9" t="n">
        <f aca="false">IF(H87&gt;0,(L87*(107/H87)),L87*107)</f>
        <v>-4909.51666666667</v>
      </c>
      <c r="N87" s="9" t="n">
        <f aca="false">(M87-L87)</f>
        <v>-4863.63333333333</v>
      </c>
      <c r="O87" s="11"/>
      <c r="P87" s="9"/>
      <c r="Q87" s="9"/>
      <c r="R87" s="9"/>
      <c r="S87" s="11"/>
      <c r="T87" s="9"/>
    </row>
    <row r="88" customFormat="false" ht="12.75" hidden="false" customHeight="false" outlineLevel="0" collapsed="false">
      <c r="A88" s="0" t="n">
        <v>2002</v>
      </c>
      <c r="B88" s="0" t="n">
        <v>2</v>
      </c>
      <c r="C88" s="0" t="n">
        <v>26</v>
      </c>
      <c r="D88" s="0" t="n">
        <v>21</v>
      </c>
      <c r="E88" s="0" t="n">
        <v>0</v>
      </c>
      <c r="G88" s="0" t="n">
        <v>107</v>
      </c>
      <c r="H88" s="0" t="n">
        <f aca="false">(107-G88)</f>
        <v>0</v>
      </c>
      <c r="K88" s="8"/>
      <c r="L88" s="9" t="n">
        <v>-47.7333333333333</v>
      </c>
      <c r="M88" s="9" t="n">
        <f aca="false">IF(H88&gt;0,(L88*(107/H88)),L88*107)</f>
        <v>-5107.46666666667</v>
      </c>
      <c r="N88" s="9" t="n">
        <f aca="false">(M88-L88)</f>
        <v>-5059.73333333333</v>
      </c>
      <c r="O88" s="11"/>
      <c r="P88" s="9"/>
      <c r="Q88" s="9"/>
      <c r="R88" s="9"/>
      <c r="S88" s="11"/>
      <c r="T88" s="9"/>
    </row>
    <row r="89" customFormat="false" ht="12.75" hidden="false" customHeight="false" outlineLevel="0" collapsed="false">
      <c r="A89" s="0" t="n">
        <v>2002</v>
      </c>
      <c r="B89" s="0" t="n">
        <v>2</v>
      </c>
      <c r="C89" s="0" t="n">
        <v>26</v>
      </c>
      <c r="D89" s="0" t="n">
        <v>21</v>
      </c>
      <c r="E89" s="0" t="n">
        <v>10</v>
      </c>
      <c r="G89" s="0" t="n">
        <v>107</v>
      </c>
      <c r="H89" s="0" t="n">
        <f aca="false">(107-G89)</f>
        <v>0</v>
      </c>
      <c r="K89" s="8"/>
      <c r="L89" s="9" t="n">
        <v>-49.2</v>
      </c>
      <c r="M89" s="9" t="n">
        <f aca="false">IF(H89&gt;0,(L89*(107/H89)),L89*107)</f>
        <v>-5264.4</v>
      </c>
      <c r="N89" s="9" t="n">
        <f aca="false">(M89-L89)</f>
        <v>-5215.2</v>
      </c>
      <c r="O89" s="11"/>
      <c r="P89" s="9"/>
      <c r="Q89" s="9"/>
      <c r="R89" s="9"/>
      <c r="S89" s="11"/>
      <c r="T8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20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9.7"/>
    <col collapsed="false" customWidth="true" hidden="false" outlineLevel="0" max="11" min="11" style="0" width="9.7"/>
    <col collapsed="false" customWidth="true" hidden="false" outlineLevel="0" max="13" min="12" style="0" width="10.71"/>
    <col collapsed="false" customWidth="true" hidden="false" outlineLevel="0" max="14" min="14" style="0" width="9.7"/>
    <col collapsed="false" customWidth="true" hidden="false" outlineLevel="0" max="17" min="16" style="0" width="10.71"/>
    <col collapsed="false" customWidth="true" hidden="false" outlineLevel="0" max="18" min="18" style="0" width="9.7"/>
    <col collapsed="false" customWidth="true" hidden="false" outlineLevel="0" max="20" min="20" style="0" width="9.7"/>
    <col collapsed="false" customWidth="true" hidden="false" outlineLevel="0" max="26" min="26" style="0" width="10.41"/>
  </cols>
  <sheetData>
    <row r="1" customFormat="false" ht="12.75" hidden="false" customHeight="false" outlineLevel="0" collapsed="false">
      <c r="A1" s="0" t="s">
        <v>0</v>
      </c>
      <c r="I1" s="2"/>
    </row>
    <row r="2" customFormat="false" ht="12.75" hidden="false" customHeight="false" outlineLevel="0" collapsed="false">
      <c r="A2" s="4" t="n">
        <v>37288</v>
      </c>
      <c r="J2" s="2" t="s">
        <v>111</v>
      </c>
      <c r="N2" s="1" t="n">
        <f aca="false">SUM(N6:N197)</f>
        <v>6653019.55411679</v>
      </c>
      <c r="R2" s="1" t="n">
        <f aca="false">SUM(R6:R197)</f>
        <v>6683511.20676202</v>
      </c>
      <c r="T2" s="1" t="n">
        <f aca="false">R2-N2</f>
        <v>30491.6526452396</v>
      </c>
      <c r="U2" s="57" t="n">
        <f aca="false">(R2-N2)/R2</f>
        <v>0.00456222062056091</v>
      </c>
      <c r="V2" s="0" t="s">
        <v>112</v>
      </c>
    </row>
    <row r="3" customFormat="false" ht="12.75" hidden="false" customHeight="false" outlineLevel="0" collapsed="false">
      <c r="A3" s="4"/>
      <c r="F3" s="5"/>
      <c r="V3" s="2" t="s">
        <v>113</v>
      </c>
    </row>
    <row r="4" customFormat="false" ht="12.75" hidden="false" customHeight="false" outlineLevel="0" collapsed="false">
      <c r="K4" s="1"/>
      <c r="L4" s="1"/>
      <c r="M4" s="58" t="s">
        <v>114</v>
      </c>
      <c r="N4" s="59"/>
      <c r="P4" s="60"/>
      <c r="Q4" s="61" t="s">
        <v>115</v>
      </c>
      <c r="R4" s="59"/>
      <c r="V4" s="0" t="s">
        <v>116</v>
      </c>
    </row>
    <row r="5" customFormat="false" ht="76.5" hidden="false" customHeight="false" outlineLevel="0" collapsed="false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117</v>
      </c>
      <c r="M5" s="6" t="s">
        <v>118</v>
      </c>
      <c r="N5" s="6" t="s">
        <v>17</v>
      </c>
      <c r="P5" s="6" t="s">
        <v>117</v>
      </c>
      <c r="Q5" s="6" t="s">
        <v>118</v>
      </c>
      <c r="R5" s="6" t="s">
        <v>17</v>
      </c>
      <c r="T5" s="6" t="s">
        <v>119</v>
      </c>
      <c r="Y5" s="7" t="s">
        <v>18</v>
      </c>
      <c r="Z5" s="7" t="s">
        <v>19</v>
      </c>
    </row>
    <row r="6" customFormat="false" ht="12.75" hidden="false" customHeight="false" outlineLevel="0" collapsed="false">
      <c r="A6" s="0" t="n">
        <v>2002</v>
      </c>
      <c r="B6" s="0" t="n">
        <v>2</v>
      </c>
      <c r="C6" s="0" t="n">
        <v>1</v>
      </c>
      <c r="D6" s="0" t="n">
        <v>0</v>
      </c>
      <c r="E6" s="0" t="n">
        <v>0</v>
      </c>
      <c r="F6" s="0" t="n">
        <v>1</v>
      </c>
      <c r="G6" s="0" t="n">
        <v>9</v>
      </c>
      <c r="H6" s="0" t="n">
        <f aca="false">(107-G6)</f>
        <v>98</v>
      </c>
      <c r="I6" s="0" t="n">
        <v>17.46</v>
      </c>
      <c r="J6" s="20" t="n">
        <f aca="false">(I6*1.114)*0.447</f>
        <v>8.69434668</v>
      </c>
      <c r="K6" s="9" t="n">
        <f aca="false">((VLOOKUP(J6+1,$Y$5:$Z$95,2,TRUE())-VLOOKUP(J6,$Y$5:$Z$95,2,TRUE()))/(VLOOKUP(J6+1,$Y$5:$Z$95,1,TRUE())-VLOOKUP(J6,$Y$5:$Z$95,1,TRUE())))*(J6-VLOOKUP(J6,$Y$5:$Z$95,1,TRUE()))+VLOOKUP(J6,$Y$5:$Z$95,2,TRUE())</f>
        <v>622.673229560001</v>
      </c>
      <c r="L6" s="9"/>
      <c r="N6" s="9" t="n">
        <f aca="false">((K6*G6)*0.9)*F6</f>
        <v>5043.65315943601</v>
      </c>
      <c r="P6" s="1" t="n">
        <f aca="false">SUM('10-min Curtailment Periods'!L6:L11)</f>
        <v>7878.45</v>
      </c>
      <c r="Q6" s="9" t="n">
        <f aca="false">IF(H6&gt;0,(P6*(107/H6)),P6*107)</f>
        <v>8601.98112244898</v>
      </c>
      <c r="R6" s="9" t="n">
        <f aca="false">(Q6-P6)</f>
        <v>723.531122448979</v>
      </c>
      <c r="T6" s="1" t="n">
        <f aca="false">R6-N6</f>
        <v>-4320.12203698703</v>
      </c>
      <c r="Y6" s="12" t="n">
        <v>0</v>
      </c>
      <c r="Z6" s="13" t="n">
        <v>0</v>
      </c>
    </row>
    <row r="7" customFormat="false" ht="12.75" hidden="false" customHeight="false" outlineLevel="0" collapsed="false">
      <c r="A7" s="0" t="n">
        <v>2002</v>
      </c>
      <c r="B7" s="0" t="n">
        <v>2</v>
      </c>
      <c r="C7" s="0" t="n">
        <v>1</v>
      </c>
      <c r="D7" s="0" t="n">
        <v>1</v>
      </c>
      <c r="E7" s="0" t="n">
        <v>0</v>
      </c>
      <c r="F7" s="0" t="n">
        <v>1</v>
      </c>
      <c r="G7" s="0" t="n">
        <v>9</v>
      </c>
      <c r="H7" s="0" t="n">
        <f aca="false">(107-G7)</f>
        <v>98</v>
      </c>
      <c r="I7" s="0" t="n">
        <v>18.75</v>
      </c>
      <c r="J7" s="20" t="n">
        <f aca="false">(I7*1.114)*0.447</f>
        <v>9.3367125</v>
      </c>
      <c r="K7" s="9" t="n">
        <f aca="false">((VLOOKUP(J7+1,$Y$5:$Z$95,2,TRUE())-VLOOKUP(J7,$Y$5:$Z$95,2,TRUE()))/(VLOOKUP(J7+1,$Y$5:$Z$95,1,TRUE())-VLOOKUP(J7,$Y$5:$Z$95,1,TRUE())))*(J7-VLOOKUP(J7,$Y$5:$Z$95,1,TRUE()))+VLOOKUP(J7,$Y$5:$Z$95,2,TRUE())</f>
        <v>781.259225</v>
      </c>
      <c r="L7" s="9"/>
      <c r="N7" s="9" t="n">
        <f aca="false">((K7*G7)*0.9)*F7</f>
        <v>6328.1997225</v>
      </c>
      <c r="P7" s="1" t="n">
        <f aca="false">SUM('10-min Curtailment Periods'!L12:L17)</f>
        <v>7110.83333333333</v>
      </c>
      <c r="Q7" s="9" t="n">
        <f aca="false">IF(H7&gt;0,(P7*(107/H7)),P7*107)</f>
        <v>7763.86904761905</v>
      </c>
      <c r="R7" s="9" t="n">
        <f aca="false">(Q7-P7)</f>
        <v>653.035714285715</v>
      </c>
      <c r="T7" s="1" t="n">
        <f aca="false">R7-N7</f>
        <v>-5675.16400821429</v>
      </c>
      <c r="Y7" s="12" t="n">
        <v>1</v>
      </c>
      <c r="Z7" s="13" t="n">
        <v>0</v>
      </c>
    </row>
    <row r="8" customFormat="false" ht="12.75" hidden="false" customHeight="false" outlineLevel="0" collapsed="false">
      <c r="A8" s="0" t="n">
        <v>2002</v>
      </c>
      <c r="B8" s="0" t="n">
        <v>2</v>
      </c>
      <c r="C8" s="0" t="n">
        <v>1</v>
      </c>
      <c r="D8" s="0" t="n">
        <v>2</v>
      </c>
      <c r="E8" s="0" t="n">
        <v>0</v>
      </c>
      <c r="F8" s="0" t="n">
        <v>1</v>
      </c>
      <c r="G8" s="0" t="n">
        <v>9</v>
      </c>
      <c r="H8" s="0" t="n">
        <f aca="false">(107-G8)</f>
        <v>98</v>
      </c>
      <c r="I8" s="0" t="n">
        <v>18.32</v>
      </c>
      <c r="J8" s="20" t="n">
        <f aca="false">(I8*1.114)*0.447</f>
        <v>9.12259056</v>
      </c>
      <c r="K8" s="9" t="n">
        <f aca="false">((VLOOKUP(J8+1,$Y$5:$Z$95,2,TRUE())-VLOOKUP(J8,$Y$5:$Z$95,2,TRUE()))/(VLOOKUP(J8+1,$Y$5:$Z$95,1,TRUE())-VLOOKUP(J8,$Y$5:$Z$95,1,TRUE())))*(J8-VLOOKUP(J8,$Y$5:$Z$95,1,TRUE()))+VLOOKUP(J8,$Y$5:$Z$95,2,TRUE())</f>
        <v>722.58981344</v>
      </c>
      <c r="L8" s="9"/>
      <c r="N8" s="9" t="n">
        <f aca="false">((K8*G8)*0.9)*F8</f>
        <v>5852.977488864</v>
      </c>
      <c r="P8" s="1" t="n">
        <f aca="false">SUM('10-min Curtailment Periods'!L18:L23)</f>
        <v>6535.1</v>
      </c>
      <c r="Q8" s="9" t="n">
        <f aca="false">IF(H8&gt;0,(P8*(107/H8)),P8*107)</f>
        <v>7135.26224489796</v>
      </c>
      <c r="R8" s="9" t="n">
        <f aca="false">(Q8-P8)</f>
        <v>600.162244897959</v>
      </c>
      <c r="T8" s="1" t="n">
        <f aca="false">R8-N8</f>
        <v>-5252.81524396604</v>
      </c>
      <c r="Y8" s="0" t="n">
        <v>2</v>
      </c>
      <c r="Z8" s="13" t="n">
        <v>0</v>
      </c>
    </row>
    <row r="9" customFormat="false" ht="12.75" hidden="false" customHeight="false" outlineLevel="0" collapsed="false">
      <c r="A9" s="0" t="n">
        <v>2002</v>
      </c>
      <c r="B9" s="0" t="n">
        <v>2</v>
      </c>
      <c r="C9" s="0" t="n">
        <v>1</v>
      </c>
      <c r="D9" s="0" t="n">
        <v>3</v>
      </c>
      <c r="E9" s="0" t="n">
        <v>0</v>
      </c>
      <c r="F9" s="0" t="n">
        <v>1</v>
      </c>
      <c r="G9" s="0" t="n">
        <v>9</v>
      </c>
      <c r="H9" s="0" t="n">
        <f aca="false">(107-G9)</f>
        <v>98</v>
      </c>
      <c r="I9" s="0" t="n">
        <v>8.48</v>
      </c>
      <c r="J9" s="20" t="n">
        <f aca="false">(I9*1.114)*0.447</f>
        <v>4.22268384</v>
      </c>
      <c r="K9" s="9" t="n">
        <f aca="false">((VLOOKUP(J9+1,$Y$5:$Z$95,2,TRUE())-VLOOKUP(J9,$Y$5:$Z$95,2,TRUE()))/(VLOOKUP(J9+1,$Y$5:$Z$95,1,TRUE())-VLOOKUP(J9,$Y$5:$Z$95,1,TRUE())))*(J9-VLOOKUP(J9,$Y$5:$Z$95,1,TRUE()))+VLOOKUP(J9,$Y$5:$Z$95,2,TRUE())</f>
        <v>45.13834656</v>
      </c>
      <c r="L9" s="9"/>
      <c r="N9" s="9" t="n">
        <f aca="false">((K9*G9)*0.9)*F9</f>
        <v>365.620607136</v>
      </c>
      <c r="P9" s="1" t="n">
        <f aca="false">SUM('10-min Curtailment Periods'!L24:L29)</f>
        <v>5989.86666666667</v>
      </c>
      <c r="Q9" s="9" t="n">
        <f aca="false">IF(H9&gt;0,(P9*(107/H9)),P9*107)</f>
        <v>6539.95646258503</v>
      </c>
      <c r="R9" s="9" t="n">
        <f aca="false">(Q9-P9)</f>
        <v>550.089795918368</v>
      </c>
      <c r="T9" s="1" t="n">
        <f aca="false">R9-N9</f>
        <v>184.469188782368</v>
      </c>
      <c r="Y9" s="12" t="n">
        <v>3</v>
      </c>
      <c r="Z9" s="13" t="n">
        <v>7</v>
      </c>
    </row>
    <row r="10" customFormat="false" ht="12.75" hidden="false" customHeight="false" outlineLevel="0" collapsed="false">
      <c r="A10" s="0" t="n">
        <v>2002</v>
      </c>
      <c r="B10" s="0" t="n">
        <v>2</v>
      </c>
      <c r="C10" s="0" t="n">
        <v>1</v>
      </c>
      <c r="D10" s="0" t="n">
        <v>4</v>
      </c>
      <c r="E10" s="0" t="n">
        <v>0</v>
      </c>
      <c r="F10" s="0" t="n">
        <v>1</v>
      </c>
      <c r="G10" s="0" t="n">
        <v>9</v>
      </c>
      <c r="H10" s="0" t="n">
        <f aca="false">(107-G10)</f>
        <v>98</v>
      </c>
      <c r="I10" s="0" t="n">
        <v>14.52</v>
      </c>
      <c r="J10" s="20" t="n">
        <f aca="false">(I10*1.114)*0.447</f>
        <v>7.23035016</v>
      </c>
      <c r="K10" s="9" t="n">
        <f aca="false">((VLOOKUP(J10+1,$Y$5:$Z$95,2,TRUE())-VLOOKUP(J10,$Y$5:$Z$95,2,TRUE()))/(VLOOKUP(J10+1,$Y$5:$Z$95,1,TRUE())-VLOOKUP(J10,$Y$5:$Z$95,1,TRUE())))*(J10-VLOOKUP(J10,$Y$5:$Z$95,1,TRUE()))+VLOOKUP(J10,$Y$5:$Z$95,2,TRUE())</f>
        <v>345.0077764</v>
      </c>
      <c r="L10" s="9"/>
      <c r="N10" s="9" t="n">
        <f aca="false">((K10*G10)*0.9)*F10</f>
        <v>2794.56298884</v>
      </c>
      <c r="P10" s="1" t="n">
        <f aca="false">SUM('10-min Curtailment Periods'!L30:L35)</f>
        <v>6458.58333333333</v>
      </c>
      <c r="Q10" s="9" t="n">
        <f aca="false">IF(H10&gt;0,(P10*(107/H10)),P10*107)</f>
        <v>7051.71853741497</v>
      </c>
      <c r="R10" s="9" t="n">
        <f aca="false">(Q10-P10)</f>
        <v>593.135204081633</v>
      </c>
      <c r="T10" s="1" t="n">
        <f aca="false">R10-N10</f>
        <v>-2201.42778475837</v>
      </c>
      <c r="Y10" s="12" t="n">
        <v>4</v>
      </c>
      <c r="Z10" s="13" t="n">
        <v>32</v>
      </c>
    </row>
    <row r="11" customFormat="false" ht="12.75" hidden="false" customHeight="false" outlineLevel="0" collapsed="false">
      <c r="A11" s="0" t="n">
        <v>2002</v>
      </c>
      <c r="B11" s="0" t="n">
        <v>2</v>
      </c>
      <c r="C11" s="0" t="n">
        <v>1</v>
      </c>
      <c r="D11" s="0" t="n">
        <v>5</v>
      </c>
      <c r="E11" s="0" t="n">
        <v>0</v>
      </c>
      <c r="F11" s="0" t="n">
        <v>1</v>
      </c>
      <c r="G11" s="0" t="n">
        <v>9</v>
      </c>
      <c r="H11" s="0" t="n">
        <f aca="false">(107-G11)</f>
        <v>98</v>
      </c>
      <c r="I11" s="0" t="n">
        <v>6.39</v>
      </c>
      <c r="J11" s="20" t="n">
        <f aca="false">(I11*1.114)*0.447</f>
        <v>3.18195162</v>
      </c>
      <c r="K11" s="9" t="n">
        <f aca="false">((VLOOKUP(J11+1,$Y$5:$Z$95,2,TRUE())-VLOOKUP(J11,$Y$5:$Z$95,2,TRUE()))/(VLOOKUP(J11+1,$Y$5:$Z$95,1,TRUE())-VLOOKUP(J11,$Y$5:$Z$95,1,TRUE())))*(J11-VLOOKUP(J11,$Y$5:$Z$95,1,TRUE()))+VLOOKUP(J11,$Y$5:$Z$95,2,TRUE())</f>
        <v>11.5487905</v>
      </c>
      <c r="L11" s="9"/>
      <c r="N11" s="9" t="n">
        <f aca="false">((K11*G11)*0.9)*F11</f>
        <v>93.5452030500001</v>
      </c>
      <c r="P11" s="1" t="n">
        <f aca="false">SUM('10-min Curtailment Periods'!L36:L41)</f>
        <v>5248.95</v>
      </c>
      <c r="Q11" s="9" t="n">
        <f aca="false">IF(H11&gt;0,(P11*(107/H11)),P11*107)</f>
        <v>5730.99642857143</v>
      </c>
      <c r="R11" s="9" t="n">
        <f aca="false">(Q11-P11)</f>
        <v>482.046428571429</v>
      </c>
      <c r="T11" s="1" t="n">
        <f aca="false">R11-N11</f>
        <v>388.501225521429</v>
      </c>
      <c r="Y11" s="12" t="n">
        <v>5</v>
      </c>
      <c r="Z11" s="13" t="n">
        <v>91</v>
      </c>
    </row>
    <row r="12" customFormat="false" ht="12.75" hidden="false" customHeight="false" outlineLevel="0" collapsed="false">
      <c r="A12" s="0" t="n">
        <v>2002</v>
      </c>
      <c r="B12" s="0" t="n">
        <v>2</v>
      </c>
      <c r="C12" s="0" t="n">
        <v>1</v>
      </c>
      <c r="D12" s="0" t="n">
        <v>6</v>
      </c>
      <c r="E12" s="0" t="n">
        <v>0</v>
      </c>
      <c r="F12" s="0" t="n">
        <v>1</v>
      </c>
      <c r="G12" s="0" t="n">
        <v>9</v>
      </c>
      <c r="H12" s="0" t="n">
        <f aca="false">(107-G12)</f>
        <v>98</v>
      </c>
      <c r="I12" s="0" t="n">
        <v>3.4</v>
      </c>
      <c r="J12" s="20" t="n">
        <f aca="false">(I12*1.114)*0.447</f>
        <v>1.6930572</v>
      </c>
      <c r="K12" s="9" t="n">
        <f aca="false">((VLOOKUP(J12+1,$Y$5:$Z$95,2,TRUE())-VLOOKUP(J12,$Y$5:$Z$95,2,TRUE()))/(VLOOKUP(J12+1,$Y$5:$Z$95,1,TRUE())-VLOOKUP(J12,$Y$5:$Z$95,1,TRUE())))*(J12-VLOOKUP(J12,$Y$5:$Z$95,1,TRUE()))+VLOOKUP(J12,$Y$5:$Z$95,2,TRUE())</f>
        <v>0</v>
      </c>
      <c r="L12" s="9"/>
      <c r="N12" s="9" t="n">
        <f aca="false">((K12*G12)*0.9)*F12</f>
        <v>0</v>
      </c>
      <c r="P12" s="1" t="n">
        <f aca="false">SUM('10-min Curtailment Periods'!L42:L47)</f>
        <v>5843.25</v>
      </c>
      <c r="Q12" s="9" t="n">
        <f aca="false">IF(H12&gt;0,(P12*(107/H12)),P12*107)</f>
        <v>6379.875</v>
      </c>
      <c r="R12" s="9" t="n">
        <f aca="false">(Q12-P12)</f>
        <v>536.625</v>
      </c>
      <c r="T12" s="1" t="n">
        <f aca="false">R12-N12</f>
        <v>536.625</v>
      </c>
      <c r="Y12" s="12" t="n">
        <v>6</v>
      </c>
      <c r="Z12" s="13" t="n">
        <v>182</v>
      </c>
    </row>
    <row r="13" customFormat="false" ht="12.75" hidden="false" customHeight="false" outlineLevel="0" collapsed="false">
      <c r="A13" s="0" t="n">
        <v>2002</v>
      </c>
      <c r="B13" s="0" t="n">
        <v>2</v>
      </c>
      <c r="C13" s="0" t="n">
        <v>1</v>
      </c>
      <c r="D13" s="0" t="n">
        <v>7</v>
      </c>
      <c r="E13" s="0" t="n">
        <v>0</v>
      </c>
      <c r="F13" s="0" t="n">
        <v>1</v>
      </c>
      <c r="G13" s="0" t="n">
        <v>9</v>
      </c>
      <c r="H13" s="0" t="n">
        <f aca="false">(107-G13)</f>
        <v>98</v>
      </c>
      <c r="I13" s="0" t="n">
        <v>1.48</v>
      </c>
      <c r="J13" s="20" t="n">
        <f aca="false">(I13*1.114)*0.447</f>
        <v>0.73697784</v>
      </c>
      <c r="K13" s="9" t="n">
        <f aca="false">((VLOOKUP(J13+1,$Y$5:$Z$95,2,TRUE())-VLOOKUP(J13,$Y$5:$Z$95,2,TRUE()))/(VLOOKUP(J13+1,$Y$5:$Z$95,1,TRUE())-VLOOKUP(J13,$Y$5:$Z$95,1,TRUE())))*(J13-VLOOKUP(J13,$Y$5:$Z$95,1,TRUE()))+VLOOKUP(J13,$Y$5:$Z$95,2,TRUE())</f>
        <v>0</v>
      </c>
      <c r="L13" s="9"/>
      <c r="N13" s="9" t="n">
        <f aca="false">((K13*G13)*0.9)*F13</f>
        <v>0</v>
      </c>
      <c r="P13" s="1" t="n">
        <f aca="false">SUM('10-min Curtailment Periods'!L48:L53)</f>
        <v>5797.93333333333</v>
      </c>
      <c r="Q13" s="9" t="n">
        <f aca="false">IF(H13&gt;0,(P13*(107/H13)),P13*107)</f>
        <v>6330.39659863946</v>
      </c>
      <c r="R13" s="9" t="n">
        <f aca="false">(Q13-P13)</f>
        <v>532.463265306123</v>
      </c>
      <c r="T13" s="1" t="n">
        <f aca="false">R13-N13</f>
        <v>532.463265306123</v>
      </c>
      <c r="Y13" s="12" t="n">
        <v>7</v>
      </c>
      <c r="Z13" s="13" t="n">
        <v>307</v>
      </c>
    </row>
    <row r="14" customFormat="false" ht="12.75" hidden="false" customHeight="false" outlineLevel="0" collapsed="false">
      <c r="A14" s="0" t="n">
        <v>2002</v>
      </c>
      <c r="B14" s="0" t="n">
        <v>2</v>
      </c>
      <c r="C14" s="0" t="n">
        <v>1</v>
      </c>
      <c r="D14" s="0" t="n">
        <v>8</v>
      </c>
      <c r="E14" s="0" t="n">
        <v>0</v>
      </c>
      <c r="F14" s="0" t="n">
        <v>1</v>
      </c>
      <c r="G14" s="0" t="n">
        <v>9</v>
      </c>
      <c r="H14" s="0" t="n">
        <f aca="false">(107-G14)</f>
        <v>98</v>
      </c>
      <c r="I14" s="0" t="n">
        <v>3.51</v>
      </c>
      <c r="J14" s="20" t="n">
        <f aca="false">(I14*1.114)*0.447</f>
        <v>1.74783258</v>
      </c>
      <c r="K14" s="9" t="n">
        <f aca="false">((VLOOKUP(J14+1,$Y$5:$Z$95,2,TRUE())-VLOOKUP(J14,$Y$5:$Z$95,2,TRUE()))/(VLOOKUP(J14+1,$Y$5:$Z$95,1,TRUE())-VLOOKUP(J14,$Y$5:$Z$95,1,TRUE())))*(J14-VLOOKUP(J14,$Y$5:$Z$95,1,TRUE()))+VLOOKUP(J14,$Y$5:$Z$95,2,TRUE())</f>
        <v>0</v>
      </c>
      <c r="L14" s="9"/>
      <c r="N14" s="9" t="n">
        <f aca="false">((K14*G14)*0.9)*F14</f>
        <v>0</v>
      </c>
      <c r="P14" s="1" t="n">
        <f aca="false">SUM('10-min Curtailment Periods'!L54:L59)</f>
        <v>4857.9</v>
      </c>
      <c r="Q14" s="9" t="n">
        <f aca="false">IF(H14&gt;0,(P14*(107/H14)),P14*107)</f>
        <v>5304.03367346939</v>
      </c>
      <c r="R14" s="9" t="n">
        <f aca="false">(Q14-P14)</f>
        <v>446.133673469388</v>
      </c>
      <c r="T14" s="1" t="n">
        <f aca="false">R14-N14</f>
        <v>446.133673469388</v>
      </c>
      <c r="Y14" s="12" t="n">
        <v>8</v>
      </c>
      <c r="Z14" s="13" t="n">
        <v>472</v>
      </c>
    </row>
    <row r="15" customFormat="false" ht="12.75" hidden="false" customHeight="false" outlineLevel="0" collapsed="false">
      <c r="A15" s="0" t="n">
        <v>2002</v>
      </c>
      <c r="B15" s="0" t="n">
        <v>2</v>
      </c>
      <c r="C15" s="0" t="n">
        <v>1</v>
      </c>
      <c r="D15" s="0" t="n">
        <v>9</v>
      </c>
      <c r="E15" s="0" t="n">
        <v>0</v>
      </c>
      <c r="F15" s="0" t="n">
        <v>1</v>
      </c>
      <c r="G15" s="0" t="n">
        <v>9</v>
      </c>
      <c r="H15" s="0" t="n">
        <f aca="false">(107-G15)</f>
        <v>98</v>
      </c>
      <c r="I15" s="0" t="n">
        <v>4.26</v>
      </c>
      <c r="J15" s="20" t="n">
        <f aca="false">(I15*1.114)*0.447</f>
        <v>2.12130108</v>
      </c>
      <c r="K15" s="9" t="n">
        <f aca="false">((VLOOKUP(J15+1,$Y$5:$Z$95,2,TRUE())-VLOOKUP(J15,$Y$5:$Z$95,2,TRUE()))/(VLOOKUP(J15+1,$Y$5:$Z$95,1,TRUE())-VLOOKUP(J15,$Y$5:$Z$95,1,TRUE())))*(J15-VLOOKUP(J15,$Y$5:$Z$95,1,TRUE()))+VLOOKUP(J15,$Y$5:$Z$95,2,TRUE())</f>
        <v>0.849107559999999</v>
      </c>
      <c r="L15" s="9"/>
      <c r="N15" s="9" t="n">
        <f aca="false">((K15*G15)*0.9)*F15</f>
        <v>6.87777123599999</v>
      </c>
      <c r="P15" s="1" t="n">
        <f aca="false">SUM('10-min Curtailment Periods'!L60:L65)</f>
        <v>4368.88333333333</v>
      </c>
      <c r="Q15" s="9" t="n">
        <f aca="false">IF(H15&gt;0,(P15*(107/H15)),P15*107)</f>
        <v>4770.10731292517</v>
      </c>
      <c r="R15" s="9" t="n">
        <f aca="false">(Q15-P15)</f>
        <v>401.223979591837</v>
      </c>
      <c r="T15" s="1" t="n">
        <f aca="false">R15-N15</f>
        <v>394.346208355837</v>
      </c>
      <c r="Y15" s="12" t="n">
        <v>9</v>
      </c>
      <c r="Z15" s="13" t="n">
        <v>689</v>
      </c>
    </row>
    <row r="16" customFormat="false" ht="12.75" hidden="false" customHeight="false" outlineLevel="0" collapsed="false">
      <c r="K16" s="8"/>
      <c r="L16" s="9"/>
      <c r="N16" s="9"/>
      <c r="Y16" s="12" t="n">
        <v>10</v>
      </c>
      <c r="Z16" s="13" t="n">
        <v>963</v>
      </c>
    </row>
    <row r="17" customFormat="false" ht="12.75" hidden="false" customHeight="false" outlineLevel="0" collapsed="false">
      <c r="A17" s="0" t="n">
        <v>2002</v>
      </c>
      <c r="B17" s="0" t="n">
        <v>2</v>
      </c>
      <c r="C17" s="0" t="n">
        <v>5</v>
      </c>
      <c r="D17" s="0" t="n">
        <v>6</v>
      </c>
      <c r="E17" s="0" t="n">
        <v>0</v>
      </c>
      <c r="F17" s="0" t="n">
        <v>1</v>
      </c>
      <c r="G17" s="0" t="n">
        <v>9</v>
      </c>
      <c r="H17" s="0" t="n">
        <f aca="false">(107-G17)</f>
        <v>98</v>
      </c>
      <c r="I17" s="0" t="n">
        <v>17.62</v>
      </c>
      <c r="J17" s="20" t="n">
        <f aca="false">(I17*1.114)*0.447</f>
        <v>8.77401996</v>
      </c>
      <c r="K17" s="9" t="n">
        <f aca="false">((VLOOKUP(J17+1,$Y$5:$Z$95,2,TRUE())-VLOOKUP(J17,$Y$5:$Z$95,2,TRUE()))/(VLOOKUP(J17+1,$Y$5:$Z$95,1,TRUE())-VLOOKUP(J17,$Y$5:$Z$95,1,TRUE())))*(J17-VLOOKUP(J17,$Y$5:$Z$95,1,TRUE()))+VLOOKUP(J17,$Y$5:$Z$95,2,TRUE())</f>
        <v>639.96233132</v>
      </c>
      <c r="L17" s="9"/>
      <c r="N17" s="9" t="n">
        <f aca="false">((K17*G17)*0.9)*F17</f>
        <v>5183.694883692</v>
      </c>
      <c r="P17" s="1" t="n">
        <f aca="false">SUM('10-min Curtailment Periods'!L67:L72)</f>
        <v>9879.23333333333</v>
      </c>
      <c r="Q17" s="9" t="n">
        <f aca="false">IF(H17&gt;0,(P17*(107/H17)),P17*107)</f>
        <v>10786.5098639456</v>
      </c>
      <c r="R17" s="9" t="n">
        <f aca="false">(Q17-P17)</f>
        <v>907.276530612246</v>
      </c>
      <c r="T17" s="1" t="n">
        <f aca="false">R17-N17</f>
        <v>-4276.41835307976</v>
      </c>
      <c r="Y17" s="12" t="n">
        <v>11</v>
      </c>
      <c r="Z17" s="13" t="n">
        <v>1232</v>
      </c>
    </row>
    <row r="18" customFormat="false" ht="12.75" hidden="false" customHeight="false" outlineLevel="0" collapsed="false">
      <c r="A18" s="0" t="n">
        <v>2002</v>
      </c>
      <c r="B18" s="0" t="n">
        <v>2</v>
      </c>
      <c r="C18" s="0" t="n">
        <v>5</v>
      </c>
      <c r="D18" s="0" t="n">
        <v>7</v>
      </c>
      <c r="E18" s="0" t="n">
        <v>0</v>
      </c>
      <c r="F18" s="0" t="n">
        <v>1</v>
      </c>
      <c r="G18" s="0" t="n">
        <v>9</v>
      </c>
      <c r="H18" s="0" t="n">
        <f aca="false">(107-G18)</f>
        <v>98</v>
      </c>
      <c r="I18" s="0" t="n">
        <v>16.71</v>
      </c>
      <c r="J18" s="20" t="n">
        <f aca="false">(I18*1.114)*0.447</f>
        <v>8.32087818</v>
      </c>
      <c r="K18" s="9" t="n">
        <f aca="false">((VLOOKUP(J18+1,$Y$5:$Z$95,2,TRUE())-VLOOKUP(J18,$Y$5:$Z$95,2,TRUE()))/(VLOOKUP(J18+1,$Y$5:$Z$95,1,TRUE())-VLOOKUP(J18,$Y$5:$Z$95,1,TRUE())))*(J18-VLOOKUP(J18,$Y$5:$Z$95,1,TRUE()))+VLOOKUP(J18,$Y$5:$Z$95,2,TRUE())</f>
        <v>541.630565060001</v>
      </c>
      <c r="L18" s="9"/>
      <c r="N18" s="9" t="n">
        <f aca="false">((K18*G18)*0.9)*F18</f>
        <v>4387.20757698601</v>
      </c>
      <c r="P18" s="1" t="n">
        <f aca="false">SUM('10-min Curtailment Periods'!L73:L78)</f>
        <v>10324.6</v>
      </c>
      <c r="Q18" s="9" t="n">
        <f aca="false">IF(H18&gt;0,(P18*(107/H18)),P18*107)</f>
        <v>11272.7775510204</v>
      </c>
      <c r="R18" s="9" t="n">
        <f aca="false">(Q18-P18)</f>
        <v>948.177551020408</v>
      </c>
      <c r="T18" s="1" t="n">
        <f aca="false">R18-N18</f>
        <v>-3439.0300259656</v>
      </c>
      <c r="Y18" s="12" t="n">
        <v>12</v>
      </c>
      <c r="Z18" s="13" t="n">
        <v>1406</v>
      </c>
    </row>
    <row r="19" customFormat="false" ht="12.75" hidden="false" customHeight="false" outlineLevel="0" collapsed="false">
      <c r="A19" s="0" t="n">
        <v>2002</v>
      </c>
      <c r="B19" s="0" t="n">
        <v>2</v>
      </c>
      <c r="C19" s="0" t="n">
        <v>5</v>
      </c>
      <c r="D19" s="0" t="n">
        <v>8</v>
      </c>
      <c r="E19" s="0" t="n">
        <v>0</v>
      </c>
      <c r="F19" s="0" t="n">
        <v>1</v>
      </c>
      <c r="G19" s="0" t="n">
        <v>9</v>
      </c>
      <c r="H19" s="0" t="n">
        <f aca="false">(107-G19)</f>
        <v>98</v>
      </c>
      <c r="I19" s="0" t="n">
        <v>17.03</v>
      </c>
      <c r="J19" s="20" t="n">
        <f aca="false">(I19*1.114)*0.447</f>
        <v>8.48022474</v>
      </c>
      <c r="K19" s="9" t="n">
        <f aca="false">((VLOOKUP(J19+1,$Y$5:$Z$95,2,TRUE())-VLOOKUP(J19,$Y$5:$Z$95,2,TRUE()))/(VLOOKUP(J19+1,$Y$5:$Z$95,1,TRUE())-VLOOKUP(J19,$Y$5:$Z$95,1,TRUE())))*(J19-VLOOKUP(J19,$Y$5:$Z$95,1,TRUE()))+VLOOKUP(J19,$Y$5:$Z$95,2,TRUE())</f>
        <v>576.20876858</v>
      </c>
      <c r="L19" s="9"/>
      <c r="N19" s="9" t="n">
        <f aca="false">((K19*G19)*0.9)*F19</f>
        <v>4667.291025498</v>
      </c>
      <c r="P19" s="1" t="n">
        <f aca="false">SUM('10-min Curtailment Periods'!L79:L84)</f>
        <v>20774.9333333333</v>
      </c>
      <c r="Q19" s="9" t="n">
        <f aca="false">IF(H19&gt;0,(P19*(107/H19)),P19*107)</f>
        <v>22682.8353741497</v>
      </c>
      <c r="R19" s="9" t="n">
        <f aca="false">(Q19-P19)</f>
        <v>1907.90204081633</v>
      </c>
      <c r="T19" s="1" t="n">
        <f aca="false">R19-N19</f>
        <v>-2759.38898468167</v>
      </c>
      <c r="Y19" s="12" t="n">
        <v>13</v>
      </c>
      <c r="Z19" s="13" t="n">
        <v>1477</v>
      </c>
    </row>
    <row r="20" customFormat="false" ht="12.75" hidden="false" customHeight="false" outlineLevel="0" collapsed="false">
      <c r="A20" s="0" t="n">
        <v>2002</v>
      </c>
      <c r="B20" s="0" t="n">
        <v>2</v>
      </c>
      <c r="C20" s="0" t="n">
        <v>5</v>
      </c>
      <c r="D20" s="0" t="n">
        <v>9</v>
      </c>
      <c r="E20" s="0" t="n">
        <v>0</v>
      </c>
      <c r="F20" s="0" t="n">
        <v>1</v>
      </c>
      <c r="G20" s="0" t="n">
        <v>9</v>
      </c>
      <c r="H20" s="0" t="n">
        <f aca="false">(107-G20)</f>
        <v>98</v>
      </c>
      <c r="I20" s="0" t="n">
        <v>14.9</v>
      </c>
      <c r="J20" s="20" t="n">
        <f aca="false">(I20*1.114)*0.447</f>
        <v>7.4195742</v>
      </c>
      <c r="K20" s="9" t="n">
        <f aca="false">((VLOOKUP(J20+1,$Y$5:$Z$95,2,TRUE())-VLOOKUP(J20,$Y$5:$Z$95,2,TRUE()))/(VLOOKUP(J20+1,$Y$5:$Z$95,1,TRUE())-VLOOKUP(J20,$Y$5:$Z$95,1,TRUE())))*(J20-VLOOKUP(J20,$Y$5:$Z$95,1,TRUE()))+VLOOKUP(J20,$Y$5:$Z$95,2,TRUE())</f>
        <v>376.229743</v>
      </c>
      <c r="L20" s="9"/>
      <c r="N20" s="9" t="n">
        <f aca="false">((K20*G20)*0.9)*F20</f>
        <v>3047.4609183</v>
      </c>
      <c r="P20" s="1" t="n">
        <f aca="false">SUM('10-min Curtailment Periods'!L85:L90)</f>
        <v>33123.95</v>
      </c>
      <c r="Q20" s="9" t="n">
        <f aca="false">IF(H20&gt;0,(P20*(107/H20)),P20*107)</f>
        <v>36165.9454081633</v>
      </c>
      <c r="R20" s="9" t="n">
        <f aca="false">(Q20-P20)</f>
        <v>3041.99540816327</v>
      </c>
      <c r="T20" s="1" t="n">
        <f aca="false">R20-N20</f>
        <v>-5.46551013673297</v>
      </c>
      <c r="Y20" s="12" t="n">
        <v>14</v>
      </c>
      <c r="Z20" s="13" t="n">
        <v>1497</v>
      </c>
    </row>
    <row r="21" customFormat="false" ht="12.75" hidden="false" customHeight="false" outlineLevel="0" collapsed="false">
      <c r="A21" s="0" t="n">
        <v>2002</v>
      </c>
      <c r="B21" s="0" t="n">
        <v>2</v>
      </c>
      <c r="C21" s="0" t="n">
        <v>5</v>
      </c>
      <c r="D21" s="0" t="n">
        <v>10</v>
      </c>
      <c r="E21" s="0" t="n">
        <v>0</v>
      </c>
      <c r="F21" s="0" t="n">
        <v>1</v>
      </c>
      <c r="G21" s="0" t="n">
        <v>9</v>
      </c>
      <c r="H21" s="0" t="n">
        <f aca="false">(107-G21)</f>
        <v>98</v>
      </c>
      <c r="I21" s="0" t="n">
        <v>13.08</v>
      </c>
      <c r="J21" s="20" t="n">
        <f aca="false">(I21*1.114)*0.447</f>
        <v>6.51329064</v>
      </c>
      <c r="K21" s="9" t="n">
        <f aca="false">((VLOOKUP(J21+1,$Y$5:$Z$95,2,TRUE())-VLOOKUP(J21,$Y$5:$Z$95,2,TRUE()))/(VLOOKUP(J21+1,$Y$5:$Z$95,1,TRUE())-VLOOKUP(J21,$Y$5:$Z$95,1,TRUE())))*(J21-VLOOKUP(J21,$Y$5:$Z$95,1,TRUE()))+VLOOKUP(J21,$Y$5:$Z$95,2,TRUE())</f>
        <v>246.16133</v>
      </c>
      <c r="L21" s="9"/>
      <c r="N21" s="9" t="n">
        <f aca="false">((K21*G21)*0.9)*F21</f>
        <v>1993.906773</v>
      </c>
      <c r="P21" s="1" t="n">
        <f aca="false">SUM('10-min Curtailment Periods'!L91:L96)</f>
        <v>30310.95</v>
      </c>
      <c r="Q21" s="9" t="n">
        <f aca="false">IF(H21&gt;0,(P21*(107/H21)),P21*107)</f>
        <v>33094.6086734694</v>
      </c>
      <c r="R21" s="9" t="n">
        <f aca="false">(Q21-P21)</f>
        <v>2783.65867346939</v>
      </c>
      <c r="T21" s="1" t="n">
        <f aca="false">R21-N21</f>
        <v>789.751900469388</v>
      </c>
      <c r="Y21" s="12" t="n">
        <v>15</v>
      </c>
      <c r="Z21" s="13" t="n">
        <v>1500</v>
      </c>
    </row>
    <row r="22" customFormat="false" ht="12.75" hidden="false" customHeight="false" outlineLevel="0" collapsed="false">
      <c r="A22" s="0" t="n">
        <v>2002</v>
      </c>
      <c r="B22" s="0" t="n">
        <v>2</v>
      </c>
      <c r="C22" s="0" t="n">
        <v>5</v>
      </c>
      <c r="D22" s="0" t="n">
        <v>11</v>
      </c>
      <c r="E22" s="0" t="n">
        <v>0</v>
      </c>
      <c r="F22" s="0" t="n">
        <v>1</v>
      </c>
      <c r="G22" s="0" t="n">
        <v>9</v>
      </c>
      <c r="H22" s="0" t="n">
        <f aca="false">(107-G22)</f>
        <v>98</v>
      </c>
      <c r="I22" s="0" t="n">
        <v>9.55</v>
      </c>
      <c r="J22" s="20" t="n">
        <f aca="false">(I22*1.114)*0.447</f>
        <v>4.7554989</v>
      </c>
      <c r="K22" s="9" t="n">
        <f aca="false">((VLOOKUP(J22+1,$Y$5:$Z$95,2,TRUE())-VLOOKUP(J22,$Y$5:$Z$95,2,TRUE()))/(VLOOKUP(J22+1,$Y$5:$Z$95,1,TRUE())-VLOOKUP(J22,$Y$5:$Z$95,1,TRUE())))*(J22-VLOOKUP(J22,$Y$5:$Z$95,1,TRUE()))+VLOOKUP(J22,$Y$5:$Z$95,2,TRUE())</f>
        <v>76.5744351000001</v>
      </c>
      <c r="L22" s="9"/>
      <c r="N22" s="9" t="n">
        <f aca="false">((K22*G22)*0.9)*F22</f>
        <v>620.252924310001</v>
      </c>
      <c r="P22" s="1" t="n">
        <f aca="false">SUM('10-min Curtailment Periods'!L97:L102)</f>
        <v>23985.2666666667</v>
      </c>
      <c r="Q22" s="9" t="n">
        <f aca="false">IF(H22&gt;0,(P22*(107/H22)),P22*107)</f>
        <v>26187.9952380952</v>
      </c>
      <c r="R22" s="9" t="n">
        <f aca="false">(Q22-P22)</f>
        <v>2202.72857142857</v>
      </c>
      <c r="T22" s="1" t="n">
        <f aca="false">R22-N22</f>
        <v>1582.47564711857</v>
      </c>
      <c r="Y22" s="12" t="n">
        <v>16</v>
      </c>
      <c r="Z22" s="13" t="n">
        <v>1500</v>
      </c>
    </row>
    <row r="23" customFormat="false" ht="12.75" hidden="false" customHeight="false" outlineLevel="0" collapsed="false">
      <c r="A23" s="0" t="n">
        <v>2002</v>
      </c>
      <c r="B23" s="0" t="n">
        <v>2</v>
      </c>
      <c r="C23" s="0" t="n">
        <v>5</v>
      </c>
      <c r="D23" s="0" t="n">
        <v>12</v>
      </c>
      <c r="E23" s="0" t="n">
        <v>0</v>
      </c>
      <c r="F23" s="0" t="n">
        <v>1</v>
      </c>
      <c r="G23" s="0" t="n">
        <v>9</v>
      </c>
      <c r="H23" s="0" t="n">
        <f aca="false">(107-G23)</f>
        <v>98</v>
      </c>
      <c r="I23" s="0" t="n">
        <v>9.98</v>
      </c>
      <c r="J23" s="20" t="n">
        <f aca="false">(I23*1.114)*0.447</f>
        <v>4.96962084</v>
      </c>
      <c r="K23" s="9" t="n">
        <f aca="false">((VLOOKUP(J23+1,$Y$5:$Z$95,2,TRUE())-VLOOKUP(J23,$Y$5:$Z$95,2,TRUE()))/(VLOOKUP(J23+1,$Y$5:$Z$95,1,TRUE())-VLOOKUP(J23,$Y$5:$Z$95,1,TRUE())))*(J23-VLOOKUP(J23,$Y$5:$Z$95,1,TRUE()))+VLOOKUP(J23,$Y$5:$Z$95,2,TRUE())</f>
        <v>89.2076295600001</v>
      </c>
      <c r="L23" s="9"/>
      <c r="N23" s="9" t="n">
        <f aca="false">((K23*G23)*0.9)*F23</f>
        <v>722.581799436001</v>
      </c>
      <c r="P23" s="1" t="n">
        <f aca="false">SUM('10-min Curtailment Periods'!L103:L108)</f>
        <v>22864.2666666667</v>
      </c>
      <c r="Q23" s="9" t="n">
        <f aca="false">IF(H23&gt;0,(P23*(107/H23)),P23*107)</f>
        <v>24964.0462585034</v>
      </c>
      <c r="R23" s="9" t="n">
        <f aca="false">(Q23-P23)</f>
        <v>2099.77959183673</v>
      </c>
      <c r="T23" s="1" t="n">
        <f aca="false">R23-N23</f>
        <v>1377.19779240073</v>
      </c>
      <c r="Y23" s="12" t="n">
        <v>17</v>
      </c>
      <c r="Z23" s="13" t="n">
        <v>1500</v>
      </c>
    </row>
    <row r="24" customFormat="false" ht="12.75" hidden="false" customHeight="false" outlineLevel="0" collapsed="false">
      <c r="A24" s="0" t="n">
        <v>2002</v>
      </c>
      <c r="B24" s="0" t="n">
        <v>2</v>
      </c>
      <c r="C24" s="0" t="n">
        <v>5</v>
      </c>
      <c r="D24" s="0" t="n">
        <v>13</v>
      </c>
      <c r="E24" s="0" t="n">
        <v>0</v>
      </c>
      <c r="F24" s="0" t="n">
        <v>1</v>
      </c>
      <c r="G24" s="0" t="n">
        <v>9</v>
      </c>
      <c r="H24" s="0" t="n">
        <f aca="false">(107-G24)</f>
        <v>98</v>
      </c>
      <c r="I24" s="0" t="n">
        <v>7.62</v>
      </c>
      <c r="J24" s="20" t="n">
        <f aca="false">(I24*1.114)*0.447</f>
        <v>3.79443996</v>
      </c>
      <c r="K24" s="9" t="n">
        <f aca="false">((VLOOKUP(J24+1,$Y$5:$Z$95,2,TRUE())-VLOOKUP(J24,$Y$5:$Z$95,2,TRUE()))/(VLOOKUP(J24+1,$Y$5:$Z$95,1,TRUE())-VLOOKUP(J24,$Y$5:$Z$95,1,TRUE())))*(J24-VLOOKUP(J24,$Y$5:$Z$95,1,TRUE()))+VLOOKUP(J24,$Y$5:$Z$95,2,TRUE())</f>
        <v>26.860999</v>
      </c>
      <c r="L24" s="9"/>
      <c r="N24" s="9" t="n">
        <f aca="false">((K24*G24)*0.9)*F24</f>
        <v>217.5740919</v>
      </c>
      <c r="P24" s="1" t="n">
        <f aca="false">SUM('10-min Curtailment Periods'!L109:L114)</f>
        <v>16271.0166666667</v>
      </c>
      <c r="Q24" s="9" t="n">
        <f aca="false">IF(H24&gt;0,(P24*(107/H24)),P24*107)</f>
        <v>17765.293707483</v>
      </c>
      <c r="R24" s="9" t="n">
        <f aca="false">(Q24-P24)</f>
        <v>1494.27704081633</v>
      </c>
      <c r="T24" s="1" t="n">
        <f aca="false">R24-N24</f>
        <v>1276.70294891633</v>
      </c>
      <c r="Y24" s="12" t="n">
        <v>18</v>
      </c>
      <c r="Z24" s="13" t="n">
        <v>1500</v>
      </c>
    </row>
    <row r="25" customFormat="false" ht="12.75" hidden="false" customHeight="false" outlineLevel="0" collapsed="false">
      <c r="A25" s="0" t="n">
        <v>2002</v>
      </c>
      <c r="B25" s="0" t="n">
        <v>2</v>
      </c>
      <c r="C25" s="0" t="n">
        <v>5</v>
      </c>
      <c r="D25" s="0" t="n">
        <v>14</v>
      </c>
      <c r="E25" s="0" t="n">
        <v>0</v>
      </c>
      <c r="F25" s="0" t="n">
        <v>1</v>
      </c>
      <c r="G25" s="0" t="n">
        <v>9</v>
      </c>
      <c r="H25" s="0" t="n">
        <f aca="false">(107-G25)</f>
        <v>98</v>
      </c>
      <c r="I25" s="0" t="n">
        <v>12.01</v>
      </c>
      <c r="J25" s="20" t="n">
        <f aca="false">(I25*1.114)*0.447</f>
        <v>5.98047558</v>
      </c>
      <c r="K25" s="9" t="n">
        <f aca="false">((VLOOKUP(J25+1,$Y$5:$Z$95,2,TRUE())-VLOOKUP(J25,$Y$5:$Z$95,2,TRUE()))/(VLOOKUP(J25+1,$Y$5:$Z$95,1,TRUE())-VLOOKUP(J25,$Y$5:$Z$95,1,TRUE())))*(J25-VLOOKUP(J25,$Y$5:$Z$95,1,TRUE()))+VLOOKUP(J25,$Y$5:$Z$95,2,TRUE())</f>
        <v>180.22327778</v>
      </c>
      <c r="L25" s="9"/>
      <c r="N25" s="9" t="n">
        <f aca="false">((K25*G25)*0.9)*F25</f>
        <v>1459.808550018</v>
      </c>
      <c r="P25" s="1" t="n">
        <f aca="false">SUM('10-min Curtailment Periods'!L115:L120)</f>
        <v>15664.6833333333</v>
      </c>
      <c r="Q25" s="9" t="n">
        <f aca="false">IF(H25&gt;0,(P25*(107/H25)),P25*107)</f>
        <v>17103.2767006803</v>
      </c>
      <c r="R25" s="9" t="n">
        <f aca="false">(Q25-P25)</f>
        <v>1438.59336734694</v>
      </c>
      <c r="T25" s="1" t="n">
        <f aca="false">R25-N25</f>
        <v>-21.2151826710635</v>
      </c>
      <c r="Y25" s="12" t="n">
        <v>19</v>
      </c>
      <c r="Z25" s="13" t="n">
        <v>1500</v>
      </c>
    </row>
    <row r="26" customFormat="false" ht="12.75" hidden="false" customHeight="false" outlineLevel="0" collapsed="false">
      <c r="A26" s="0" t="n">
        <v>2002</v>
      </c>
      <c r="B26" s="0" t="n">
        <v>2</v>
      </c>
      <c r="C26" s="0" t="n">
        <v>5</v>
      </c>
      <c r="D26" s="0" t="n">
        <v>15</v>
      </c>
      <c r="E26" s="0" t="n">
        <v>0</v>
      </c>
      <c r="F26" s="0" t="n">
        <v>1</v>
      </c>
      <c r="G26" s="0" t="n">
        <v>9</v>
      </c>
      <c r="H26" s="0" t="n">
        <f aca="false">(107-G26)</f>
        <v>98</v>
      </c>
      <c r="I26" s="0" t="n">
        <v>15.8</v>
      </c>
      <c r="J26" s="20" t="n">
        <f aca="false">(I26*1.114)*0.447</f>
        <v>7.8677364</v>
      </c>
      <c r="K26" s="9" t="n">
        <f aca="false">((VLOOKUP(J26+1,$Y$5:$Z$95,2,TRUE())-VLOOKUP(J26,$Y$5:$Z$95,2,TRUE()))/(VLOOKUP(J26+1,$Y$5:$Z$95,1,TRUE())-VLOOKUP(J26,$Y$5:$Z$95,1,TRUE())))*(J26-VLOOKUP(J26,$Y$5:$Z$95,1,TRUE()))+VLOOKUP(J26,$Y$5:$Z$95,2,TRUE())</f>
        <v>450.176506</v>
      </c>
      <c r="L26" s="9"/>
      <c r="N26" s="9" t="n">
        <f aca="false">((K26*G26)*0.9)*F26</f>
        <v>3646.4296986</v>
      </c>
      <c r="P26" s="1" t="n">
        <f aca="false">SUM('10-min Curtailment Periods'!L121:L126)</f>
        <v>21581.6833333333</v>
      </c>
      <c r="Q26" s="9" t="n">
        <f aca="false">IF(H26&gt;0,(P26*(107/H26)),P26*107)</f>
        <v>23563.6746598639</v>
      </c>
      <c r="R26" s="9" t="n">
        <f aca="false">(Q26-P26)</f>
        <v>1981.99132653061</v>
      </c>
      <c r="T26" s="1" t="n">
        <f aca="false">R26-N26</f>
        <v>-1664.43837206939</v>
      </c>
      <c r="Y26" s="12" t="n">
        <v>20</v>
      </c>
      <c r="Z26" s="13" t="n">
        <v>1500</v>
      </c>
    </row>
    <row r="27" customFormat="false" ht="12.75" hidden="false" customHeight="false" outlineLevel="0" collapsed="false">
      <c r="A27" s="0" t="n">
        <v>2002</v>
      </c>
      <c r="B27" s="0" t="n">
        <v>2</v>
      </c>
      <c r="C27" s="0" t="n">
        <v>5</v>
      </c>
      <c r="D27" s="0" t="n">
        <v>16</v>
      </c>
      <c r="E27" s="0" t="n">
        <v>0</v>
      </c>
      <c r="F27" s="0" t="n">
        <v>1</v>
      </c>
      <c r="G27" s="0" t="n">
        <v>9</v>
      </c>
      <c r="H27" s="0" t="n">
        <f aca="false">(107-G27)</f>
        <v>98</v>
      </c>
      <c r="I27" s="0" t="n">
        <v>17.94</v>
      </c>
      <c r="J27" s="20" t="n">
        <f aca="false">(I27*1.114)*0.447</f>
        <v>8.93336652</v>
      </c>
      <c r="K27" s="9" t="n">
        <f aca="false">((VLOOKUP(J27+1,$Y$5:$Z$95,2,TRUE())-VLOOKUP(J27,$Y$5:$Z$95,2,TRUE()))/(VLOOKUP(J27+1,$Y$5:$Z$95,1,TRUE())-VLOOKUP(J27,$Y$5:$Z$95,1,TRUE())))*(J27-VLOOKUP(J27,$Y$5:$Z$95,1,TRUE()))+VLOOKUP(J27,$Y$5:$Z$95,2,TRUE())</f>
        <v>674.54053484</v>
      </c>
      <c r="L27" s="9"/>
      <c r="N27" s="9" t="n">
        <f aca="false">((K27*G27)*0.9)*F27</f>
        <v>5463.778332204</v>
      </c>
      <c r="P27" s="1" t="n">
        <f aca="false">SUM('10-min Curtailment Periods'!L127:L132)</f>
        <v>26353.4833333333</v>
      </c>
      <c r="Q27" s="9" t="n">
        <f aca="false">IF(H27&gt;0,(P27*(107/H27)),P27*107)</f>
        <v>28773.7011904762</v>
      </c>
      <c r="R27" s="9" t="n">
        <f aca="false">(Q27-P27)</f>
        <v>2420.21785714286</v>
      </c>
      <c r="T27" s="1" t="n">
        <f aca="false">R27-N27</f>
        <v>-3043.56047506115</v>
      </c>
      <c r="Y27" s="12" t="n">
        <v>21</v>
      </c>
      <c r="Z27" s="13" t="n">
        <v>1500</v>
      </c>
    </row>
    <row r="28" customFormat="false" ht="12.75" hidden="false" customHeight="false" outlineLevel="0" collapsed="false">
      <c r="A28" s="0" t="n">
        <v>2002</v>
      </c>
      <c r="B28" s="0" t="n">
        <v>2</v>
      </c>
      <c r="C28" s="0" t="n">
        <v>5</v>
      </c>
      <c r="D28" s="0" t="n">
        <v>17</v>
      </c>
      <c r="E28" s="0" t="n">
        <v>0</v>
      </c>
      <c r="F28" s="0" t="n">
        <v>1</v>
      </c>
      <c r="G28" s="0" t="n">
        <v>9</v>
      </c>
      <c r="H28" s="0" t="n">
        <f aca="false">(107-G28)</f>
        <v>98</v>
      </c>
      <c r="I28" s="0" t="n">
        <v>19.49</v>
      </c>
      <c r="J28" s="20" t="n">
        <f aca="false">(I28*1.114)*0.447</f>
        <v>9.70520142</v>
      </c>
      <c r="K28" s="9" t="n">
        <f aca="false">((VLOOKUP(J28+1,$Y$5:$Z$95,2,TRUE())-VLOOKUP(J28,$Y$5:$Z$95,2,TRUE()))/(VLOOKUP(J28+1,$Y$5:$Z$95,1,TRUE())-VLOOKUP(J28,$Y$5:$Z$95,1,TRUE())))*(J28-VLOOKUP(J28,$Y$5:$Z$95,1,TRUE()))+VLOOKUP(J28,$Y$5:$Z$95,2,TRUE())</f>
        <v>882.225189080001</v>
      </c>
      <c r="L28" s="9"/>
      <c r="N28" s="9" t="n">
        <f aca="false">((K28*G28)*0.9)*F28</f>
        <v>7146.024031548</v>
      </c>
      <c r="P28" s="1" t="n">
        <f aca="false">SUM('10-min Curtailment Periods'!L133:L138)</f>
        <v>23070.7166666667</v>
      </c>
      <c r="Q28" s="9" t="n">
        <f aca="false">IF(H28&gt;0,(P28*(107/H28)),P28*107)</f>
        <v>25189.455952381</v>
      </c>
      <c r="R28" s="9" t="n">
        <f aca="false">(Q28-P28)</f>
        <v>2118.73928571428</v>
      </c>
      <c r="T28" s="1" t="n">
        <f aca="false">R28-N28</f>
        <v>-5027.28474583372</v>
      </c>
      <c r="Y28" s="12" t="n">
        <v>22</v>
      </c>
      <c r="Z28" s="13" t="n">
        <v>1500</v>
      </c>
    </row>
    <row r="29" customFormat="false" ht="12.75" hidden="false" customHeight="false" outlineLevel="0" collapsed="false">
      <c r="A29" s="0" t="n">
        <v>2002</v>
      </c>
      <c r="B29" s="0" t="n">
        <v>2</v>
      </c>
      <c r="C29" s="0" t="n">
        <v>5</v>
      </c>
      <c r="D29" s="0" t="n">
        <v>18</v>
      </c>
      <c r="E29" s="0" t="n">
        <v>0</v>
      </c>
      <c r="F29" s="0" t="n">
        <v>1</v>
      </c>
      <c r="G29" s="0" t="n">
        <v>9</v>
      </c>
      <c r="H29" s="0" t="n">
        <f aca="false">(107-G29)</f>
        <v>98</v>
      </c>
      <c r="I29" s="0" t="n">
        <v>22.81</v>
      </c>
      <c r="J29" s="20" t="n">
        <f aca="false">(I29*1.114)*0.447</f>
        <v>11.35842198</v>
      </c>
      <c r="K29" s="9" t="n">
        <f aca="false">((VLOOKUP(J29+1,$Y$5:$Z$95,2,TRUE())-VLOOKUP(J29,$Y$5:$Z$95,2,TRUE()))/(VLOOKUP(J29+1,$Y$5:$Z$95,1,TRUE())-VLOOKUP(J29,$Y$5:$Z$95,1,TRUE())))*(J29-VLOOKUP(J29,$Y$5:$Z$95,1,TRUE()))+VLOOKUP(J29,$Y$5:$Z$95,2,TRUE())</f>
        <v>1294.36542452</v>
      </c>
      <c r="L29" s="9"/>
      <c r="N29" s="9" t="n">
        <f aca="false">((K29*G29)*0.9)*F29</f>
        <v>10484.359938612</v>
      </c>
      <c r="P29" s="1" t="n">
        <f aca="false">SUM('10-min Curtailment Periods'!L139:L144)</f>
        <v>24633.55</v>
      </c>
      <c r="Q29" s="9" t="n">
        <f aca="false">IF(H29&gt;0,(P29*(107/H29)),P29*107)</f>
        <v>26895.8147959184</v>
      </c>
      <c r="R29" s="9" t="n">
        <f aca="false">(Q29-P29)</f>
        <v>2262.26479591837</v>
      </c>
      <c r="T29" s="1" t="n">
        <f aca="false">R29-N29</f>
        <v>-8222.09514269364</v>
      </c>
      <c r="Y29" s="12" t="n">
        <v>23</v>
      </c>
      <c r="Z29" s="13" t="n">
        <v>1500</v>
      </c>
    </row>
    <row r="30" customFormat="false" ht="12.75" hidden="false" customHeight="false" outlineLevel="0" collapsed="false">
      <c r="K30" s="1"/>
      <c r="L30" s="9"/>
      <c r="N30" s="9"/>
      <c r="Y30" s="12" t="n">
        <v>24</v>
      </c>
      <c r="Z30" s="13" t="n">
        <v>1500</v>
      </c>
    </row>
    <row r="31" customFormat="false" ht="12.75" hidden="false" customHeight="false" outlineLevel="0" collapsed="false">
      <c r="A31" s="0" t="n">
        <v>2002</v>
      </c>
      <c r="B31" s="0" t="n">
        <v>2</v>
      </c>
      <c r="C31" s="0" t="n">
        <v>5</v>
      </c>
      <c r="D31" s="0" t="n">
        <v>17</v>
      </c>
      <c r="E31" s="0" t="n">
        <v>30</v>
      </c>
      <c r="F31" s="0" t="n">
        <v>1</v>
      </c>
      <c r="G31" s="0" t="n">
        <v>21</v>
      </c>
      <c r="H31" s="0" t="n">
        <f aca="false">(107-G31)</f>
        <v>86</v>
      </c>
      <c r="I31" s="0" t="n">
        <v>19.49</v>
      </c>
      <c r="J31" s="20" t="n">
        <f aca="false">(I31*1.114)*0.447</f>
        <v>9.70520142</v>
      </c>
      <c r="K31" s="9" t="n">
        <f aca="false">((VLOOKUP(J31+1,$Y$5:$Z$95,2,TRUE())-VLOOKUP(J31,$Y$5:$Z$95,2,TRUE()))/(VLOOKUP(J31+1,$Y$5:$Z$95,1,TRUE())-VLOOKUP(J31,$Y$5:$Z$95,1,TRUE())))*(J31-VLOOKUP(J31,$Y$5:$Z$95,1,TRUE()))+VLOOKUP(J31,$Y$5:$Z$95,2,TRUE())</f>
        <v>882.225189080001</v>
      </c>
      <c r="L31" s="9"/>
      <c r="N31" s="9" t="n">
        <f aca="false">((K31*G31)*0.9)*F31</f>
        <v>16674.056073612</v>
      </c>
      <c r="P31" s="1" t="n">
        <f aca="false">SUM('10-min Curtailment Periods'!L146:L151)</f>
        <v>23133.5333333333</v>
      </c>
      <c r="Q31" s="9" t="n">
        <f aca="false">IF(H31&gt;0,(P31*(107/H31)),P31*107)</f>
        <v>28782.419379845</v>
      </c>
      <c r="R31" s="9" t="n">
        <f aca="false">(Q31-P31)</f>
        <v>5648.88604651163</v>
      </c>
      <c r="T31" s="1" t="n">
        <f aca="false">R31-N31</f>
        <v>-11025.1700271004</v>
      </c>
      <c r="Y31" s="12" t="n">
        <v>25</v>
      </c>
      <c r="Z31" s="13" t="n">
        <v>1500</v>
      </c>
    </row>
    <row r="32" customFormat="false" ht="12.75" hidden="false" customHeight="false" outlineLevel="0" collapsed="false">
      <c r="A32" s="0" t="n">
        <v>2002</v>
      </c>
      <c r="B32" s="0" t="n">
        <v>2</v>
      </c>
      <c r="C32" s="0" t="n">
        <v>5</v>
      </c>
      <c r="D32" s="0" t="n">
        <v>18</v>
      </c>
      <c r="E32" s="0" t="n">
        <v>30</v>
      </c>
      <c r="F32" s="0" t="n">
        <v>1</v>
      </c>
      <c r="G32" s="0" t="n">
        <v>21</v>
      </c>
      <c r="H32" s="0" t="n">
        <f aca="false">(107-G32)</f>
        <v>86</v>
      </c>
      <c r="I32" s="0" t="n">
        <v>22.81</v>
      </c>
      <c r="J32" s="20" t="n">
        <f aca="false">(I32*1.114)*0.447</f>
        <v>11.35842198</v>
      </c>
      <c r="K32" s="9" t="n">
        <f aca="false">((VLOOKUP(J32+1,$Y$5:$Z$95,2,TRUE())-VLOOKUP(J32,$Y$5:$Z$95,2,TRUE()))/(VLOOKUP(J32+1,$Y$5:$Z$95,1,TRUE())-VLOOKUP(J32,$Y$5:$Z$95,1,TRUE())))*(J32-VLOOKUP(J32,$Y$5:$Z$95,1,TRUE()))+VLOOKUP(J32,$Y$5:$Z$95,2,TRUE())</f>
        <v>1294.36542452</v>
      </c>
      <c r="L32" s="9"/>
      <c r="N32" s="9" t="n">
        <f aca="false">((K32*G32)*0.9)*F32</f>
        <v>24463.506523428</v>
      </c>
      <c r="P32" s="1" t="n">
        <f aca="false">SUM('10-min Curtailment Periods'!L152:L157)</f>
        <v>25354.9166666667</v>
      </c>
      <c r="Q32" s="9" t="n">
        <f aca="false">IF(H32&gt;0,(P32*(107/H32)),P32*107)</f>
        <v>31546.2335271318</v>
      </c>
      <c r="R32" s="9" t="n">
        <f aca="false">(Q32-P32)</f>
        <v>6191.31686046512</v>
      </c>
      <c r="T32" s="1" t="n">
        <f aca="false">R32-N32</f>
        <v>-18272.1896629629</v>
      </c>
      <c r="Y32" s="12" t="n">
        <v>26</v>
      </c>
      <c r="Z32" s="13" t="n">
        <v>0</v>
      </c>
    </row>
    <row r="33" customFormat="false" ht="12.75" hidden="false" customHeight="false" outlineLevel="0" collapsed="false">
      <c r="A33" s="0" t="n">
        <v>2002</v>
      </c>
      <c r="B33" s="0" t="n">
        <v>2</v>
      </c>
      <c r="C33" s="0" t="n">
        <v>5</v>
      </c>
      <c r="D33" s="0" t="n">
        <v>19</v>
      </c>
      <c r="E33" s="0" t="n">
        <v>30</v>
      </c>
      <c r="F33" s="0" t="n">
        <v>1</v>
      </c>
      <c r="G33" s="0" t="n">
        <v>21</v>
      </c>
      <c r="H33" s="0" t="n">
        <f aca="false">(107-G33)</f>
        <v>86</v>
      </c>
      <c r="I33" s="0" t="n">
        <v>23.77</v>
      </c>
      <c r="J33" s="20" t="n">
        <f aca="false">(I33*1.114)*0.447</f>
        <v>11.83646166</v>
      </c>
      <c r="K33" s="9" t="n">
        <f aca="false">((VLOOKUP(J33+1,$Y$5:$Z$95,2,TRUE())-VLOOKUP(J33,$Y$5:$Z$95,2,TRUE()))/(VLOOKUP(J33+1,$Y$5:$Z$95,1,TRUE())-VLOOKUP(J33,$Y$5:$Z$95,1,TRUE())))*(J33-VLOOKUP(J33,$Y$5:$Z$95,1,TRUE()))+VLOOKUP(J33,$Y$5:$Z$95,2,TRUE())</f>
        <v>1377.54432884</v>
      </c>
      <c r="L33" s="9"/>
      <c r="N33" s="9" t="n">
        <f aca="false">((K33*G33)*0.9)*F33</f>
        <v>26035.587815076</v>
      </c>
      <c r="P33" s="1" t="n">
        <f aca="false">SUM('10-min Curtailment Periods'!L158:L163)</f>
        <v>19074.3166666667</v>
      </c>
      <c r="Q33" s="9" t="n">
        <f aca="false">IF(H33&gt;0,(P33*(107/H33)),P33*107)</f>
        <v>23731.9986434109</v>
      </c>
      <c r="R33" s="9" t="n">
        <f aca="false">(Q33-P33)</f>
        <v>4657.68197674419</v>
      </c>
      <c r="T33" s="1" t="n">
        <f aca="false">R33-N33</f>
        <v>-21377.9058383318</v>
      </c>
      <c r="Y33" s="12" t="n">
        <v>27</v>
      </c>
      <c r="Z33" s="13" t="n">
        <v>0</v>
      </c>
    </row>
    <row r="34" customFormat="false" ht="12.75" hidden="false" customHeight="false" outlineLevel="0" collapsed="false">
      <c r="A34" s="0" t="n">
        <v>2002</v>
      </c>
      <c r="B34" s="0" t="n">
        <v>2</v>
      </c>
      <c r="C34" s="0" t="n">
        <v>5</v>
      </c>
      <c r="D34" s="0" t="n">
        <v>20</v>
      </c>
      <c r="E34" s="0" t="n">
        <v>30</v>
      </c>
      <c r="F34" s="0" t="n">
        <v>1</v>
      </c>
      <c r="G34" s="0" t="n">
        <v>21</v>
      </c>
      <c r="H34" s="0" t="n">
        <f aca="false">(107-G34)</f>
        <v>86</v>
      </c>
      <c r="I34" s="0" t="n">
        <v>22.49</v>
      </c>
      <c r="J34" s="20" t="n">
        <f aca="false">(I34*1.114)*0.447</f>
        <v>11.19907542</v>
      </c>
      <c r="K34" s="9" t="n">
        <f aca="false">((VLOOKUP(J34+1,$Y$5:$Z$95,2,TRUE())-VLOOKUP(J34,$Y$5:$Z$95,2,TRUE()))/(VLOOKUP(J34+1,$Y$5:$Z$95,1,TRUE())-VLOOKUP(J34,$Y$5:$Z$95,1,TRUE())))*(J34-VLOOKUP(J34,$Y$5:$Z$95,1,TRUE()))+VLOOKUP(J34,$Y$5:$Z$95,2,TRUE())</f>
        <v>1266.63912308</v>
      </c>
      <c r="L34" s="9"/>
      <c r="N34" s="9" t="n">
        <f aca="false">((K34*G34)*0.9)*F34</f>
        <v>23939.479426212</v>
      </c>
      <c r="P34" s="1" t="n">
        <f aca="false">SUM('10-min Curtailment Periods'!L164:L169)</f>
        <v>23931.7666666667</v>
      </c>
      <c r="Q34" s="9" t="n">
        <f aca="false">IF(H34&gt;0,(P34*(107/H34)),P34*107)</f>
        <v>29775.5701550388</v>
      </c>
      <c r="R34" s="9" t="n">
        <f aca="false">(Q34-P34)</f>
        <v>5843.80348837209</v>
      </c>
      <c r="T34" s="1" t="n">
        <f aca="false">R34-N34</f>
        <v>-18095.6759378399</v>
      </c>
      <c r="Y34" s="12" t="n">
        <v>28</v>
      </c>
      <c r="Z34" s="13" t="n">
        <v>0</v>
      </c>
    </row>
    <row r="35" customFormat="false" ht="12.75" hidden="false" customHeight="false" outlineLevel="0" collapsed="false">
      <c r="A35" s="0" t="n">
        <v>2002</v>
      </c>
      <c r="B35" s="0" t="n">
        <v>2</v>
      </c>
      <c r="C35" s="0" t="n">
        <v>5</v>
      </c>
      <c r="D35" s="0" t="n">
        <v>21</v>
      </c>
      <c r="E35" s="0" t="n">
        <v>30</v>
      </c>
      <c r="F35" s="0" t="n">
        <v>0.5</v>
      </c>
      <c r="G35" s="0" t="n">
        <v>21</v>
      </c>
      <c r="H35" s="0" t="n">
        <f aca="false">(107-G35)</f>
        <v>86</v>
      </c>
      <c r="I35" s="0" t="n">
        <v>24.25</v>
      </c>
      <c r="J35" s="20" t="n">
        <f aca="false">(I35*1.114)*0.447</f>
        <v>12.0754815</v>
      </c>
      <c r="K35" s="9" t="n">
        <f aca="false">((VLOOKUP(J35+1,$Y$5:$Z$95,2,TRUE())-VLOOKUP(J35,$Y$5:$Z$95,2,TRUE()))/(VLOOKUP(J35+1,$Y$5:$Z$95,1,TRUE())-VLOOKUP(J35,$Y$5:$Z$95,1,TRUE())))*(J35-VLOOKUP(J35,$Y$5:$Z$95,1,TRUE()))+VLOOKUP(J35,$Y$5:$Z$95,2,TRUE())</f>
        <v>1411.3591865</v>
      </c>
      <c r="L35" s="9"/>
      <c r="N35" s="9" t="n">
        <f aca="false">((K35*G35)*0.9)*F35</f>
        <v>13337.344312425</v>
      </c>
      <c r="P35" s="1" t="n">
        <f aca="false">SUM('10-min Curtailment Periods'!L170:L172)</f>
        <v>12379.3833333333</v>
      </c>
      <c r="Q35" s="9" t="n">
        <f aca="false">IF(H35&gt;0,(P35*(107/H35)),P35*107)</f>
        <v>15402.2560077519</v>
      </c>
      <c r="R35" s="9" t="n">
        <f aca="false">(Q35-P35)</f>
        <v>3022.8726744186</v>
      </c>
      <c r="T35" s="1" t="n">
        <f aca="false">R35-N35</f>
        <v>-10314.4716380064</v>
      </c>
      <c r="Y35" s="12" t="n">
        <v>29</v>
      </c>
      <c r="Z35" s="13" t="n">
        <v>0</v>
      </c>
    </row>
    <row r="36" customFormat="false" ht="12.75" hidden="false" customHeight="false" outlineLevel="0" collapsed="false">
      <c r="K36" s="8"/>
      <c r="L36" s="9"/>
      <c r="N36" s="11"/>
      <c r="Y36" s="12" t="n">
        <v>30</v>
      </c>
      <c r="Z36" s="13" t="n">
        <v>0</v>
      </c>
    </row>
    <row r="37" customFormat="false" ht="12.75" hidden="false" customHeight="false" outlineLevel="0" collapsed="false">
      <c r="A37" s="0" t="n">
        <v>2002</v>
      </c>
      <c r="B37" s="0" t="n">
        <v>2</v>
      </c>
      <c r="C37" s="0" t="n">
        <v>5</v>
      </c>
      <c r="D37" s="0" t="n">
        <v>19</v>
      </c>
      <c r="E37" s="0" t="n">
        <v>0</v>
      </c>
      <c r="F37" s="0" t="n">
        <v>1</v>
      </c>
      <c r="G37" s="0" t="n">
        <v>24</v>
      </c>
      <c r="H37" s="0" t="n">
        <f aca="false">(107-G37)</f>
        <v>83</v>
      </c>
      <c r="I37" s="0" t="n">
        <v>23.77</v>
      </c>
      <c r="J37" s="20" t="n">
        <f aca="false">(I37*1.114)*0.447</f>
        <v>11.83646166</v>
      </c>
      <c r="K37" s="9" t="n">
        <f aca="false">((VLOOKUP(J37+1,$Y$5:$Z$95,2,TRUE())-VLOOKUP(J37,$Y$5:$Z$95,2,TRUE()))/(VLOOKUP(J37+1,$Y$5:$Z$95,1,TRUE())-VLOOKUP(J37,$Y$5:$Z$95,1,TRUE())))*(J37-VLOOKUP(J37,$Y$5:$Z$95,1,TRUE()))+VLOOKUP(J37,$Y$5:$Z$95,2,TRUE())</f>
        <v>1377.54432884</v>
      </c>
      <c r="L37" s="9"/>
      <c r="N37" s="9" t="n">
        <f aca="false">((K37*G37)*0.9)*F37</f>
        <v>29754.957502944</v>
      </c>
      <c r="P37" s="1" t="n">
        <f aca="false">SUM('10-min Curtailment Periods'!L174:L179)</f>
        <v>22179.95</v>
      </c>
      <c r="Q37" s="9" t="n">
        <f aca="false">IF(H37&gt;0,(P37*(107/H37)),P37*107)</f>
        <v>28593.4295180723</v>
      </c>
      <c r="R37" s="9" t="n">
        <f aca="false">(Q37-P37)</f>
        <v>6413.47951807229</v>
      </c>
      <c r="T37" s="1" t="n">
        <f aca="false">R37-N37</f>
        <v>-23341.4779848717</v>
      </c>
      <c r="Y37" s="12" t="n">
        <v>31</v>
      </c>
      <c r="Z37" s="13" t="n">
        <v>0</v>
      </c>
    </row>
    <row r="38" customFormat="false" ht="12.75" hidden="false" customHeight="false" outlineLevel="0" collapsed="false">
      <c r="A38" s="0" t="n">
        <v>2002</v>
      </c>
      <c r="B38" s="0" t="n">
        <v>2</v>
      </c>
      <c r="C38" s="0" t="n">
        <v>5</v>
      </c>
      <c r="D38" s="0" t="n">
        <v>20</v>
      </c>
      <c r="E38" s="0" t="n">
        <v>0</v>
      </c>
      <c r="F38" s="0" t="n">
        <v>1</v>
      </c>
      <c r="G38" s="0" t="n">
        <v>24</v>
      </c>
      <c r="H38" s="0" t="n">
        <f aca="false">(107-G38)</f>
        <v>83</v>
      </c>
      <c r="I38" s="0" t="n">
        <v>22.49</v>
      </c>
      <c r="J38" s="20" t="n">
        <f aca="false">(I38*1.114)*0.447</f>
        <v>11.19907542</v>
      </c>
      <c r="K38" s="9" t="n">
        <f aca="false">((VLOOKUP(J38+1,$Y$5:$Z$95,2,TRUE())-VLOOKUP(J38,$Y$5:$Z$95,2,TRUE()))/(VLOOKUP(J38+1,$Y$5:$Z$95,1,TRUE())-VLOOKUP(J38,$Y$5:$Z$95,1,TRUE())))*(J38-VLOOKUP(J38,$Y$5:$Z$95,1,TRUE()))+VLOOKUP(J38,$Y$5:$Z$95,2,TRUE())</f>
        <v>1266.63912308</v>
      </c>
      <c r="L38" s="9"/>
      <c r="N38" s="9" t="n">
        <f aca="false">((K38*G38)*0.9)*F38</f>
        <v>27359.405058528</v>
      </c>
      <c r="P38" s="1" t="n">
        <f aca="false">SUM('10-min Curtailment Periods'!L180:L185)</f>
        <v>21276.8</v>
      </c>
      <c r="Q38" s="9" t="n">
        <f aca="false">IF(H38&gt;0,(P38*(107/H38)),P38*107)</f>
        <v>27429.1277108434</v>
      </c>
      <c r="R38" s="9" t="n">
        <f aca="false">(Q38-P38)</f>
        <v>6152.32771084338</v>
      </c>
      <c r="T38" s="1" t="n">
        <f aca="false">R38-N38</f>
        <v>-21207.0773476846</v>
      </c>
      <c r="Y38" s="12" t="n">
        <v>32</v>
      </c>
      <c r="Z38" s="13" t="n">
        <v>0</v>
      </c>
    </row>
    <row r="39" customFormat="false" ht="12.75" hidden="false" customHeight="false" outlineLevel="0" collapsed="false">
      <c r="A39" s="0" t="n">
        <v>2002</v>
      </c>
      <c r="B39" s="0" t="n">
        <v>2</v>
      </c>
      <c r="C39" s="0" t="n">
        <v>5</v>
      </c>
      <c r="D39" s="0" t="n">
        <v>21</v>
      </c>
      <c r="E39" s="0" t="n">
        <v>0</v>
      </c>
      <c r="F39" s="0" t="n">
        <v>1</v>
      </c>
      <c r="G39" s="0" t="n">
        <v>24</v>
      </c>
      <c r="H39" s="0" t="n">
        <f aca="false">(107-G39)</f>
        <v>83</v>
      </c>
      <c r="I39" s="0" t="n">
        <v>24.25</v>
      </c>
      <c r="J39" s="20" t="n">
        <f aca="false">(I39*1.114)*0.447</f>
        <v>12.0754815</v>
      </c>
      <c r="K39" s="9" t="n">
        <f aca="false">((VLOOKUP(J39+1,$Y$5:$Z$95,2,TRUE())-VLOOKUP(J39,$Y$5:$Z$95,2,TRUE()))/(VLOOKUP(J39+1,$Y$5:$Z$95,1,TRUE())-VLOOKUP(J39,$Y$5:$Z$95,1,TRUE())))*(J39-VLOOKUP(J39,$Y$5:$Z$95,1,TRUE()))+VLOOKUP(J39,$Y$5:$Z$95,2,TRUE())</f>
        <v>1411.3591865</v>
      </c>
      <c r="L39" s="9"/>
      <c r="N39" s="9" t="n">
        <f aca="false">((K39*G39)*0.9)*F39</f>
        <v>30485.3584284</v>
      </c>
      <c r="P39" s="1" t="n">
        <f aca="false">SUM('10-min Curtailment Periods'!L186:L191)</f>
        <v>24757.55</v>
      </c>
      <c r="Q39" s="9" t="n">
        <f aca="false">IF(H39&gt;0,(P39*(107/H39)),P39*107)</f>
        <v>31916.3596385542</v>
      </c>
      <c r="R39" s="9" t="n">
        <f aca="false">(Q39-P39)</f>
        <v>7158.80963855422</v>
      </c>
      <c r="T39" s="1" t="n">
        <f aca="false">R39-N39</f>
        <v>-23326.5487898458</v>
      </c>
      <c r="Y39" s="12" t="n">
        <v>33</v>
      </c>
      <c r="Z39" s="13" t="n">
        <v>0</v>
      </c>
    </row>
    <row r="40" customFormat="false" ht="12.75" hidden="false" customHeight="false" outlineLevel="0" collapsed="false">
      <c r="K40" s="8"/>
      <c r="L40" s="9"/>
      <c r="N40" s="9"/>
      <c r="Y40" s="12" t="n">
        <v>34</v>
      </c>
      <c r="Z40" s="13" t="n">
        <v>0</v>
      </c>
    </row>
    <row r="41" customFormat="false" ht="12.75" hidden="false" customHeight="false" outlineLevel="0" collapsed="false">
      <c r="A41" s="0" t="n">
        <v>2002</v>
      </c>
      <c r="B41" s="0" t="n">
        <v>2</v>
      </c>
      <c r="C41" s="0" t="n">
        <v>9</v>
      </c>
      <c r="D41" s="0" t="n">
        <v>23</v>
      </c>
      <c r="E41" s="0" t="n">
        <v>0</v>
      </c>
      <c r="F41" s="0" t="n">
        <v>1</v>
      </c>
      <c r="G41" s="0" t="n">
        <v>75</v>
      </c>
      <c r="H41" s="0" t="n">
        <f aca="false">(107-G41)</f>
        <v>32</v>
      </c>
      <c r="I41" s="0" t="n">
        <v>21.79</v>
      </c>
      <c r="J41" s="20" t="n">
        <f aca="false">(I41*1.114)*0.447</f>
        <v>10.85050482</v>
      </c>
      <c r="K41" s="9" t="n">
        <f aca="false">((VLOOKUP(J41+1,$Y$5:$Z$95,2,TRUE())-VLOOKUP(J41,$Y$5:$Z$95,2,TRUE()))/(VLOOKUP(J41+1,$Y$5:$Z$95,1,TRUE())-VLOOKUP(J41,$Y$5:$Z$95,1,TRUE())))*(J41-VLOOKUP(J41,$Y$5:$Z$95,1,TRUE()))+VLOOKUP(J41,$Y$5:$Z$95,2,TRUE())</f>
        <v>1191.78579658</v>
      </c>
      <c r="L41" s="9"/>
      <c r="N41" s="9" t="n">
        <f aca="false">((K41*G41)*0.9)*F41</f>
        <v>80445.54126915</v>
      </c>
      <c r="P41" s="1" t="n">
        <f aca="false">SUM('10-min Curtailment Periods'!L193:L198)</f>
        <v>48205.6833333333</v>
      </c>
      <c r="Q41" s="9" t="n">
        <f aca="false">IF(H41&gt;0,(P41*(107/H41)),P41*107)</f>
        <v>161187.753645833</v>
      </c>
      <c r="R41" s="9" t="n">
        <f aca="false">(Q41-P41)</f>
        <v>112982.0703125</v>
      </c>
      <c r="T41" s="1" t="n">
        <f aca="false">R41-N41</f>
        <v>32536.52904335</v>
      </c>
      <c r="Y41" s="12" t="n">
        <v>35</v>
      </c>
      <c r="Z41" s="13" t="n">
        <v>0</v>
      </c>
    </row>
    <row r="42" customFormat="false" ht="12.75" hidden="false" customHeight="false" outlineLevel="0" collapsed="false">
      <c r="A42" s="0" t="n">
        <v>2002</v>
      </c>
      <c r="B42" s="0" t="n">
        <v>2</v>
      </c>
      <c r="C42" s="0" t="n">
        <v>10</v>
      </c>
      <c r="D42" s="0" t="n">
        <v>0</v>
      </c>
      <c r="E42" s="0" t="n">
        <v>0</v>
      </c>
      <c r="F42" s="0" t="n">
        <v>1</v>
      </c>
      <c r="G42" s="0" t="n">
        <v>75</v>
      </c>
      <c r="H42" s="0" t="n">
        <f aca="false">(107-G42)</f>
        <v>32</v>
      </c>
      <c r="I42" s="0" t="n">
        <v>21.26</v>
      </c>
      <c r="J42" s="20" t="n">
        <f aca="false">(I42*1.114)*0.447</f>
        <v>10.58658708</v>
      </c>
      <c r="K42" s="9" t="n">
        <f aca="false">((VLOOKUP(J42+1,$Y$5:$Z$95,2,TRUE())-VLOOKUP(J42,$Y$5:$Z$95,2,TRUE()))/(VLOOKUP(J42+1,$Y$5:$Z$95,1,TRUE())-VLOOKUP(J42,$Y$5:$Z$95,1,TRUE())))*(J42-VLOOKUP(J42,$Y$5:$Z$95,1,TRUE()))+VLOOKUP(J42,$Y$5:$Z$95,2,TRUE())</f>
        <v>1120.79192452</v>
      </c>
      <c r="L42" s="9"/>
      <c r="N42" s="9" t="n">
        <f aca="false">((K42*G42)*0.9)*F42</f>
        <v>75653.4549051001</v>
      </c>
      <c r="P42" s="1" t="n">
        <f aca="false">SUM('10-min Curtailment Periods'!L199:L204)</f>
        <v>41694.7666666667</v>
      </c>
      <c r="Q42" s="9" t="n">
        <f aca="false">IF(H42&gt;0,(P42*(107/H42)),P42*107)</f>
        <v>139416.876041667</v>
      </c>
      <c r="R42" s="9" t="n">
        <f aca="false">(Q42-P42)</f>
        <v>97722.109375</v>
      </c>
      <c r="T42" s="1" t="n">
        <f aca="false">R42-N42</f>
        <v>22068.6544699</v>
      </c>
      <c r="Y42" s="12" t="n">
        <v>36</v>
      </c>
      <c r="Z42" s="13" t="n">
        <v>0</v>
      </c>
    </row>
    <row r="43" customFormat="false" ht="12.75" hidden="false" customHeight="false" outlineLevel="0" collapsed="false">
      <c r="A43" s="0" t="n">
        <v>2002</v>
      </c>
      <c r="B43" s="0" t="n">
        <v>2</v>
      </c>
      <c r="C43" s="0" t="n">
        <v>10</v>
      </c>
      <c r="D43" s="0" t="n">
        <v>1</v>
      </c>
      <c r="E43" s="0" t="n">
        <v>0</v>
      </c>
      <c r="F43" s="0" t="n">
        <v>1</v>
      </c>
      <c r="G43" s="0" t="n">
        <v>75</v>
      </c>
      <c r="H43" s="0" t="n">
        <f aca="false">(107-G43)</f>
        <v>32</v>
      </c>
      <c r="I43" s="0" t="n">
        <v>25.38</v>
      </c>
      <c r="J43" s="20" t="n">
        <f aca="false">(I43*1.114)*0.447</f>
        <v>12.63817404</v>
      </c>
      <c r="K43" s="9" t="n">
        <f aca="false">((VLOOKUP(J43+1,$Y$5:$Z$95,2,TRUE())-VLOOKUP(J43,$Y$5:$Z$95,2,TRUE()))/(VLOOKUP(J43+1,$Y$5:$Z$95,1,TRUE())-VLOOKUP(J43,$Y$5:$Z$95,1,TRUE())))*(J43-VLOOKUP(J43,$Y$5:$Z$95,1,TRUE()))+VLOOKUP(J43,$Y$5:$Z$95,2,TRUE())</f>
        <v>1451.31035684</v>
      </c>
      <c r="L43" s="9"/>
      <c r="N43" s="9" t="n">
        <f aca="false">((K43*G43)*0.9)*F43</f>
        <v>97963.4490867</v>
      </c>
      <c r="P43" s="1" t="n">
        <f aca="false">SUM('10-min Curtailment Periods'!L205:L210)</f>
        <v>40293.3166666667</v>
      </c>
      <c r="Q43" s="9" t="n">
        <f aca="false">IF(H43&gt;0,(P43*(107/H43)),P43*107)</f>
        <v>134730.777604167</v>
      </c>
      <c r="R43" s="9" t="n">
        <f aca="false">(Q43-P43)</f>
        <v>94437.4609375</v>
      </c>
      <c r="T43" s="1" t="n">
        <f aca="false">R43-N43</f>
        <v>-3525.98814920003</v>
      </c>
      <c r="Y43" s="12" t="n">
        <v>37</v>
      </c>
      <c r="Z43" s="13" t="n">
        <v>0</v>
      </c>
    </row>
    <row r="44" customFormat="false" ht="12.75" hidden="false" customHeight="false" outlineLevel="0" collapsed="false">
      <c r="A44" s="0" t="n">
        <v>2002</v>
      </c>
      <c r="B44" s="0" t="n">
        <v>2</v>
      </c>
      <c r="C44" s="0" t="n">
        <v>10</v>
      </c>
      <c r="D44" s="0" t="n">
        <v>2</v>
      </c>
      <c r="E44" s="0" t="n">
        <v>0</v>
      </c>
      <c r="F44" s="0" t="n">
        <v>1</v>
      </c>
      <c r="G44" s="0" t="n">
        <v>75</v>
      </c>
      <c r="H44" s="0" t="n">
        <f aca="false">(107-G44)</f>
        <v>32</v>
      </c>
      <c r="I44" s="0" t="n">
        <v>24.52</v>
      </c>
      <c r="J44" s="20" t="n">
        <f aca="false">(I44*1.114)*0.447</f>
        <v>12.20993016</v>
      </c>
      <c r="K44" s="9" t="n">
        <f aca="false">((VLOOKUP(J44+1,$Y$5:$Z$95,2,TRUE())-VLOOKUP(J44,$Y$5:$Z$95,2,TRUE()))/(VLOOKUP(J44+1,$Y$5:$Z$95,1,TRUE())-VLOOKUP(J44,$Y$5:$Z$95,1,TRUE())))*(J44-VLOOKUP(J44,$Y$5:$Z$95,1,TRUE()))+VLOOKUP(J44,$Y$5:$Z$95,2,TRUE())</f>
        <v>1420.90504136</v>
      </c>
      <c r="L44" s="9"/>
      <c r="N44" s="9" t="n">
        <f aca="false">((K44*G44)*0.9)*F44</f>
        <v>95911.0902918</v>
      </c>
      <c r="P44" s="1" t="n">
        <f aca="false">SUM('10-min Curtailment Periods'!L211:L216)</f>
        <v>29606.5333333333</v>
      </c>
      <c r="Q44" s="9" t="n">
        <f aca="false">IF(H44&gt;0,(P44*(107/H44)),P44*107)</f>
        <v>98996.8458333333</v>
      </c>
      <c r="R44" s="9" t="n">
        <f aca="false">(Q44-P44)</f>
        <v>69390.3125</v>
      </c>
      <c r="T44" s="1" t="n">
        <f aca="false">R44-N44</f>
        <v>-26520.7777918</v>
      </c>
      <c r="Y44" s="12" t="n">
        <v>38</v>
      </c>
      <c r="Z44" s="13" t="n">
        <v>0</v>
      </c>
    </row>
    <row r="45" customFormat="false" ht="12.75" hidden="false" customHeight="false" outlineLevel="0" collapsed="false">
      <c r="A45" s="0" t="n">
        <v>2002</v>
      </c>
      <c r="B45" s="0" t="n">
        <v>2</v>
      </c>
      <c r="C45" s="0" t="n">
        <v>10</v>
      </c>
      <c r="D45" s="0" t="n">
        <v>3</v>
      </c>
      <c r="E45" s="0" t="n">
        <v>0</v>
      </c>
      <c r="F45" s="0" t="n">
        <v>1</v>
      </c>
      <c r="G45" s="0" t="n">
        <v>75</v>
      </c>
      <c r="H45" s="0" t="n">
        <f aca="false">(107-G45)</f>
        <v>32</v>
      </c>
      <c r="I45" s="0" t="n">
        <v>23.99</v>
      </c>
      <c r="J45" s="20" t="n">
        <f aca="false">(I45*1.114)*0.447</f>
        <v>11.94601242</v>
      </c>
      <c r="K45" s="9" t="n">
        <f aca="false">((VLOOKUP(J45+1,$Y$5:$Z$95,2,TRUE())-VLOOKUP(J45,$Y$5:$Z$95,2,TRUE()))/(VLOOKUP(J45+1,$Y$5:$Z$95,1,TRUE())-VLOOKUP(J45,$Y$5:$Z$95,1,TRUE())))*(J45-VLOOKUP(J45,$Y$5:$Z$95,1,TRUE()))+VLOOKUP(J45,$Y$5:$Z$95,2,TRUE())</f>
        <v>1396.60616108</v>
      </c>
      <c r="L45" s="9"/>
      <c r="N45" s="9" t="n">
        <f aca="false">((K45*G45)*0.9)*F45</f>
        <v>94270.9158729</v>
      </c>
      <c r="P45" s="1" t="n">
        <f aca="false">SUM('10-min Curtailment Periods'!L217:L222)</f>
        <v>32983.4166666667</v>
      </c>
      <c r="Q45" s="9" t="n">
        <f aca="false">IF(H45&gt;0,(P45*(107/H45)),P45*107)</f>
        <v>110288.299479167</v>
      </c>
      <c r="R45" s="9" t="n">
        <f aca="false">(Q45-P45)</f>
        <v>77304.8828125</v>
      </c>
      <c r="T45" s="1" t="n">
        <f aca="false">R45-N45</f>
        <v>-16966.0330604</v>
      </c>
      <c r="Y45" s="12" t="n">
        <v>39</v>
      </c>
      <c r="Z45" s="13" t="n">
        <v>0</v>
      </c>
    </row>
    <row r="46" customFormat="false" ht="12.75" hidden="false" customHeight="false" outlineLevel="0" collapsed="false">
      <c r="A46" s="0" t="n">
        <v>2002</v>
      </c>
      <c r="B46" s="0" t="n">
        <v>2</v>
      </c>
      <c r="C46" s="0" t="n">
        <v>10</v>
      </c>
      <c r="D46" s="0" t="n">
        <v>4</v>
      </c>
      <c r="E46" s="0" t="n">
        <v>0</v>
      </c>
      <c r="F46" s="0" t="n">
        <v>1</v>
      </c>
      <c r="G46" s="0" t="n">
        <v>75</v>
      </c>
      <c r="H46" s="0" t="n">
        <f aca="false">(107-G46)</f>
        <v>32</v>
      </c>
      <c r="I46" s="0" t="n">
        <v>23.4</v>
      </c>
      <c r="J46" s="20" t="n">
        <f aca="false">(I46*1.114)*0.447</f>
        <v>11.6522172</v>
      </c>
      <c r="K46" s="9" t="n">
        <f aca="false">((VLOOKUP(J46+1,$Y$5:$Z$95,2,TRUE())-VLOOKUP(J46,$Y$5:$Z$95,2,TRUE()))/(VLOOKUP(J46+1,$Y$5:$Z$95,1,TRUE())-VLOOKUP(J46,$Y$5:$Z$95,1,TRUE())))*(J46-VLOOKUP(J46,$Y$5:$Z$95,1,TRUE()))+VLOOKUP(J46,$Y$5:$Z$95,2,TRUE())</f>
        <v>1345.4857928</v>
      </c>
      <c r="L46" s="9"/>
      <c r="N46" s="9" t="n">
        <f aca="false">((K46*G46)*0.9)*F46</f>
        <v>90820.291014</v>
      </c>
      <c r="P46" s="1" t="n">
        <f aca="false">SUM('10-min Curtailment Periods'!L223:L228)</f>
        <v>46890.3</v>
      </c>
      <c r="Q46" s="9" t="n">
        <f aca="false">IF(H46&gt;0,(P46*(107/H46)),P46*107)</f>
        <v>156789.440625</v>
      </c>
      <c r="R46" s="9" t="n">
        <f aca="false">(Q46-P46)</f>
        <v>109899.140625</v>
      </c>
      <c r="T46" s="1" t="n">
        <f aca="false">R46-N46</f>
        <v>19078.849611</v>
      </c>
      <c r="Y46" s="12" t="n">
        <v>40</v>
      </c>
      <c r="Z46" s="13" t="n">
        <v>0</v>
      </c>
    </row>
    <row r="47" customFormat="false" ht="12.75" hidden="false" customHeight="false" outlineLevel="0" collapsed="false">
      <c r="A47" s="0" t="n">
        <v>2002</v>
      </c>
      <c r="B47" s="0" t="n">
        <v>2</v>
      </c>
      <c r="C47" s="0" t="n">
        <v>10</v>
      </c>
      <c r="D47" s="0" t="n">
        <v>5</v>
      </c>
      <c r="E47" s="0" t="n">
        <v>0</v>
      </c>
      <c r="F47" s="0" t="n">
        <v>1</v>
      </c>
      <c r="G47" s="0" t="n">
        <v>75</v>
      </c>
      <c r="H47" s="0" t="n">
        <f aca="false">(107-G47)</f>
        <v>32</v>
      </c>
      <c r="I47" s="0" t="n">
        <v>26.5</v>
      </c>
      <c r="J47" s="20" t="n">
        <f aca="false">(I47*1.114)*0.447</f>
        <v>13.195887</v>
      </c>
      <c r="K47" s="9" t="n">
        <f aca="false">((VLOOKUP(J47+1,$Y$5:$Z$95,2,TRUE())-VLOOKUP(J47,$Y$5:$Z$95,2,TRUE()))/(VLOOKUP(J47+1,$Y$5:$Z$95,1,TRUE())-VLOOKUP(J47,$Y$5:$Z$95,1,TRUE())))*(J47-VLOOKUP(J47,$Y$5:$Z$95,1,TRUE()))+VLOOKUP(J47,$Y$5:$Z$95,2,TRUE())</f>
        <v>1480.91774</v>
      </c>
      <c r="L47" s="9"/>
      <c r="N47" s="9" t="n">
        <f aca="false">((K47*G47)*0.9)*F47</f>
        <v>99961.94745</v>
      </c>
      <c r="P47" s="1" t="n">
        <f aca="false">SUM('10-min Curtailment Periods'!L229:L234)</f>
        <v>40935.4666666667</v>
      </c>
      <c r="Q47" s="9" t="n">
        <f aca="false">IF(H47&gt;0,(P47*(107/H47)),P47*107)</f>
        <v>136877.966666667</v>
      </c>
      <c r="R47" s="9" t="n">
        <f aca="false">(Q47-P47)</f>
        <v>95942.5</v>
      </c>
      <c r="T47" s="1" t="n">
        <f aca="false">R47-N47</f>
        <v>-4019.44745000001</v>
      </c>
      <c r="Y47" s="12" t="n">
        <v>41</v>
      </c>
      <c r="Z47" s="13" t="n">
        <v>0</v>
      </c>
    </row>
    <row r="48" customFormat="false" ht="12.75" hidden="false" customHeight="false" outlineLevel="0" collapsed="false">
      <c r="A48" s="0" t="n">
        <v>2002</v>
      </c>
      <c r="B48" s="0" t="n">
        <v>2</v>
      </c>
      <c r="C48" s="0" t="n">
        <v>10</v>
      </c>
      <c r="D48" s="0" t="n">
        <v>6</v>
      </c>
      <c r="E48" s="0" t="n">
        <v>0</v>
      </c>
      <c r="F48" s="0" t="n">
        <v>1</v>
      </c>
      <c r="G48" s="0" t="n">
        <v>75</v>
      </c>
      <c r="H48" s="0" t="n">
        <f aca="false">(107-G48)</f>
        <v>32</v>
      </c>
      <c r="I48" s="0" t="n">
        <v>25.38</v>
      </c>
      <c r="J48" s="20" t="n">
        <f aca="false">(I48*1.114)*0.447</f>
        <v>12.63817404</v>
      </c>
      <c r="K48" s="9" t="n">
        <f aca="false">((VLOOKUP(J48+1,$Y$5:$Z$95,2,TRUE())-VLOOKUP(J48,$Y$5:$Z$95,2,TRUE()))/(VLOOKUP(J48+1,$Y$5:$Z$95,1,TRUE())-VLOOKUP(J48,$Y$5:$Z$95,1,TRUE())))*(J48-VLOOKUP(J48,$Y$5:$Z$95,1,TRUE()))+VLOOKUP(J48,$Y$5:$Z$95,2,TRUE())</f>
        <v>1451.31035684</v>
      </c>
      <c r="L48" s="9"/>
      <c r="N48" s="9" t="n">
        <f aca="false">((K48*G48)*0.9)*F48</f>
        <v>97963.4490867</v>
      </c>
      <c r="P48" s="1" t="n">
        <f aca="false">SUM('10-min Curtailment Periods'!L235:L240)</f>
        <v>26911.4833333333</v>
      </c>
      <c r="Q48" s="9" t="n">
        <f aca="false">IF(H48&gt;0,(P48*(107/H48)),P48*107)</f>
        <v>89985.2723958333</v>
      </c>
      <c r="R48" s="9" t="n">
        <f aca="false">(Q48-P48)</f>
        <v>63073.7890625</v>
      </c>
      <c r="T48" s="1" t="n">
        <f aca="false">R48-N48</f>
        <v>-34889.6600242</v>
      </c>
      <c r="Y48" s="12" t="n">
        <v>42</v>
      </c>
      <c r="Z48" s="13" t="n">
        <v>0</v>
      </c>
    </row>
    <row r="49" customFormat="false" ht="12.75" hidden="false" customHeight="false" outlineLevel="0" collapsed="false">
      <c r="A49" s="0" t="n">
        <v>2002</v>
      </c>
      <c r="B49" s="0" t="n">
        <v>2</v>
      </c>
      <c r="C49" s="0" t="n">
        <v>10</v>
      </c>
      <c r="D49" s="0" t="n">
        <v>7</v>
      </c>
      <c r="E49" s="0" t="n">
        <v>0</v>
      </c>
      <c r="F49" s="0" t="n">
        <v>1</v>
      </c>
      <c r="G49" s="0" t="n">
        <v>75</v>
      </c>
      <c r="H49" s="0" t="n">
        <f aca="false">(107-G49)</f>
        <v>32</v>
      </c>
      <c r="I49" s="0" t="n">
        <v>22.33</v>
      </c>
      <c r="J49" s="20" t="n">
        <f aca="false">(I49*1.114)*0.447</f>
        <v>11.11940214</v>
      </c>
      <c r="K49" s="9" t="n">
        <f aca="false">((VLOOKUP(J49+1,$Y$5:$Z$95,2,TRUE())-VLOOKUP(J49,$Y$5:$Z$95,2,TRUE()))/(VLOOKUP(J49+1,$Y$5:$Z$95,1,TRUE())-VLOOKUP(J49,$Y$5:$Z$95,1,TRUE())))*(J49-VLOOKUP(J49,$Y$5:$Z$95,1,TRUE()))+VLOOKUP(J49,$Y$5:$Z$95,2,TRUE())</f>
        <v>1252.77597236</v>
      </c>
      <c r="L49" s="9"/>
      <c r="N49" s="9" t="n">
        <f aca="false">((K49*G49)*0.9)*F49</f>
        <v>84562.3781343</v>
      </c>
      <c r="P49" s="1" t="n">
        <f aca="false">SUM('10-min Curtailment Periods'!L241:L246)</f>
        <v>23010.4833333333</v>
      </c>
      <c r="Q49" s="9" t="n">
        <f aca="false">IF(H49&gt;0,(P49*(107/H49)),P49*107)</f>
        <v>76941.3036458333</v>
      </c>
      <c r="R49" s="9" t="n">
        <f aca="false">(Q49-P49)</f>
        <v>53930.8203125</v>
      </c>
      <c r="T49" s="1" t="n">
        <f aca="false">R49-N49</f>
        <v>-30631.5578218</v>
      </c>
      <c r="Y49" s="12" t="n">
        <v>43</v>
      </c>
      <c r="Z49" s="13" t="n">
        <v>0</v>
      </c>
    </row>
    <row r="50" customFormat="false" ht="12.75" hidden="false" customHeight="false" outlineLevel="0" collapsed="false">
      <c r="A50" s="0" t="n">
        <v>2002</v>
      </c>
      <c r="B50" s="0" t="n">
        <v>2</v>
      </c>
      <c r="C50" s="0" t="n">
        <v>10</v>
      </c>
      <c r="D50" s="0" t="n">
        <v>8</v>
      </c>
      <c r="E50" s="0" t="n">
        <v>0</v>
      </c>
      <c r="F50" s="0" t="n">
        <v>0.5</v>
      </c>
      <c r="G50" s="0" t="n">
        <v>75</v>
      </c>
      <c r="H50" s="0" t="n">
        <f aca="false">(107-G50)</f>
        <v>32</v>
      </c>
      <c r="I50" s="0" t="n">
        <v>22.38</v>
      </c>
      <c r="J50" s="20" t="n">
        <f aca="false">(I50*1.114)*0.447</f>
        <v>11.14430004</v>
      </c>
      <c r="K50" s="9" t="n">
        <f aca="false">((VLOOKUP(J50+1,$Y$5:$Z$95,2,TRUE())-VLOOKUP(J50,$Y$5:$Z$95,2,TRUE()))/(VLOOKUP(J50+1,$Y$5:$Z$95,1,TRUE())-VLOOKUP(J50,$Y$5:$Z$95,1,TRUE())))*(J50-VLOOKUP(J50,$Y$5:$Z$95,1,TRUE()))+VLOOKUP(J50,$Y$5:$Z$95,2,TRUE())</f>
        <v>1257.10820696</v>
      </c>
      <c r="L50" s="9"/>
      <c r="N50" s="9" t="n">
        <f aca="false">((K50*G50)*0.9)*F50</f>
        <v>42427.4019849</v>
      </c>
      <c r="P50" s="1" t="n">
        <f aca="false">SUM('10-min Curtailment Periods'!L247:L249)</f>
        <v>10980.8333333333</v>
      </c>
      <c r="Q50" s="9" t="n">
        <f aca="false">IF(H50&gt;0,(P50*(107/H50)),P50*107)</f>
        <v>36717.1614583333</v>
      </c>
      <c r="R50" s="9" t="n">
        <f aca="false">(Q50-P50)</f>
        <v>25736.328125</v>
      </c>
      <c r="T50" s="1" t="n">
        <f aca="false">R50-N50</f>
        <v>-16691.0738599</v>
      </c>
      <c r="Y50" s="12" t="n">
        <v>44</v>
      </c>
      <c r="Z50" s="13" t="n">
        <v>0</v>
      </c>
    </row>
    <row r="51" customFormat="false" ht="12.75" hidden="false" customHeight="false" outlineLevel="0" collapsed="false">
      <c r="K51" s="8"/>
      <c r="L51" s="9"/>
      <c r="N51" s="9"/>
      <c r="Y51" s="12" t="n">
        <v>45</v>
      </c>
      <c r="Z51" s="13" t="n">
        <v>0</v>
      </c>
    </row>
    <row r="52" customFormat="false" ht="12.75" hidden="false" customHeight="false" outlineLevel="0" collapsed="false">
      <c r="A52" s="0" t="n">
        <v>2002</v>
      </c>
      <c r="B52" s="0" t="n">
        <v>2</v>
      </c>
      <c r="C52" s="0" t="n">
        <v>10</v>
      </c>
      <c r="D52" s="0" t="n">
        <v>10</v>
      </c>
      <c r="E52" s="0" t="n">
        <v>40</v>
      </c>
      <c r="F52" s="0" t="n">
        <v>1</v>
      </c>
      <c r="G52" s="0" t="n">
        <v>8</v>
      </c>
      <c r="H52" s="0" t="n">
        <f aca="false">(107-G52)</f>
        <v>99</v>
      </c>
      <c r="I52" s="0" t="n">
        <v>24.36</v>
      </c>
      <c r="J52" s="20" t="n">
        <f aca="false">(I52*1.114)*0.447</f>
        <v>12.13025688</v>
      </c>
      <c r="K52" s="9" t="n">
        <f aca="false">((VLOOKUP(J52+1,$Y$5:$Z$95,2,TRUE())-VLOOKUP(J52,$Y$5:$Z$95,2,TRUE()))/(VLOOKUP(J52+1,$Y$5:$Z$95,1,TRUE())-VLOOKUP(J52,$Y$5:$Z$95,1,TRUE())))*(J52-VLOOKUP(J52,$Y$5:$Z$95,1,TRUE()))+VLOOKUP(J52,$Y$5:$Z$95,2,TRUE())</f>
        <v>1415.24823848</v>
      </c>
      <c r="L52" s="9"/>
      <c r="N52" s="9" t="n">
        <f aca="false">((K52*G52)*0.9)*F52</f>
        <v>10189.787317056</v>
      </c>
      <c r="P52" s="1" t="n">
        <f aca="false">SUM('10-min Curtailment Periods'!L251:L256)</f>
        <v>41359.2</v>
      </c>
      <c r="Q52" s="9" t="n">
        <f aca="false">IF(H52&gt;0,(P52*(107/H52)),P52*107)</f>
        <v>44701.3575757576</v>
      </c>
      <c r="R52" s="9" t="n">
        <f aca="false">(Q52-P52)</f>
        <v>3342.15757575758</v>
      </c>
      <c r="T52" s="1" t="n">
        <f aca="false">R52-N52</f>
        <v>-6847.62974129842</v>
      </c>
      <c r="Y52" s="12" t="n">
        <v>46</v>
      </c>
      <c r="Z52" s="13" t="n">
        <v>0</v>
      </c>
    </row>
    <row r="53" customFormat="false" ht="12.75" hidden="false" customHeight="false" outlineLevel="0" collapsed="false">
      <c r="A53" s="0" t="n">
        <v>2002</v>
      </c>
      <c r="B53" s="0" t="n">
        <v>2</v>
      </c>
      <c r="C53" s="0" t="n">
        <v>10</v>
      </c>
      <c r="D53" s="0" t="n">
        <v>11</v>
      </c>
      <c r="E53" s="0" t="n">
        <v>40</v>
      </c>
      <c r="F53" s="0" t="n">
        <v>0.75</v>
      </c>
      <c r="G53" s="0" t="n">
        <v>8</v>
      </c>
      <c r="H53" s="0" t="n">
        <f aca="false">(107-G53)</f>
        <v>99</v>
      </c>
      <c r="I53" s="0" t="n">
        <v>25</v>
      </c>
      <c r="J53" s="20" t="n">
        <f aca="false">(I53*1.114)*0.447</f>
        <v>12.44895</v>
      </c>
      <c r="K53" s="9" t="n">
        <f aca="false">((VLOOKUP(J53+1,$Y$5:$Z$95,2,TRUE())-VLOOKUP(J53,$Y$5:$Z$95,2,TRUE()))/(VLOOKUP(J53+1,$Y$5:$Z$95,1,TRUE())-VLOOKUP(J53,$Y$5:$Z$95,1,TRUE())))*(J53-VLOOKUP(J53,$Y$5:$Z$95,1,TRUE()))+VLOOKUP(J53,$Y$5:$Z$95,2,TRUE())</f>
        <v>1437.87545</v>
      </c>
      <c r="L53" s="9"/>
      <c r="N53" s="9" t="n">
        <f aca="false">((K53*G53)*0.9)*F53</f>
        <v>7764.52743</v>
      </c>
      <c r="P53" s="1" t="n">
        <f aca="false">SUM('10-min Curtailment Periods'!L257:L260)</f>
        <v>28571.0166666667</v>
      </c>
      <c r="Q53" s="9" t="n">
        <f aca="false">IF(H53&gt;0,(P53*(107/H53)),P53*107)</f>
        <v>30879.7856902357</v>
      </c>
      <c r="R53" s="9" t="n">
        <f aca="false">(Q53-P53)</f>
        <v>2308.76902356902</v>
      </c>
      <c r="T53" s="1" t="n">
        <f aca="false">R53-N53</f>
        <v>-5455.75840643098</v>
      </c>
      <c r="Y53" s="12" t="n">
        <v>47</v>
      </c>
      <c r="Z53" s="13" t="n">
        <v>0</v>
      </c>
    </row>
    <row r="54" customFormat="false" ht="12.75" hidden="false" customHeight="false" outlineLevel="0" collapsed="false">
      <c r="K54" s="8"/>
      <c r="L54" s="9"/>
      <c r="N54" s="9"/>
      <c r="Y54" s="12" t="n">
        <v>48</v>
      </c>
      <c r="Z54" s="13" t="n">
        <v>0</v>
      </c>
    </row>
    <row r="55" customFormat="false" ht="12.75" hidden="false" customHeight="false" outlineLevel="0" collapsed="false">
      <c r="A55" s="0" t="n">
        <v>2002</v>
      </c>
      <c r="B55" s="0" t="n">
        <v>2</v>
      </c>
      <c r="C55" s="0" t="n">
        <v>14</v>
      </c>
      <c r="D55" s="0" t="n">
        <v>7</v>
      </c>
      <c r="E55" s="0" t="n">
        <v>0</v>
      </c>
      <c r="F55" s="0" t="n">
        <v>1</v>
      </c>
      <c r="G55" s="0" t="n">
        <v>61</v>
      </c>
      <c r="H55" s="0" t="n">
        <f aca="false">(107-G55)</f>
        <v>46</v>
      </c>
      <c r="I55" s="0" t="n">
        <v>16.18</v>
      </c>
      <c r="J55" s="20" t="n">
        <f aca="false">(I55*1.114)*0.447</f>
        <v>8.05696044</v>
      </c>
      <c r="K55" s="9" t="n">
        <f aca="false">((VLOOKUP(J55+1,$Y$5:$Z$95,2,TRUE())-VLOOKUP(J55,$Y$5:$Z$95,2,TRUE()))/(VLOOKUP(J55+1,$Y$5:$Z$95,1,TRUE())-VLOOKUP(J55,$Y$5:$Z$95,1,TRUE())))*(J55-VLOOKUP(J55,$Y$5:$Z$95,1,TRUE()))+VLOOKUP(J55,$Y$5:$Z$95,2,TRUE())</f>
        <v>484.36041548</v>
      </c>
      <c r="L55" s="9"/>
      <c r="N55" s="9" t="n">
        <f aca="false">((K55*G55)*0.9)*F55</f>
        <v>26591.386809852</v>
      </c>
      <c r="P55" s="1" t="n">
        <f aca="false">SUM('10-min Curtailment Periods'!L263:L268)</f>
        <v>25539.8833333333</v>
      </c>
      <c r="Q55" s="9" t="n">
        <f aca="false">IF(H55&gt;0,(P55*(107/H55)),P55*107)</f>
        <v>59407.9894927536</v>
      </c>
      <c r="R55" s="9" t="n">
        <f aca="false">(Q55-P55)</f>
        <v>33868.1061594203</v>
      </c>
      <c r="T55" s="1" t="n">
        <f aca="false">R55-N55</f>
        <v>7276.71934956828</v>
      </c>
      <c r="Y55" s="12" t="n">
        <v>49</v>
      </c>
      <c r="Z55" s="13" t="n">
        <v>0</v>
      </c>
    </row>
    <row r="56" customFormat="false" ht="12.75" hidden="false" customHeight="false" outlineLevel="0" collapsed="false">
      <c r="A56" s="0" t="n">
        <v>2002</v>
      </c>
      <c r="B56" s="0" t="n">
        <v>2</v>
      </c>
      <c r="C56" s="0" t="n">
        <v>14</v>
      </c>
      <c r="D56" s="0" t="n">
        <v>8</v>
      </c>
      <c r="E56" s="0" t="n">
        <v>0</v>
      </c>
      <c r="F56" s="0" t="n">
        <v>1</v>
      </c>
      <c r="G56" s="0" t="n">
        <v>61</v>
      </c>
      <c r="H56" s="0" t="n">
        <f aca="false">(107-G56)</f>
        <v>46</v>
      </c>
      <c r="I56" s="0" t="n">
        <v>18.32</v>
      </c>
      <c r="J56" s="20" t="n">
        <f aca="false">(I56*1.114)*0.447</f>
        <v>9.12259056</v>
      </c>
      <c r="K56" s="9" t="n">
        <f aca="false">((VLOOKUP(J56+1,$Y$5:$Z$95,2,TRUE())-VLOOKUP(J56,$Y$5:$Z$95,2,TRUE()))/(VLOOKUP(J56+1,$Y$5:$Z$95,1,TRUE())-VLOOKUP(J56,$Y$5:$Z$95,1,TRUE())))*(J56-VLOOKUP(J56,$Y$5:$Z$95,1,TRUE()))+VLOOKUP(J56,$Y$5:$Z$95,2,TRUE())</f>
        <v>722.58981344</v>
      </c>
      <c r="L56" s="9"/>
      <c r="N56" s="9" t="n">
        <f aca="false">((K56*G56)*0.9)*F56</f>
        <v>39670.180757856</v>
      </c>
      <c r="P56" s="1" t="n">
        <f aca="false">SUM('10-min Curtailment Periods'!L269:L274)</f>
        <v>22344.9166666667</v>
      </c>
      <c r="Q56" s="9" t="n">
        <f aca="false">IF(H56&gt;0,(P56*(107/H56)),P56*107)</f>
        <v>51976.2192028986</v>
      </c>
      <c r="R56" s="9" t="n">
        <f aca="false">(Q56-P56)</f>
        <v>29631.3025362319</v>
      </c>
      <c r="T56" s="1" t="n">
        <f aca="false">R56-N56</f>
        <v>-10038.8782216241</v>
      </c>
      <c r="Y56" s="12" t="n">
        <v>50</v>
      </c>
      <c r="Z56" s="13" t="n">
        <v>0</v>
      </c>
    </row>
    <row r="57" customFormat="false" ht="12.75" hidden="false" customHeight="false" outlineLevel="0" collapsed="false">
      <c r="A57" s="0" t="n">
        <v>2002</v>
      </c>
      <c r="B57" s="0" t="n">
        <v>2</v>
      </c>
      <c r="C57" s="0" t="n">
        <v>14</v>
      </c>
      <c r="D57" s="0" t="n">
        <v>9</v>
      </c>
      <c r="E57" s="0" t="n">
        <v>0</v>
      </c>
      <c r="F57" s="0" t="n">
        <v>1</v>
      </c>
      <c r="G57" s="0" t="n">
        <v>61</v>
      </c>
      <c r="H57" s="0" t="n">
        <f aca="false">(107-G57)</f>
        <v>46</v>
      </c>
      <c r="I57" s="0" t="n">
        <v>20.94</v>
      </c>
      <c r="J57" s="20" t="n">
        <f aca="false">(I57*1.114)*0.447</f>
        <v>10.42724052</v>
      </c>
      <c r="K57" s="9" t="n">
        <f aca="false">((VLOOKUP(J57+1,$Y$5:$Z$95,2,TRUE())-VLOOKUP(J57,$Y$5:$Z$95,2,TRUE()))/(VLOOKUP(J57+1,$Y$5:$Z$95,1,TRUE())-VLOOKUP(J57,$Y$5:$Z$95,1,TRUE())))*(J57-VLOOKUP(J57,$Y$5:$Z$95,1,TRUE()))+VLOOKUP(J57,$Y$5:$Z$95,2,TRUE())</f>
        <v>1077.92769988</v>
      </c>
      <c r="L57" s="9"/>
      <c r="N57" s="9" t="n">
        <f aca="false">((K57*G57)*0.9)*F57</f>
        <v>59178.230723412</v>
      </c>
      <c r="P57" s="1" t="n">
        <f aca="false">SUM('10-min Curtailment Periods'!L275:L280)</f>
        <v>24482.55</v>
      </c>
      <c r="Q57" s="9" t="n">
        <f aca="false">IF(H57&gt;0,(P57*(107/H57)),P57*107)</f>
        <v>56948.5402173913</v>
      </c>
      <c r="R57" s="9" t="n">
        <f aca="false">(Q57-P57)</f>
        <v>32465.9902173913</v>
      </c>
      <c r="T57" s="1" t="n">
        <f aca="false">R57-N57</f>
        <v>-26712.2405060207</v>
      </c>
      <c r="Y57" s="12" t="n">
        <v>51</v>
      </c>
      <c r="Z57" s="13" t="n">
        <v>0</v>
      </c>
    </row>
    <row r="58" customFormat="false" ht="12.75" hidden="false" customHeight="false" outlineLevel="0" collapsed="false">
      <c r="A58" s="0" t="n">
        <v>2002</v>
      </c>
      <c r="B58" s="0" t="n">
        <v>2</v>
      </c>
      <c r="C58" s="0" t="n">
        <v>14</v>
      </c>
      <c r="D58" s="0" t="n">
        <v>10</v>
      </c>
      <c r="E58" s="0" t="n">
        <v>0</v>
      </c>
      <c r="F58" s="0" t="n">
        <v>1</v>
      </c>
      <c r="G58" s="0" t="n">
        <v>61</v>
      </c>
      <c r="H58" s="0" t="n">
        <f aca="false">(107-G58)</f>
        <v>46</v>
      </c>
      <c r="I58" s="0" t="n">
        <v>25.91</v>
      </c>
      <c r="J58" s="20" t="n">
        <f aca="false">(I58*1.114)*0.447</f>
        <v>12.90209178</v>
      </c>
      <c r="K58" s="9" t="n">
        <f aca="false">((VLOOKUP(J58+1,$Y$5:$Z$95,2,TRUE())-VLOOKUP(J58,$Y$5:$Z$95,2,TRUE()))/(VLOOKUP(J58+1,$Y$5:$Z$95,1,TRUE())-VLOOKUP(J58,$Y$5:$Z$95,1,TRUE())))*(J58-VLOOKUP(J58,$Y$5:$Z$95,1,TRUE()))+VLOOKUP(J58,$Y$5:$Z$95,2,TRUE())</f>
        <v>1470.04851638</v>
      </c>
      <c r="L58" s="9"/>
      <c r="N58" s="9" t="n">
        <f aca="false">((K58*G58)*0.9)*F58</f>
        <v>80705.663549262</v>
      </c>
      <c r="P58" s="1" t="n">
        <f aca="false">SUM('10-min Curtailment Periods'!L281:L286)</f>
        <v>33092.0833333333</v>
      </c>
      <c r="Q58" s="9" t="n">
        <f aca="false">IF(H58&gt;0,(P58*(107/H58)),P58*107)</f>
        <v>76975.0634057971</v>
      </c>
      <c r="R58" s="9" t="n">
        <f aca="false">(Q58-P58)</f>
        <v>43882.9800724638</v>
      </c>
      <c r="T58" s="1" t="n">
        <f aca="false">R58-N58</f>
        <v>-36822.6834767983</v>
      </c>
      <c r="Y58" s="12" t="n">
        <v>52</v>
      </c>
      <c r="Z58" s="13" t="n">
        <v>0</v>
      </c>
    </row>
    <row r="59" customFormat="false" ht="12.75" hidden="false" customHeight="false" outlineLevel="0" collapsed="false">
      <c r="A59" s="0" t="n">
        <v>2002</v>
      </c>
      <c r="B59" s="0" t="n">
        <v>2</v>
      </c>
      <c r="C59" s="0" t="n">
        <v>14</v>
      </c>
      <c r="D59" s="0" t="n">
        <v>11</v>
      </c>
      <c r="E59" s="0" t="n">
        <v>0</v>
      </c>
      <c r="F59" s="0" t="n">
        <v>1</v>
      </c>
      <c r="G59" s="0" t="n">
        <v>61</v>
      </c>
      <c r="H59" s="0" t="n">
        <f aca="false">(107-G59)</f>
        <v>46</v>
      </c>
      <c r="I59" s="0" t="n">
        <v>29.01</v>
      </c>
      <c r="J59" s="20" t="n">
        <f aca="false">(I59*1.114)*0.447</f>
        <v>14.44576158</v>
      </c>
      <c r="K59" s="9" t="n">
        <f aca="false">((VLOOKUP(J59+1,$Y$5:$Z$95,2,TRUE())-VLOOKUP(J59,$Y$5:$Z$95,2,TRUE()))/(VLOOKUP(J59+1,$Y$5:$Z$95,1,TRUE())-VLOOKUP(J59,$Y$5:$Z$95,1,TRUE())))*(J59-VLOOKUP(J59,$Y$5:$Z$95,1,TRUE()))+VLOOKUP(J59,$Y$5:$Z$95,2,TRUE())</f>
        <v>1498.33728474</v>
      </c>
      <c r="L59" s="9"/>
      <c r="N59" s="9" t="n">
        <f aca="false">((K59*G59)*0.9)*F59</f>
        <v>82258.716932226</v>
      </c>
      <c r="P59" s="1" t="n">
        <f aca="false">SUM('10-min Curtailment Periods'!L287:L292)</f>
        <v>44532.6166666667</v>
      </c>
      <c r="Q59" s="9" t="n">
        <f aca="false">IF(H59&gt;0,(P59*(107/H59)),P59*107)</f>
        <v>103586.738768116</v>
      </c>
      <c r="R59" s="9" t="n">
        <f aca="false">(Q59-P59)</f>
        <v>59054.1221014493</v>
      </c>
      <c r="T59" s="1" t="n">
        <f aca="false">R59-N59</f>
        <v>-23204.5948307767</v>
      </c>
      <c r="Y59" s="12" t="n">
        <v>53</v>
      </c>
      <c r="Z59" s="13" t="n">
        <v>0</v>
      </c>
    </row>
    <row r="60" customFormat="false" ht="12.75" hidden="false" customHeight="false" outlineLevel="0" collapsed="false">
      <c r="A60" s="0" t="n">
        <v>2002</v>
      </c>
      <c r="B60" s="0" t="n">
        <v>2</v>
      </c>
      <c r="C60" s="0" t="n">
        <v>14</v>
      </c>
      <c r="D60" s="0" t="n">
        <v>12</v>
      </c>
      <c r="E60" s="0" t="n">
        <v>0</v>
      </c>
      <c r="F60" s="0" t="n">
        <v>1</v>
      </c>
      <c r="G60" s="0" t="n">
        <v>61</v>
      </c>
      <c r="H60" s="0" t="n">
        <f aca="false">(107-G60)</f>
        <v>46</v>
      </c>
      <c r="I60" s="0" t="n">
        <v>27.46</v>
      </c>
      <c r="J60" s="20" t="n">
        <f aca="false">(I60*1.114)*0.447</f>
        <v>13.67392668</v>
      </c>
      <c r="K60" s="9" t="n">
        <f aca="false">((VLOOKUP(J60+1,$Y$5:$Z$95,2,TRUE())-VLOOKUP(J60,$Y$5:$Z$95,2,TRUE()))/(VLOOKUP(J60+1,$Y$5:$Z$95,1,TRUE())-VLOOKUP(J60,$Y$5:$Z$95,1,TRUE())))*(J60-VLOOKUP(J60,$Y$5:$Z$95,1,TRUE()))+VLOOKUP(J60,$Y$5:$Z$95,2,TRUE())</f>
        <v>1490.4785336</v>
      </c>
      <c r="L60" s="9"/>
      <c r="N60" s="9" t="n">
        <f aca="false">((K60*G60)*0.9)*F60</f>
        <v>81827.27149464</v>
      </c>
      <c r="P60" s="1" t="n">
        <f aca="false">SUM('10-min Curtailment Periods'!L293:L298)</f>
        <v>59455.7666666667</v>
      </c>
      <c r="Q60" s="9" t="n">
        <f aca="false">IF(H60&gt;0,(P60*(107/H60)),P60*107)</f>
        <v>138299.283333333</v>
      </c>
      <c r="R60" s="9" t="n">
        <f aca="false">(Q60-P60)</f>
        <v>78843.5166666667</v>
      </c>
      <c r="T60" s="1" t="n">
        <f aca="false">R60-N60</f>
        <v>-2983.75482797333</v>
      </c>
      <c r="Y60" s="12" t="n">
        <v>54</v>
      </c>
      <c r="Z60" s="13" t="n">
        <v>0</v>
      </c>
    </row>
    <row r="61" customFormat="false" ht="12.75" hidden="false" customHeight="false" outlineLevel="0" collapsed="false">
      <c r="A61" s="0" t="n">
        <v>2002</v>
      </c>
      <c r="B61" s="0" t="n">
        <v>2</v>
      </c>
      <c r="C61" s="0" t="n">
        <v>14</v>
      </c>
      <c r="D61" s="0" t="n">
        <v>13</v>
      </c>
      <c r="E61" s="0" t="n">
        <v>0</v>
      </c>
      <c r="F61" s="0" t="n">
        <v>1</v>
      </c>
      <c r="G61" s="0" t="n">
        <v>61</v>
      </c>
      <c r="H61" s="0" t="n">
        <f aca="false">(107-G61)</f>
        <v>46</v>
      </c>
      <c r="I61" s="0" t="n">
        <v>29.65</v>
      </c>
      <c r="J61" s="20" t="n">
        <f aca="false">(I61*1.114)*0.447</f>
        <v>14.7644547</v>
      </c>
      <c r="K61" s="9" t="n">
        <f aca="false">((VLOOKUP(J61+1,$Y$5:$Z$95,2,TRUE())-VLOOKUP(J61,$Y$5:$Z$95,2,TRUE()))/(VLOOKUP(J61+1,$Y$5:$Z$95,1,TRUE())-VLOOKUP(J61,$Y$5:$Z$95,1,TRUE())))*(J61-VLOOKUP(J61,$Y$5:$Z$95,1,TRUE()))+VLOOKUP(J61,$Y$5:$Z$95,2,TRUE())</f>
        <v>1499.2933641</v>
      </c>
      <c r="L61" s="9"/>
      <c r="N61" s="9" t="n">
        <f aca="false">((K61*G61)*0.9)*F61</f>
        <v>82311.20568909</v>
      </c>
      <c r="P61" s="1" t="n">
        <f aca="false">SUM('10-min Curtailment Periods'!L299:L304)</f>
        <v>58323.4666666667</v>
      </c>
      <c r="Q61" s="9" t="n">
        <f aca="false">IF(H61&gt;0,(P61*(107/H61)),P61*107)</f>
        <v>135665.455072464</v>
      </c>
      <c r="R61" s="9" t="n">
        <f aca="false">(Q61-P61)</f>
        <v>77341.9884057971</v>
      </c>
      <c r="T61" s="1" t="n">
        <f aca="false">R61-N61</f>
        <v>-4969.21728329289</v>
      </c>
      <c r="Y61" s="12" t="n">
        <v>55</v>
      </c>
      <c r="Z61" s="13" t="n">
        <v>0</v>
      </c>
    </row>
    <row r="62" customFormat="false" ht="12.75" hidden="false" customHeight="false" outlineLevel="0" collapsed="false">
      <c r="A62" s="0" t="n">
        <v>2002</v>
      </c>
      <c r="B62" s="0" t="n">
        <v>2</v>
      </c>
      <c r="C62" s="0" t="n">
        <v>14</v>
      </c>
      <c r="D62" s="0" t="n">
        <v>14</v>
      </c>
      <c r="E62" s="0" t="n">
        <v>0</v>
      </c>
      <c r="F62" s="0" t="n">
        <v>1</v>
      </c>
      <c r="G62" s="0" t="n">
        <v>61</v>
      </c>
      <c r="H62" s="0" t="n">
        <f aca="false">(107-G62)</f>
        <v>46</v>
      </c>
      <c r="I62" s="0" t="n">
        <v>29.55</v>
      </c>
      <c r="J62" s="20" t="n">
        <f aca="false">(I62*1.114)*0.447</f>
        <v>14.7146589</v>
      </c>
      <c r="K62" s="9" t="n">
        <f aca="false">((VLOOKUP(J62+1,$Y$5:$Z$95,2,TRUE())-VLOOKUP(J62,$Y$5:$Z$95,2,TRUE()))/(VLOOKUP(J62+1,$Y$5:$Z$95,1,TRUE())-VLOOKUP(J62,$Y$5:$Z$95,1,TRUE())))*(J62-VLOOKUP(J62,$Y$5:$Z$95,1,TRUE()))+VLOOKUP(J62,$Y$5:$Z$95,2,TRUE())</f>
        <v>1499.1439767</v>
      </c>
      <c r="L62" s="9"/>
      <c r="N62" s="9" t="n">
        <f aca="false">((K62*G62)*0.9)*F62</f>
        <v>82303.00432083</v>
      </c>
      <c r="P62" s="1" t="n">
        <f aca="false">SUM('10-min Curtailment Periods'!L305:L310)</f>
        <v>44825</v>
      </c>
      <c r="Q62" s="9" t="n">
        <f aca="false">IF(H62&gt;0,(P62*(107/H62)),P62*107)</f>
        <v>104266.847826087</v>
      </c>
      <c r="R62" s="9" t="n">
        <f aca="false">(Q62-P62)</f>
        <v>59441.847826087</v>
      </c>
      <c r="T62" s="1" t="n">
        <f aca="false">R62-N62</f>
        <v>-22861.156494743</v>
      </c>
      <c r="Y62" s="12" t="n">
        <v>56</v>
      </c>
      <c r="Z62" s="13" t="n">
        <v>0</v>
      </c>
    </row>
    <row r="63" customFormat="false" ht="12.75" hidden="false" customHeight="false" outlineLevel="0" collapsed="false">
      <c r="A63" s="0" t="n">
        <v>2002</v>
      </c>
      <c r="B63" s="0" t="n">
        <v>2</v>
      </c>
      <c r="C63" s="0" t="n">
        <v>14</v>
      </c>
      <c r="D63" s="0" t="n">
        <v>15</v>
      </c>
      <c r="E63" s="0" t="n">
        <v>0</v>
      </c>
      <c r="F63" s="0" t="n">
        <v>1</v>
      </c>
      <c r="G63" s="0" t="n">
        <v>61</v>
      </c>
      <c r="H63" s="0" t="n">
        <f aca="false">(107-G63)</f>
        <v>46</v>
      </c>
      <c r="I63" s="0" t="n">
        <v>30.19</v>
      </c>
      <c r="J63" s="20" t="n">
        <f aca="false">(I63*1.114)*0.447</f>
        <v>15.03335202</v>
      </c>
      <c r="K63" s="9" t="n">
        <f aca="false">((VLOOKUP(J63+1,$Y$5:$Z$95,2,TRUE())-VLOOKUP(J63,$Y$5:$Z$95,2,TRUE()))/(VLOOKUP(J63+1,$Y$5:$Z$95,1,TRUE())-VLOOKUP(J63,$Y$5:$Z$95,1,TRUE())))*(J63-VLOOKUP(J63,$Y$5:$Z$95,1,TRUE()))+VLOOKUP(J63,$Y$5:$Z$95,2,TRUE())</f>
        <v>1500</v>
      </c>
      <c r="L63" s="9"/>
      <c r="N63" s="9" t="n">
        <f aca="false">((K63*G63)*0.9)*F63</f>
        <v>82350</v>
      </c>
      <c r="P63" s="1" t="n">
        <f aca="false">SUM('10-min Curtailment Periods'!L311:L316)</f>
        <v>42844.8666666667</v>
      </c>
      <c r="Q63" s="9" t="n">
        <f aca="false">IF(H63&gt;0,(P63*(107/H63)),P63*107)</f>
        <v>99660.8855072464</v>
      </c>
      <c r="R63" s="9" t="n">
        <f aca="false">(Q63-P63)</f>
        <v>56816.0188405797</v>
      </c>
      <c r="T63" s="1" t="n">
        <f aca="false">R63-N63</f>
        <v>-25533.9811594203</v>
      </c>
      <c r="Y63" s="12" t="n">
        <v>57</v>
      </c>
      <c r="Z63" s="13" t="n">
        <v>0</v>
      </c>
    </row>
    <row r="64" customFormat="false" ht="12.75" hidden="false" customHeight="false" outlineLevel="0" collapsed="false">
      <c r="A64" s="0" t="n">
        <v>2002</v>
      </c>
      <c r="B64" s="0" t="n">
        <v>2</v>
      </c>
      <c r="C64" s="0" t="n">
        <v>14</v>
      </c>
      <c r="D64" s="0" t="n">
        <v>16</v>
      </c>
      <c r="E64" s="0" t="n">
        <v>0</v>
      </c>
      <c r="F64" s="0" t="n">
        <v>1</v>
      </c>
      <c r="G64" s="0" t="n">
        <v>61</v>
      </c>
      <c r="H64" s="0" t="n">
        <f aca="false">(107-G64)</f>
        <v>46</v>
      </c>
      <c r="I64" s="0" t="n">
        <v>28.64</v>
      </c>
      <c r="J64" s="20" t="n">
        <f aca="false">(I64*1.114)*0.447</f>
        <v>14.26151712</v>
      </c>
      <c r="K64" s="9" t="n">
        <f aca="false">((VLOOKUP(J64+1,$Y$5:$Z$95,2,TRUE())-VLOOKUP(J64,$Y$5:$Z$95,2,TRUE()))/(VLOOKUP(J64+1,$Y$5:$Z$95,1,TRUE())-VLOOKUP(J64,$Y$5:$Z$95,1,TRUE())))*(J64-VLOOKUP(J64,$Y$5:$Z$95,1,TRUE()))+VLOOKUP(J64,$Y$5:$Z$95,2,TRUE())</f>
        <v>1497.78455136</v>
      </c>
      <c r="L64" s="9"/>
      <c r="N64" s="9" t="n">
        <f aca="false">((K64*G64)*0.9)*F64</f>
        <v>82228.371869664</v>
      </c>
      <c r="P64" s="1" t="n">
        <f aca="false">SUM('10-min Curtailment Periods'!L317:L322)</f>
        <v>43613.5166666667</v>
      </c>
      <c r="Q64" s="9" t="n">
        <f aca="false">IF(H64&gt;0,(P64*(107/H64)),P64*107)</f>
        <v>101448.832246377</v>
      </c>
      <c r="R64" s="9" t="n">
        <f aca="false">(Q64-P64)</f>
        <v>57835.3155797102</v>
      </c>
      <c r="T64" s="1" t="n">
        <f aca="false">R64-N64</f>
        <v>-24393.0562899539</v>
      </c>
      <c r="Y64" s="12" t="n">
        <v>58</v>
      </c>
      <c r="Z64" s="13" t="n">
        <v>0</v>
      </c>
    </row>
    <row r="65" customFormat="false" ht="12.75" hidden="false" customHeight="false" outlineLevel="0" collapsed="false">
      <c r="A65" s="0" t="n">
        <v>2002</v>
      </c>
      <c r="B65" s="0" t="n">
        <v>2</v>
      </c>
      <c r="C65" s="0" t="n">
        <v>14</v>
      </c>
      <c r="D65" s="0" t="n">
        <v>17</v>
      </c>
      <c r="E65" s="0" t="n">
        <v>0</v>
      </c>
      <c r="F65" s="0" t="n">
        <v>1</v>
      </c>
      <c r="G65" s="0" t="n">
        <v>61</v>
      </c>
      <c r="H65" s="0" t="n">
        <f aca="false">(107-G65)</f>
        <v>46</v>
      </c>
      <c r="I65" s="0" t="n">
        <v>28.37</v>
      </c>
      <c r="J65" s="20" t="n">
        <f aca="false">(I65*1.114)*0.447</f>
        <v>14.12706846</v>
      </c>
      <c r="K65" s="9" t="n">
        <f aca="false">((VLOOKUP(J65+1,$Y$5:$Z$95,2,TRUE())-VLOOKUP(J65,$Y$5:$Z$95,2,TRUE()))/(VLOOKUP(J65+1,$Y$5:$Z$95,1,TRUE())-VLOOKUP(J65,$Y$5:$Z$95,1,TRUE())))*(J65-VLOOKUP(J65,$Y$5:$Z$95,1,TRUE()))+VLOOKUP(J65,$Y$5:$Z$95,2,TRUE())</f>
        <v>1497.38120538</v>
      </c>
      <c r="L65" s="9"/>
      <c r="N65" s="9" t="n">
        <f aca="false">((K65*G65)*0.9)*F65</f>
        <v>82206.228175362</v>
      </c>
      <c r="P65" s="1" t="n">
        <f aca="false">SUM('10-min Curtailment Periods'!L323:L328)</f>
        <v>44172.7833333333</v>
      </c>
      <c r="Q65" s="9" t="n">
        <f aca="false">IF(H65&gt;0,(P65*(107/H65)),P65*107)</f>
        <v>102749.735144928</v>
      </c>
      <c r="R65" s="9" t="n">
        <f aca="false">(Q65-P65)</f>
        <v>58576.9518115942</v>
      </c>
      <c r="T65" s="1" t="n">
        <f aca="false">R65-N65</f>
        <v>-23629.2763637678</v>
      </c>
      <c r="Y65" s="12" t="n">
        <v>59</v>
      </c>
      <c r="Z65" s="13" t="n">
        <v>0</v>
      </c>
    </row>
    <row r="66" customFormat="false" ht="12.75" hidden="false" customHeight="false" outlineLevel="0" collapsed="false">
      <c r="A66" s="0" t="n">
        <v>2002</v>
      </c>
      <c r="B66" s="0" t="n">
        <v>2</v>
      </c>
      <c r="C66" s="0" t="n">
        <v>14</v>
      </c>
      <c r="D66" s="0" t="n">
        <v>18</v>
      </c>
      <c r="E66" s="0" t="n">
        <v>0</v>
      </c>
      <c r="F66" s="0" t="n">
        <v>1</v>
      </c>
      <c r="G66" s="0" t="n">
        <v>61</v>
      </c>
      <c r="H66" s="0" t="n">
        <f aca="false">(107-G66)</f>
        <v>46</v>
      </c>
      <c r="I66" s="0" t="n">
        <v>29.23</v>
      </c>
      <c r="J66" s="20" t="n">
        <f aca="false">(I66*1.114)*0.447</f>
        <v>14.55531234</v>
      </c>
      <c r="K66" s="9" t="n">
        <f aca="false">((VLOOKUP(J66+1,$Y$5:$Z$95,2,TRUE())-VLOOKUP(J66,$Y$5:$Z$95,2,TRUE()))/(VLOOKUP(J66+1,$Y$5:$Z$95,1,TRUE())-VLOOKUP(J66,$Y$5:$Z$95,1,TRUE())))*(J66-VLOOKUP(J66,$Y$5:$Z$95,1,TRUE()))+VLOOKUP(J66,$Y$5:$Z$95,2,TRUE())</f>
        <v>1498.66593702</v>
      </c>
      <c r="L66" s="9"/>
      <c r="N66" s="9" t="n">
        <f aca="false">((K66*G66)*0.9)*F66</f>
        <v>82276.759942398</v>
      </c>
      <c r="P66" s="1" t="n">
        <f aca="false">SUM('10-min Curtailment Periods'!L329:L334)</f>
        <v>61335.2166666667</v>
      </c>
      <c r="Q66" s="9" t="n">
        <f aca="false">IF(H66&gt;0,(P66*(107/H66)),P66*107)</f>
        <v>142671.047463768</v>
      </c>
      <c r="R66" s="9" t="n">
        <f aca="false">(Q66-P66)</f>
        <v>81335.8307971015</v>
      </c>
      <c r="T66" s="1" t="n">
        <f aca="false">R66-N66</f>
        <v>-940.929145296541</v>
      </c>
      <c r="Y66" s="12" t="n">
        <v>60</v>
      </c>
      <c r="Z66" s="13" t="n">
        <v>0</v>
      </c>
    </row>
    <row r="67" customFormat="false" ht="12.75" hidden="false" customHeight="false" outlineLevel="0" collapsed="false">
      <c r="A67" s="0" t="n">
        <v>2002</v>
      </c>
      <c r="B67" s="0" t="n">
        <v>2</v>
      </c>
      <c r="C67" s="0" t="n">
        <v>14</v>
      </c>
      <c r="D67" s="0" t="n">
        <v>19</v>
      </c>
      <c r="E67" s="0" t="n">
        <v>0</v>
      </c>
      <c r="F67" s="0" t="n">
        <v>1</v>
      </c>
      <c r="G67" s="0" t="n">
        <v>61</v>
      </c>
      <c r="H67" s="0" t="n">
        <f aca="false">(107-G67)</f>
        <v>46</v>
      </c>
      <c r="I67" s="0" t="n">
        <v>23.56</v>
      </c>
      <c r="J67" s="20" t="n">
        <f aca="false">(I67*1.114)*0.447</f>
        <v>11.73189048</v>
      </c>
      <c r="K67" s="9" t="n">
        <f aca="false">((VLOOKUP(J67+1,$Y$5:$Z$95,2,TRUE())-VLOOKUP(J67,$Y$5:$Z$95,2,TRUE()))/(VLOOKUP(J67+1,$Y$5:$Z$95,1,TRUE())-VLOOKUP(J67,$Y$5:$Z$95,1,TRUE())))*(J67-VLOOKUP(J67,$Y$5:$Z$95,1,TRUE()))+VLOOKUP(J67,$Y$5:$Z$95,2,TRUE())</f>
        <v>1359.34894352</v>
      </c>
      <c r="L67" s="9"/>
      <c r="N67" s="9" t="n">
        <f aca="false">((K67*G67)*0.9)*F67</f>
        <v>74628.256999248</v>
      </c>
      <c r="P67" s="1" t="n">
        <f aca="false">SUM('10-min Curtailment Periods'!L335:L340)</f>
        <v>62350.2333333333</v>
      </c>
      <c r="Q67" s="9" t="n">
        <f aca="false">IF(H67&gt;0,(P67*(107/H67)),P67*107)</f>
        <v>145032.064492754</v>
      </c>
      <c r="R67" s="9" t="n">
        <f aca="false">(Q67-P67)</f>
        <v>82681.8311594203</v>
      </c>
      <c r="T67" s="1" t="n">
        <f aca="false">R67-N67</f>
        <v>8053.57416017227</v>
      </c>
      <c r="Y67" s="12" t="n">
        <v>61</v>
      </c>
      <c r="Z67" s="13" t="n">
        <v>0</v>
      </c>
    </row>
    <row r="68" customFormat="false" ht="12.75" hidden="false" customHeight="false" outlineLevel="0" collapsed="false">
      <c r="A68" s="0" t="n">
        <v>2002</v>
      </c>
      <c r="B68" s="0" t="n">
        <v>2</v>
      </c>
      <c r="C68" s="0" t="n">
        <v>14</v>
      </c>
      <c r="D68" s="0" t="n">
        <v>20</v>
      </c>
      <c r="E68" s="0" t="n">
        <v>0</v>
      </c>
      <c r="F68" s="0" t="n">
        <v>1</v>
      </c>
      <c r="G68" s="0" t="n">
        <v>61</v>
      </c>
      <c r="H68" s="0" t="n">
        <f aca="false">(107-G68)</f>
        <v>46</v>
      </c>
      <c r="I68" s="0" t="n">
        <v>21.95</v>
      </c>
      <c r="J68" s="20" t="n">
        <f aca="false">(I68*1.114)*0.447</f>
        <v>10.9301781</v>
      </c>
      <c r="K68" s="9" t="n">
        <f aca="false">((VLOOKUP(J68+1,$Y$5:$Z$95,2,TRUE())-VLOOKUP(J68,$Y$5:$Z$95,2,TRUE()))/(VLOOKUP(J68+1,$Y$5:$Z$95,1,TRUE())-VLOOKUP(J68,$Y$5:$Z$95,1,TRUE())))*(J68-VLOOKUP(J68,$Y$5:$Z$95,1,TRUE()))+VLOOKUP(J68,$Y$5:$Z$95,2,TRUE())</f>
        <v>1213.2179089</v>
      </c>
      <c r="L68" s="9"/>
      <c r="N68" s="9" t="n">
        <f aca="false">((K68*G68)*0.9)*F68</f>
        <v>66605.66319861</v>
      </c>
      <c r="P68" s="1" t="n">
        <f aca="false">SUM('10-min Curtailment Periods'!L341:L346)</f>
        <v>55878.9833333333</v>
      </c>
      <c r="Q68" s="9" t="n">
        <f aca="false">IF(H68&gt;0,(P68*(107/H68)),P68*107)</f>
        <v>129979.374275362</v>
      </c>
      <c r="R68" s="9" t="n">
        <f aca="false">(Q68-P68)</f>
        <v>74100.390942029</v>
      </c>
      <c r="T68" s="1" t="n">
        <f aca="false">R68-N68</f>
        <v>7494.72774341898</v>
      </c>
      <c r="Y68" s="12" t="n">
        <v>62</v>
      </c>
      <c r="Z68" s="13" t="n">
        <v>0</v>
      </c>
    </row>
    <row r="69" customFormat="false" ht="12.75" hidden="false" customHeight="false" outlineLevel="0" collapsed="false">
      <c r="A69" s="0" t="n">
        <v>2002</v>
      </c>
      <c r="B69" s="0" t="n">
        <v>2</v>
      </c>
      <c r="C69" s="0" t="n">
        <v>14</v>
      </c>
      <c r="D69" s="0" t="n">
        <v>21</v>
      </c>
      <c r="E69" s="0" t="n">
        <v>0</v>
      </c>
      <c r="F69" s="0" t="n">
        <v>1</v>
      </c>
      <c r="G69" s="0" t="n">
        <v>61</v>
      </c>
      <c r="H69" s="0" t="n">
        <f aca="false">(107-G69)</f>
        <v>46</v>
      </c>
      <c r="I69" s="0" t="n">
        <v>18.1</v>
      </c>
      <c r="J69" s="20" t="n">
        <f aca="false">(I69*1.114)*0.447</f>
        <v>9.0130398</v>
      </c>
      <c r="K69" s="9" t="n">
        <f aca="false">((VLOOKUP(J69+1,$Y$5:$Z$95,2,TRUE())-VLOOKUP(J69,$Y$5:$Z$95,2,TRUE()))/(VLOOKUP(J69+1,$Y$5:$Z$95,1,TRUE())-VLOOKUP(J69,$Y$5:$Z$95,1,TRUE())))*(J69-VLOOKUP(J69,$Y$5:$Z$95,1,TRUE()))+VLOOKUP(J69,$Y$5:$Z$95,2,TRUE())</f>
        <v>692.5729052</v>
      </c>
      <c r="L69" s="9"/>
      <c r="N69" s="9" t="n">
        <f aca="false">((K69*G69)*0.9)*F69</f>
        <v>38022.25249548</v>
      </c>
      <c r="P69" s="1" t="n">
        <f aca="false">SUM('10-min Curtailment Periods'!L347:L352)</f>
        <v>51431.3666666667</v>
      </c>
      <c r="Q69" s="9" t="n">
        <f aca="false">IF(H69&gt;0,(P69*(107/H69)),P69*107)</f>
        <v>119633.83115942</v>
      </c>
      <c r="R69" s="9" t="n">
        <f aca="false">(Q69-P69)</f>
        <v>68202.4644927536</v>
      </c>
      <c r="T69" s="1" t="n">
        <f aca="false">R69-N69</f>
        <v>30180.2119972736</v>
      </c>
      <c r="Y69" s="12" t="n">
        <v>63</v>
      </c>
      <c r="Z69" s="13" t="n">
        <v>0</v>
      </c>
    </row>
    <row r="70" customFormat="false" ht="12.75" hidden="false" customHeight="false" outlineLevel="0" collapsed="false">
      <c r="A70" s="0" t="n">
        <v>2002</v>
      </c>
      <c r="B70" s="0" t="n">
        <v>2</v>
      </c>
      <c r="C70" s="0" t="n">
        <v>14</v>
      </c>
      <c r="D70" s="0" t="n">
        <v>22</v>
      </c>
      <c r="E70" s="0" t="n">
        <v>0</v>
      </c>
      <c r="F70" s="0" t="n">
        <v>1</v>
      </c>
      <c r="G70" s="0" t="n">
        <v>61</v>
      </c>
      <c r="H70" s="0" t="n">
        <f aca="false">(107-G70)</f>
        <v>46</v>
      </c>
      <c r="I70" s="0" t="n">
        <v>21.58</v>
      </c>
      <c r="J70" s="20" t="n">
        <f aca="false">(I70*1.114)*0.447</f>
        <v>10.74593364</v>
      </c>
      <c r="K70" s="9" t="n">
        <f aca="false">((VLOOKUP(J70+1,$Y$5:$Z$95,2,TRUE())-VLOOKUP(J70,$Y$5:$Z$95,2,TRUE()))/(VLOOKUP(J70+1,$Y$5:$Z$95,1,TRUE())-VLOOKUP(J70,$Y$5:$Z$95,1,TRUE())))*(J70-VLOOKUP(J70,$Y$5:$Z$95,1,TRUE()))+VLOOKUP(J70,$Y$5:$Z$95,2,TRUE())</f>
        <v>1163.65614916</v>
      </c>
      <c r="L70" s="9"/>
      <c r="N70" s="9" t="n">
        <f aca="false">((K70*G70)*0.9)*F70</f>
        <v>63884.722588884</v>
      </c>
      <c r="P70" s="1" t="n">
        <f aca="false">SUM('10-min Curtailment Periods'!L353:L358)</f>
        <v>49528.9833333333</v>
      </c>
      <c r="Q70" s="9" t="n">
        <f aca="false">IF(H70&gt;0,(P70*(107/H70)),P70*107)</f>
        <v>115208.722101449</v>
      </c>
      <c r="R70" s="9" t="n">
        <f aca="false">(Q70-P70)</f>
        <v>65679.738768116</v>
      </c>
      <c r="T70" s="1" t="n">
        <f aca="false">R70-N70</f>
        <v>1795.01617923196</v>
      </c>
      <c r="Y70" s="12" t="n">
        <v>64</v>
      </c>
      <c r="Z70" s="13" t="n">
        <v>0</v>
      </c>
    </row>
    <row r="71" customFormat="false" ht="12.75" hidden="false" customHeight="false" outlineLevel="0" collapsed="false">
      <c r="A71" s="0" t="n">
        <v>2002</v>
      </c>
      <c r="B71" s="0" t="n">
        <v>2</v>
      </c>
      <c r="C71" s="0" t="n">
        <v>14</v>
      </c>
      <c r="D71" s="0" t="n">
        <v>23</v>
      </c>
      <c r="E71" s="0" t="n">
        <v>0</v>
      </c>
      <c r="F71" s="0" t="n">
        <v>1</v>
      </c>
      <c r="G71" s="0" t="n">
        <v>61</v>
      </c>
      <c r="H71" s="0" t="n">
        <f aca="false">(107-G71)</f>
        <v>46</v>
      </c>
      <c r="I71" s="0" t="n">
        <v>22.49</v>
      </c>
      <c r="J71" s="20" t="n">
        <f aca="false">(I71*1.114)*0.447</f>
        <v>11.19907542</v>
      </c>
      <c r="K71" s="9" t="n">
        <f aca="false">((VLOOKUP(J71+1,$Y$5:$Z$95,2,TRUE())-VLOOKUP(J71,$Y$5:$Z$95,2,TRUE()))/(VLOOKUP(J71+1,$Y$5:$Z$95,1,TRUE())-VLOOKUP(J71,$Y$5:$Z$95,1,TRUE())))*(J71-VLOOKUP(J71,$Y$5:$Z$95,1,TRUE()))+VLOOKUP(J71,$Y$5:$Z$95,2,TRUE())</f>
        <v>1266.63912308</v>
      </c>
      <c r="L71" s="9"/>
      <c r="N71" s="9" t="n">
        <f aca="false">((K71*G71)*0.9)*F71</f>
        <v>69538.487857092</v>
      </c>
      <c r="P71" s="1" t="n">
        <f aca="false">SUM('10-min Curtailment Periods'!L359:L364)</f>
        <v>50197.5333333333</v>
      </c>
      <c r="Q71" s="9" t="n">
        <f aca="false">IF(H71&gt;0,(P71*(107/H71)),P71*107)</f>
        <v>116763.827536232</v>
      </c>
      <c r="R71" s="9" t="n">
        <f aca="false">(Q71-P71)</f>
        <v>66566.2942028986</v>
      </c>
      <c r="T71" s="1" t="n">
        <f aca="false">R71-N71</f>
        <v>-2972.19365419344</v>
      </c>
      <c r="Y71" s="12" t="n">
        <v>65</v>
      </c>
      <c r="Z71" s="13" t="n">
        <v>0</v>
      </c>
    </row>
    <row r="72" customFormat="false" ht="12.75" hidden="false" customHeight="false" outlineLevel="0" collapsed="false">
      <c r="K72" s="8"/>
      <c r="L72" s="9"/>
      <c r="N72" s="9"/>
      <c r="Y72" s="12" t="n">
        <v>66</v>
      </c>
      <c r="Z72" s="13" t="n">
        <v>0</v>
      </c>
    </row>
    <row r="73" customFormat="false" ht="12.75" hidden="false" customHeight="false" outlineLevel="0" collapsed="false">
      <c r="A73" s="0" t="n">
        <v>2002</v>
      </c>
      <c r="B73" s="0" t="n">
        <v>2</v>
      </c>
      <c r="C73" s="0" t="n">
        <v>15</v>
      </c>
      <c r="D73" s="0" t="n">
        <v>0</v>
      </c>
      <c r="E73" s="0" t="n">
        <v>0</v>
      </c>
      <c r="F73" s="0" t="n">
        <v>1</v>
      </c>
      <c r="G73" s="0" t="n">
        <v>61</v>
      </c>
      <c r="H73" s="0" t="n">
        <f aca="false">(107-G73)</f>
        <v>46</v>
      </c>
      <c r="I73" s="0" t="n">
        <v>20.67</v>
      </c>
      <c r="J73" s="20" t="n">
        <f aca="false">(I73*1.114)*0.447</f>
        <v>10.29279186</v>
      </c>
      <c r="K73" s="9" t="n">
        <f aca="false">((VLOOKUP(J73+1,$Y$5:$Z$95,2,TRUE())-VLOOKUP(J73,$Y$5:$Z$95,2,TRUE()))/(VLOOKUP(J73+1,$Y$5:$Z$95,1,TRUE())-VLOOKUP(J73,$Y$5:$Z$95,1,TRUE())))*(J73-VLOOKUP(J73,$Y$5:$Z$95,1,TRUE()))+VLOOKUP(J73,$Y$5:$Z$95,2,TRUE())</f>
        <v>1041.76101034</v>
      </c>
      <c r="L73" s="9"/>
      <c r="N73" s="9" t="n">
        <f aca="false">((K73*G73)*0.9)*F73</f>
        <v>57192.679467666</v>
      </c>
      <c r="P73" s="1" t="n">
        <f aca="false">SUM('10-min Curtailment Periods'!L366:L371)</f>
        <v>62460.8</v>
      </c>
      <c r="Q73" s="9" t="n">
        <f aca="false">IF(H73&gt;0,(P73*(107/H73)),P73*107)</f>
        <v>145289.252173913</v>
      </c>
      <c r="R73" s="9" t="n">
        <f aca="false">(Q73-P73)</f>
        <v>82828.4521739131</v>
      </c>
      <c r="T73" s="1" t="n">
        <f aca="false">R73-N73</f>
        <v>25635.772706247</v>
      </c>
      <c r="Y73" s="12" t="n">
        <v>67</v>
      </c>
      <c r="Z73" s="13" t="n">
        <v>0</v>
      </c>
    </row>
    <row r="74" customFormat="false" ht="12.75" hidden="false" customHeight="false" outlineLevel="0" collapsed="false">
      <c r="A74" s="0" t="n">
        <v>2002</v>
      </c>
      <c r="B74" s="0" t="n">
        <v>2</v>
      </c>
      <c r="C74" s="0" t="n">
        <v>15</v>
      </c>
      <c r="D74" s="0" t="n">
        <v>1</v>
      </c>
      <c r="E74" s="0" t="n">
        <v>0</v>
      </c>
      <c r="F74" s="0" t="n">
        <v>1</v>
      </c>
      <c r="G74" s="0" t="n">
        <v>61</v>
      </c>
      <c r="H74" s="0" t="n">
        <f aca="false">(107-G74)</f>
        <v>46</v>
      </c>
      <c r="I74" s="0" t="n">
        <v>18.21</v>
      </c>
      <c r="J74" s="20" t="n">
        <f aca="false">(I74*1.114)*0.447</f>
        <v>9.06781518</v>
      </c>
      <c r="K74" s="9" t="n">
        <f aca="false">((VLOOKUP(J74+1,$Y$5:$Z$95,2,TRUE())-VLOOKUP(J74,$Y$5:$Z$95,2,TRUE()))/(VLOOKUP(J74+1,$Y$5:$Z$95,1,TRUE())-VLOOKUP(J74,$Y$5:$Z$95,1,TRUE())))*(J74-VLOOKUP(J74,$Y$5:$Z$95,1,TRUE()))+VLOOKUP(J74,$Y$5:$Z$95,2,TRUE())</f>
        <v>707.581359320001</v>
      </c>
      <c r="L74" s="9"/>
      <c r="N74" s="9" t="n">
        <f aca="false">((K74*G74)*0.9)*F74</f>
        <v>38846.216626668</v>
      </c>
      <c r="P74" s="1" t="n">
        <f aca="false">SUM('10-min Curtailment Periods'!L372:L377)</f>
        <v>74624.8</v>
      </c>
      <c r="Q74" s="9" t="n">
        <f aca="false">IF(H74&gt;0,(P74*(107/H74)),P74*107)</f>
        <v>173583.773913044</v>
      </c>
      <c r="R74" s="9" t="n">
        <f aca="false">(Q74-P74)</f>
        <v>98958.9739130435</v>
      </c>
      <c r="T74" s="1" t="n">
        <f aca="false">R74-N74</f>
        <v>60112.7572863755</v>
      </c>
      <c r="Y74" s="12" t="n">
        <v>68</v>
      </c>
      <c r="Z74" s="13" t="n">
        <v>0</v>
      </c>
    </row>
    <row r="75" customFormat="false" ht="12.75" hidden="false" customHeight="false" outlineLevel="0" collapsed="false">
      <c r="A75" s="0" t="n">
        <v>2002</v>
      </c>
      <c r="B75" s="0" t="n">
        <v>2</v>
      </c>
      <c r="C75" s="0" t="n">
        <v>15</v>
      </c>
      <c r="D75" s="0" t="n">
        <v>2</v>
      </c>
      <c r="E75" s="0" t="n">
        <v>0</v>
      </c>
      <c r="F75" s="0" t="n">
        <v>1</v>
      </c>
      <c r="G75" s="0" t="n">
        <v>61</v>
      </c>
      <c r="H75" s="0" t="n">
        <f aca="false">(107-G75)</f>
        <v>46</v>
      </c>
      <c r="I75" s="0" t="n">
        <v>18.32</v>
      </c>
      <c r="J75" s="20" t="n">
        <f aca="false">(I75*1.114)*0.447</f>
        <v>9.12259056</v>
      </c>
      <c r="K75" s="9" t="n">
        <f aca="false">((VLOOKUP(J75+1,$Y$5:$Z$95,2,TRUE())-VLOOKUP(J75,$Y$5:$Z$95,2,TRUE()))/(VLOOKUP(J75+1,$Y$5:$Z$95,1,TRUE())-VLOOKUP(J75,$Y$5:$Z$95,1,TRUE())))*(J75-VLOOKUP(J75,$Y$5:$Z$95,1,TRUE()))+VLOOKUP(J75,$Y$5:$Z$95,2,TRUE())</f>
        <v>722.58981344</v>
      </c>
      <c r="L75" s="9"/>
      <c r="N75" s="9" t="n">
        <f aca="false">((K75*G75)*0.9)*F75</f>
        <v>39670.180757856</v>
      </c>
      <c r="P75" s="1" t="n">
        <f aca="false">SUM('10-min Curtailment Periods'!L378:L383)</f>
        <v>68736.45</v>
      </c>
      <c r="Q75" s="9" t="n">
        <f aca="false">IF(H75&gt;0,(P75*(107/H75)),P75*107)</f>
        <v>159886.959782609</v>
      </c>
      <c r="R75" s="9" t="n">
        <f aca="false">(Q75-P75)</f>
        <v>91150.5097826087</v>
      </c>
      <c r="T75" s="1" t="n">
        <f aca="false">R75-N75</f>
        <v>51480.3290247527</v>
      </c>
      <c r="Y75" s="12" t="n">
        <v>69</v>
      </c>
      <c r="Z75" s="13" t="n">
        <v>0</v>
      </c>
    </row>
    <row r="76" customFormat="false" ht="12.75" hidden="false" customHeight="false" outlineLevel="0" collapsed="false">
      <c r="A76" s="0" t="n">
        <v>2002</v>
      </c>
      <c r="B76" s="0" t="n">
        <v>2</v>
      </c>
      <c r="C76" s="0" t="n">
        <v>15</v>
      </c>
      <c r="D76" s="0" t="n">
        <v>3</v>
      </c>
      <c r="E76" s="0" t="n">
        <v>0</v>
      </c>
      <c r="F76" s="0" t="n">
        <v>1</v>
      </c>
      <c r="G76" s="0" t="n">
        <v>61</v>
      </c>
      <c r="H76" s="0" t="n">
        <f aca="false">(107-G76)</f>
        <v>46</v>
      </c>
      <c r="I76" s="0" t="n">
        <v>15.54</v>
      </c>
      <c r="J76" s="20" t="n">
        <f aca="false">(I76*1.114)*0.447</f>
        <v>7.73826732</v>
      </c>
      <c r="K76" s="9" t="n">
        <f aca="false">((VLOOKUP(J76+1,$Y$5:$Z$95,2,TRUE())-VLOOKUP(J76,$Y$5:$Z$95,2,TRUE()))/(VLOOKUP(J76+1,$Y$5:$Z$95,1,TRUE())-VLOOKUP(J76,$Y$5:$Z$95,1,TRUE())))*(J76-VLOOKUP(J76,$Y$5:$Z$95,1,TRUE()))+VLOOKUP(J76,$Y$5:$Z$95,2,TRUE())</f>
        <v>428.8141078</v>
      </c>
      <c r="L76" s="9"/>
      <c r="N76" s="9" t="n">
        <f aca="false">((K76*G76)*0.9)*F76</f>
        <v>23541.89451822</v>
      </c>
      <c r="P76" s="1" t="n">
        <f aca="false">SUM('10-min Curtailment Periods'!L384:L389)</f>
        <v>61789.45</v>
      </c>
      <c r="Q76" s="9" t="n">
        <f aca="false">IF(H76&gt;0,(P76*(107/H76)),P76*107)</f>
        <v>143727.633695652</v>
      </c>
      <c r="R76" s="9" t="n">
        <f aca="false">(Q76-P76)</f>
        <v>81938.1836956522</v>
      </c>
      <c r="T76" s="1" t="n">
        <f aca="false">R76-N76</f>
        <v>58396.2891774322</v>
      </c>
      <c r="Y76" s="12" t="n">
        <v>70</v>
      </c>
      <c r="Z76" s="13" t="n">
        <v>0</v>
      </c>
    </row>
    <row r="77" customFormat="false" ht="12.75" hidden="false" customHeight="false" outlineLevel="0" collapsed="false">
      <c r="A77" s="0" t="n">
        <v>2002</v>
      </c>
      <c r="B77" s="0" t="n">
        <v>2</v>
      </c>
      <c r="C77" s="0" t="n">
        <v>15</v>
      </c>
      <c r="D77" s="0" t="n">
        <v>4</v>
      </c>
      <c r="E77" s="0" t="n">
        <v>0</v>
      </c>
      <c r="F77" s="0" t="n">
        <v>1</v>
      </c>
      <c r="G77" s="0" t="n">
        <v>61</v>
      </c>
      <c r="H77" s="0" t="n">
        <f aca="false">(107-G77)</f>
        <v>46</v>
      </c>
      <c r="I77" s="0" t="n">
        <v>12.49</v>
      </c>
      <c r="J77" s="20" t="n">
        <f aca="false">(I77*1.114)*0.447</f>
        <v>6.21949542</v>
      </c>
      <c r="K77" s="9" t="n">
        <f aca="false">((VLOOKUP(J77+1,$Y$5:$Z$95,2,TRUE())-VLOOKUP(J77,$Y$5:$Z$95,2,TRUE()))/(VLOOKUP(J77+1,$Y$5:$Z$95,1,TRUE())-VLOOKUP(J77,$Y$5:$Z$95,1,TRUE())))*(J77-VLOOKUP(J77,$Y$5:$Z$95,1,TRUE()))+VLOOKUP(J77,$Y$5:$Z$95,2,TRUE())</f>
        <v>209.4369275</v>
      </c>
      <c r="L77" s="9"/>
      <c r="N77" s="9" t="n">
        <f aca="false">((K77*G77)*0.9)*F77</f>
        <v>11498.08731975</v>
      </c>
      <c r="P77" s="1" t="n">
        <f aca="false">SUM('10-min Curtailment Periods'!L390:L395)</f>
        <v>53923.1833333333</v>
      </c>
      <c r="Q77" s="9" t="n">
        <f aca="false">IF(H77&gt;0,(P77*(107/H77)),P77*107)</f>
        <v>125430.013405797</v>
      </c>
      <c r="R77" s="9" t="n">
        <f aca="false">(Q77-P77)</f>
        <v>71506.8300724638</v>
      </c>
      <c r="T77" s="1" t="n">
        <f aca="false">R77-N77</f>
        <v>60008.7427527138</v>
      </c>
      <c r="Y77" s="12" t="n">
        <v>71</v>
      </c>
      <c r="Z77" s="13" t="n">
        <v>0</v>
      </c>
    </row>
    <row r="78" customFormat="false" ht="12.75" hidden="false" customHeight="false" outlineLevel="0" collapsed="false">
      <c r="A78" s="0" t="n">
        <v>2002</v>
      </c>
      <c r="B78" s="0" t="n">
        <v>2</v>
      </c>
      <c r="C78" s="0" t="n">
        <v>15</v>
      </c>
      <c r="D78" s="0" t="n">
        <v>5</v>
      </c>
      <c r="E78" s="0" t="n">
        <v>0</v>
      </c>
      <c r="F78" s="0" t="n">
        <v>1</v>
      </c>
      <c r="G78" s="0" t="n">
        <v>61</v>
      </c>
      <c r="H78" s="0" t="n">
        <f aca="false">(107-G78)</f>
        <v>46</v>
      </c>
      <c r="I78" s="0" t="n">
        <v>11.95</v>
      </c>
      <c r="J78" s="20" t="n">
        <f aca="false">(I78*1.114)*0.447</f>
        <v>5.9505981</v>
      </c>
      <c r="K78" s="9" t="n">
        <f aca="false">((VLOOKUP(J78+1,$Y$5:$Z$95,2,TRUE())-VLOOKUP(J78,$Y$5:$Z$95,2,TRUE()))/(VLOOKUP(J78+1,$Y$5:$Z$95,1,TRUE())-VLOOKUP(J78,$Y$5:$Z$95,1,TRUE())))*(J78-VLOOKUP(J78,$Y$5:$Z$95,1,TRUE()))+VLOOKUP(J78,$Y$5:$Z$95,2,TRUE())</f>
        <v>177.5044271</v>
      </c>
      <c r="L78" s="9"/>
      <c r="N78" s="9" t="n">
        <f aca="false">((K78*G78)*0.9)*F78</f>
        <v>9744.99304779</v>
      </c>
      <c r="P78" s="1" t="n">
        <f aca="false">SUM('10-min Curtailment Periods'!L396:L401)</f>
        <v>39288.15</v>
      </c>
      <c r="Q78" s="9" t="n">
        <f aca="false">IF(H78&gt;0,(P78*(107/H78)),P78*107)</f>
        <v>91387.6532608696</v>
      </c>
      <c r="R78" s="9" t="n">
        <f aca="false">(Q78-P78)</f>
        <v>52099.5032608696</v>
      </c>
      <c r="T78" s="1" t="n">
        <f aca="false">R78-N78</f>
        <v>42354.5102130796</v>
      </c>
      <c r="Y78" s="12" t="n">
        <v>72</v>
      </c>
      <c r="Z78" s="13" t="n">
        <v>0</v>
      </c>
    </row>
    <row r="79" customFormat="false" ht="12.75" hidden="false" customHeight="false" outlineLevel="0" collapsed="false">
      <c r="K79" s="8"/>
      <c r="L79" s="9"/>
      <c r="N79" s="9"/>
      <c r="Y79" s="12" t="n">
        <v>73</v>
      </c>
      <c r="Z79" s="13" t="n">
        <v>0</v>
      </c>
    </row>
    <row r="80" customFormat="false" ht="12.75" hidden="false" customHeight="false" outlineLevel="0" collapsed="false">
      <c r="A80" s="0" t="n">
        <v>2002</v>
      </c>
      <c r="B80" s="0" t="n">
        <v>2</v>
      </c>
      <c r="C80" s="0" t="n">
        <v>15</v>
      </c>
      <c r="D80" s="0" t="n">
        <v>6</v>
      </c>
      <c r="E80" s="0" t="n">
        <v>0</v>
      </c>
      <c r="F80" s="0" t="n">
        <v>1</v>
      </c>
      <c r="G80" s="0" t="n">
        <v>13</v>
      </c>
      <c r="H80" s="0" t="n">
        <f aca="false">(107-G80)</f>
        <v>94</v>
      </c>
      <c r="I80" s="0" t="n">
        <v>22.92</v>
      </c>
      <c r="J80" s="20" t="n">
        <f aca="false">(I80*1.114)*0.447</f>
        <v>11.41319736</v>
      </c>
      <c r="K80" s="9" t="n">
        <f aca="false">((VLOOKUP(J80+1,$Y$5:$Z$95,2,TRUE())-VLOOKUP(J80,$Y$5:$Z$95,2,TRUE()))/(VLOOKUP(J80+1,$Y$5:$Z$95,1,TRUE())-VLOOKUP(J80,$Y$5:$Z$95,1,TRUE())))*(J80-VLOOKUP(J80,$Y$5:$Z$95,1,TRUE()))+VLOOKUP(J80,$Y$5:$Z$95,2,TRUE())</f>
        <v>1303.89634064</v>
      </c>
      <c r="L80" s="9"/>
      <c r="N80" s="9" t="n">
        <f aca="false">((K80*G80)*0.9)*F80</f>
        <v>15255.587185488</v>
      </c>
      <c r="P80" s="1" t="n">
        <f aca="false">SUM('10-min Curtailment Periods'!L403:L408)</f>
        <v>54607.9666666667</v>
      </c>
      <c r="Q80" s="9" t="n">
        <f aca="false">IF(H80&gt;0,(P80*(107/H80)),P80*107)</f>
        <v>62160.1322695036</v>
      </c>
      <c r="R80" s="9" t="n">
        <f aca="false">(Q80-P80)</f>
        <v>7552.16560283688</v>
      </c>
      <c r="T80" s="1" t="n">
        <f aca="false">R80-N80</f>
        <v>-7703.42158265112</v>
      </c>
      <c r="Y80" s="12" t="n">
        <v>74</v>
      </c>
      <c r="Z80" s="13" t="n">
        <v>0</v>
      </c>
    </row>
    <row r="81" customFormat="false" ht="12.75" hidden="false" customHeight="false" outlineLevel="0" collapsed="false">
      <c r="A81" s="0" t="n">
        <v>2002</v>
      </c>
      <c r="B81" s="0" t="n">
        <v>2</v>
      </c>
      <c r="C81" s="0" t="n">
        <v>15</v>
      </c>
      <c r="D81" s="0" t="n">
        <v>7</v>
      </c>
      <c r="E81" s="0" t="n">
        <v>0</v>
      </c>
      <c r="F81" s="0" t="n">
        <v>1</v>
      </c>
      <c r="G81" s="0" t="n">
        <v>13</v>
      </c>
      <c r="H81" s="0" t="n">
        <f aca="false">(107-G81)</f>
        <v>94</v>
      </c>
      <c r="I81" s="0" t="n">
        <v>29.92</v>
      </c>
      <c r="J81" s="20" t="n">
        <f aca="false">(I81*1.114)*0.447</f>
        <v>14.89890336</v>
      </c>
      <c r="K81" s="9" t="n">
        <f aca="false">((VLOOKUP(J81+1,$Y$5:$Z$95,2,TRUE())-VLOOKUP(J81,$Y$5:$Z$95,2,TRUE()))/(VLOOKUP(J81+1,$Y$5:$Z$95,1,TRUE())-VLOOKUP(J81,$Y$5:$Z$95,1,TRUE())))*(J81-VLOOKUP(J81,$Y$5:$Z$95,1,TRUE()))+VLOOKUP(J81,$Y$5:$Z$95,2,TRUE())</f>
        <v>1499.69671008</v>
      </c>
      <c r="L81" s="9"/>
      <c r="N81" s="9" t="n">
        <f aca="false">((K81*G81)*0.9)*F81</f>
        <v>17546.451507936</v>
      </c>
      <c r="P81" s="1" t="n">
        <f aca="false">SUM('10-min Curtailment Periods'!L409:L414)</f>
        <v>55915.3166666667</v>
      </c>
      <c r="Q81" s="9" t="n">
        <f aca="false">IF(H81&gt;0,(P81*(107/H81)),P81*107)</f>
        <v>63648.2859929078</v>
      </c>
      <c r="R81" s="9" t="n">
        <f aca="false">(Q81-P81)</f>
        <v>7732.96932624114</v>
      </c>
      <c r="T81" s="1" t="n">
        <f aca="false">R81-N81</f>
        <v>-9813.48218169486</v>
      </c>
      <c r="Y81" s="12" t="n">
        <v>75</v>
      </c>
      <c r="Z81" s="13" t="n">
        <v>0</v>
      </c>
    </row>
    <row r="82" customFormat="false" ht="12.75" hidden="false" customHeight="false" outlineLevel="0" collapsed="false">
      <c r="K82" s="8"/>
      <c r="L82" s="9"/>
      <c r="N82" s="9"/>
      <c r="Y82" s="12" t="n">
        <v>76</v>
      </c>
      <c r="Z82" s="13" t="n">
        <v>0</v>
      </c>
    </row>
    <row r="83" customFormat="false" ht="12.75" hidden="false" customHeight="false" outlineLevel="0" collapsed="false">
      <c r="A83" s="0" t="n">
        <v>2002</v>
      </c>
      <c r="B83" s="0" t="n">
        <v>2</v>
      </c>
      <c r="C83" s="0" t="n">
        <v>16</v>
      </c>
      <c r="D83" s="0" t="n">
        <v>21</v>
      </c>
      <c r="E83" s="0" t="n">
        <v>10</v>
      </c>
      <c r="F83" s="0" t="n">
        <v>1</v>
      </c>
      <c r="G83" s="0" t="n">
        <v>75</v>
      </c>
      <c r="H83" s="0" t="n">
        <f aca="false">(107-G83)</f>
        <v>32</v>
      </c>
      <c r="I83" s="0" t="n">
        <v>13.4</v>
      </c>
      <c r="J83" s="20" t="n">
        <f aca="false">(I83*1.114)*0.447</f>
        <v>6.6726372</v>
      </c>
      <c r="K83" s="9" t="n">
        <f aca="false">((VLOOKUP(J83+1,$Y$5:$Z$95,2,TRUE())-VLOOKUP(J83,$Y$5:$Z$95,2,TRUE()))/(VLOOKUP(J83+1,$Y$5:$Z$95,1,TRUE())-VLOOKUP(J83,$Y$5:$Z$95,1,TRUE())))*(J83-VLOOKUP(J83,$Y$5:$Z$95,1,TRUE()))+VLOOKUP(J83,$Y$5:$Z$95,2,TRUE())</f>
        <v>266.07965</v>
      </c>
      <c r="L83" s="9"/>
      <c r="N83" s="9" t="n">
        <f aca="false">((K83*G83)*0.9)*F83</f>
        <v>17960.376375</v>
      </c>
      <c r="P83" s="1" t="n">
        <f aca="false">SUM('10-min Curtailment Periods'!L416:L421)</f>
        <v>23347.95</v>
      </c>
      <c r="Q83" s="9" t="n">
        <f aca="false">IF(H83&gt;0,(P83*(107/H83)),P83*107)</f>
        <v>78069.7078125</v>
      </c>
      <c r="R83" s="9" t="n">
        <f aca="false">(Q83-P83)</f>
        <v>54721.7578125</v>
      </c>
      <c r="T83" s="1" t="n">
        <f aca="false">R83-N83</f>
        <v>36761.3814375</v>
      </c>
      <c r="Y83" s="12" t="n">
        <v>77</v>
      </c>
      <c r="Z83" s="13" t="n">
        <v>0</v>
      </c>
    </row>
    <row r="84" customFormat="false" ht="12.75" hidden="false" customHeight="false" outlineLevel="0" collapsed="false">
      <c r="A84" s="0" t="n">
        <v>2002</v>
      </c>
      <c r="B84" s="0" t="n">
        <v>2</v>
      </c>
      <c r="C84" s="0" t="n">
        <v>16</v>
      </c>
      <c r="D84" s="0" t="n">
        <v>22</v>
      </c>
      <c r="E84" s="0" t="n">
        <v>10</v>
      </c>
      <c r="F84" s="0" t="n">
        <v>1</v>
      </c>
      <c r="G84" s="0" t="n">
        <v>75</v>
      </c>
      <c r="H84" s="0" t="n">
        <f aca="false">(107-G84)</f>
        <v>32</v>
      </c>
      <c r="I84" s="0" t="n">
        <v>14.41</v>
      </c>
      <c r="J84" s="20" t="n">
        <f aca="false">(I84*1.114)*0.447</f>
        <v>7.17557478</v>
      </c>
      <c r="K84" s="9" t="n">
        <f aca="false">((VLOOKUP(J84+1,$Y$5:$Z$95,2,TRUE())-VLOOKUP(J84,$Y$5:$Z$95,2,TRUE()))/(VLOOKUP(J84+1,$Y$5:$Z$95,1,TRUE())-VLOOKUP(J84,$Y$5:$Z$95,1,TRUE())))*(J84-VLOOKUP(J84,$Y$5:$Z$95,1,TRUE()))+VLOOKUP(J84,$Y$5:$Z$95,2,TRUE())</f>
        <v>335.9698387</v>
      </c>
      <c r="L84" s="9"/>
      <c r="N84" s="9" t="n">
        <f aca="false">((K84*G84)*0.9)*F84</f>
        <v>22677.96411225</v>
      </c>
      <c r="P84" s="1" t="n">
        <f aca="false">SUM('10-min Curtailment Periods'!L422:L427)</f>
        <v>22832.5166666667</v>
      </c>
      <c r="Q84" s="9" t="n">
        <f aca="false">IF(H84&gt;0,(P84*(107/H84)),P84*107)</f>
        <v>76346.2276041667</v>
      </c>
      <c r="R84" s="9" t="n">
        <f aca="false">(Q84-P84)</f>
        <v>53513.7109375</v>
      </c>
      <c r="T84" s="1" t="n">
        <f aca="false">R84-N84</f>
        <v>30835.74682525</v>
      </c>
      <c r="Y84" s="12" t="n">
        <v>78</v>
      </c>
      <c r="Z84" s="13" t="n">
        <v>0</v>
      </c>
    </row>
    <row r="85" customFormat="false" ht="12.75" hidden="false" customHeight="false" outlineLevel="0" collapsed="false">
      <c r="A85" s="0" t="n">
        <v>2002</v>
      </c>
      <c r="B85" s="0" t="n">
        <v>2</v>
      </c>
      <c r="C85" s="0" t="n">
        <v>16</v>
      </c>
      <c r="D85" s="0" t="n">
        <v>23</v>
      </c>
      <c r="E85" s="0" t="n">
        <v>10</v>
      </c>
      <c r="F85" s="0" t="n">
        <v>0.5</v>
      </c>
      <c r="G85" s="0" t="n">
        <v>75</v>
      </c>
      <c r="H85" s="0" t="n">
        <f aca="false">(107-G85)</f>
        <v>32</v>
      </c>
      <c r="I85" s="0" t="n">
        <v>16.23</v>
      </c>
      <c r="J85" s="20" t="n">
        <f aca="false">(I85*1.114)*0.447</f>
        <v>8.08185834</v>
      </c>
      <c r="K85" s="9" t="n">
        <f aca="false">((VLOOKUP(J85+1,$Y$5:$Z$95,2,TRUE())-VLOOKUP(J85,$Y$5:$Z$95,2,TRUE()))/(VLOOKUP(J85+1,$Y$5:$Z$95,1,TRUE())-VLOOKUP(J85,$Y$5:$Z$95,1,TRUE())))*(J85-VLOOKUP(J85,$Y$5:$Z$95,1,TRUE()))+VLOOKUP(J85,$Y$5:$Z$95,2,TRUE())</f>
        <v>489.76325978</v>
      </c>
      <c r="L85" s="9"/>
      <c r="N85" s="9" t="n">
        <f aca="false">((K85*G85)*0.9)*F85</f>
        <v>16529.510017575</v>
      </c>
      <c r="P85" s="1" t="n">
        <f aca="false">SUM('10-min Curtailment Periods'!L428:L430)</f>
        <v>13150</v>
      </c>
      <c r="Q85" s="9" t="n">
        <f aca="false">IF(H85&gt;0,(P85*(107/H85)),P85*107)</f>
        <v>43970.3125</v>
      </c>
      <c r="R85" s="9" t="n">
        <f aca="false">(Q85-P85)</f>
        <v>30820.3125</v>
      </c>
      <c r="T85" s="1" t="n">
        <f aca="false">R85-N85</f>
        <v>14290.802482425</v>
      </c>
      <c r="Y85" s="12" t="n">
        <v>79</v>
      </c>
      <c r="Z85" s="13" t="n">
        <v>0</v>
      </c>
    </row>
    <row r="86" customFormat="false" ht="12.75" hidden="false" customHeight="false" outlineLevel="0" collapsed="false">
      <c r="K86" s="8"/>
      <c r="L86" s="9"/>
      <c r="N86" s="9"/>
      <c r="Y86" s="0" t="n">
        <v>80</v>
      </c>
      <c r="Z86" s="13" t="n">
        <v>0</v>
      </c>
    </row>
    <row r="87" customFormat="false" ht="12.75" hidden="false" customHeight="false" outlineLevel="0" collapsed="false">
      <c r="A87" s="0" t="n">
        <v>2002</v>
      </c>
      <c r="B87" s="0" t="n">
        <v>2</v>
      </c>
      <c r="C87" s="0" t="n">
        <v>18</v>
      </c>
      <c r="D87" s="0" t="n">
        <v>19</v>
      </c>
      <c r="E87" s="0" t="n">
        <v>50</v>
      </c>
      <c r="F87" s="0" t="n">
        <v>1</v>
      </c>
      <c r="G87" s="0" t="n">
        <v>33</v>
      </c>
      <c r="H87" s="0" t="n">
        <f aca="false">(107-G87)</f>
        <v>74</v>
      </c>
      <c r="I87" s="0" t="n">
        <v>27.67</v>
      </c>
      <c r="J87" s="20" t="n">
        <f aca="false">(I87*1.114)*0.447</f>
        <v>13.77849786</v>
      </c>
      <c r="K87" s="9" t="n">
        <f aca="false">((VLOOKUP(J87+1,$Y$5:$Z$95,2,TRUE())-VLOOKUP(J87,$Y$5:$Z$95,2,TRUE()))/(VLOOKUP(J87+1,$Y$5:$Z$95,1,TRUE())-VLOOKUP(J87,$Y$5:$Z$95,1,TRUE())))*(J87-VLOOKUP(J87,$Y$5:$Z$95,1,TRUE()))+VLOOKUP(J87,$Y$5:$Z$95,2,TRUE())</f>
        <v>1492.5699572</v>
      </c>
      <c r="L87" s="9"/>
      <c r="N87" s="9" t="n">
        <f aca="false">((K87*G87)*0.9)*F87</f>
        <v>44329.32772884</v>
      </c>
      <c r="P87" s="1" t="n">
        <f aca="false">SUM('10-min Curtailment Periods'!L433:L438)</f>
        <v>72468.0333333333</v>
      </c>
      <c r="Q87" s="9" t="n">
        <f aca="false">IF(H87&gt;0,(P87*(107/H87)),P87*107)</f>
        <v>104784.859009009</v>
      </c>
      <c r="R87" s="9" t="n">
        <f aca="false">(Q87-P87)</f>
        <v>32316.8256756757</v>
      </c>
      <c r="T87" s="1" t="n">
        <f aca="false">R87-N87</f>
        <v>-12012.5020531643</v>
      </c>
      <c r="Y87" s="12" t="n">
        <v>81</v>
      </c>
      <c r="Z87" s="13" t="n">
        <v>0</v>
      </c>
    </row>
    <row r="88" customFormat="false" ht="12.75" hidden="false" customHeight="false" outlineLevel="0" collapsed="false">
      <c r="A88" s="0" t="n">
        <v>2002</v>
      </c>
      <c r="B88" s="0" t="n">
        <v>2</v>
      </c>
      <c r="C88" s="0" t="n">
        <v>18</v>
      </c>
      <c r="D88" s="0" t="n">
        <v>20</v>
      </c>
      <c r="E88" s="0" t="n">
        <v>50</v>
      </c>
      <c r="F88" s="0" t="n">
        <v>1</v>
      </c>
      <c r="G88" s="0" t="n">
        <v>33</v>
      </c>
      <c r="H88" s="0" t="n">
        <f aca="false">(107-G88)</f>
        <v>74</v>
      </c>
      <c r="I88" s="0" t="n">
        <v>27.41</v>
      </c>
      <c r="J88" s="20" t="n">
        <f aca="false">(I88*1.114)*0.447</f>
        <v>13.64902878</v>
      </c>
      <c r="K88" s="9" t="n">
        <f aca="false">((VLOOKUP(J88+1,$Y$5:$Z$95,2,TRUE())-VLOOKUP(J88,$Y$5:$Z$95,2,TRUE()))/(VLOOKUP(J88+1,$Y$5:$Z$95,1,TRUE())-VLOOKUP(J88,$Y$5:$Z$95,1,TRUE())))*(J88-VLOOKUP(J88,$Y$5:$Z$95,1,TRUE()))+VLOOKUP(J88,$Y$5:$Z$95,2,TRUE())</f>
        <v>1489.9805756</v>
      </c>
      <c r="L88" s="9"/>
      <c r="N88" s="9" t="n">
        <f aca="false">((K88*G88)*0.9)*F88</f>
        <v>44252.42309532</v>
      </c>
      <c r="P88" s="1" t="n">
        <f aca="false">SUM('10-min Curtailment Periods'!L439:L444)</f>
        <v>71902.6333333333</v>
      </c>
      <c r="Q88" s="9" t="n">
        <f aca="false">IF(H88&gt;0,(P88*(107/H88)),P88*107)</f>
        <v>103967.321171171</v>
      </c>
      <c r="R88" s="9" t="n">
        <f aca="false">(Q88-P88)</f>
        <v>32064.6878378378</v>
      </c>
      <c r="T88" s="1" t="n">
        <f aca="false">R88-N88</f>
        <v>-12187.7352574822</v>
      </c>
      <c r="Y88" s="12" t="n">
        <v>82</v>
      </c>
      <c r="Z88" s="13" t="n">
        <v>0</v>
      </c>
    </row>
    <row r="89" customFormat="false" ht="12.75" hidden="false" customHeight="false" outlineLevel="0" collapsed="false">
      <c r="A89" s="0" t="n">
        <v>2002</v>
      </c>
      <c r="B89" s="0" t="n">
        <v>2</v>
      </c>
      <c r="C89" s="0" t="n">
        <v>18</v>
      </c>
      <c r="D89" s="0" t="n">
        <v>21</v>
      </c>
      <c r="E89" s="0" t="n">
        <v>50</v>
      </c>
      <c r="F89" s="0" t="n">
        <v>1</v>
      </c>
      <c r="G89" s="0" t="n">
        <v>33</v>
      </c>
      <c r="H89" s="0" t="n">
        <f aca="false">(107-G89)</f>
        <v>74</v>
      </c>
      <c r="I89" s="0" t="n">
        <v>25.96</v>
      </c>
      <c r="J89" s="20" t="n">
        <f aca="false">(I89*1.114)*0.447</f>
        <v>12.92698968</v>
      </c>
      <c r="K89" s="9" t="n">
        <f aca="false">((VLOOKUP(J89+1,$Y$5:$Z$95,2,TRUE())-VLOOKUP(J89,$Y$5:$Z$95,2,TRUE()))/(VLOOKUP(J89+1,$Y$5:$Z$95,1,TRUE())-VLOOKUP(J89,$Y$5:$Z$95,1,TRUE())))*(J89-VLOOKUP(J89,$Y$5:$Z$95,1,TRUE()))+VLOOKUP(J89,$Y$5:$Z$95,2,TRUE())</f>
        <v>1471.81626728</v>
      </c>
      <c r="L89" s="9"/>
      <c r="N89" s="9" t="n">
        <f aca="false">((K89*G89)*0.9)*F89</f>
        <v>43712.943138216</v>
      </c>
      <c r="P89" s="1" t="n">
        <f aca="false">SUM('10-min Curtailment Periods'!L445:L450)</f>
        <v>66437.9666666667</v>
      </c>
      <c r="Q89" s="9" t="n">
        <f aca="false">IF(H89&gt;0,(P89*(107/H89)),P89*107)</f>
        <v>96065.7085585586</v>
      </c>
      <c r="R89" s="9" t="n">
        <f aca="false">(Q89-P89)</f>
        <v>29627.7418918919</v>
      </c>
      <c r="T89" s="1" t="n">
        <f aca="false">R89-N89</f>
        <v>-14085.2012463241</v>
      </c>
      <c r="Y89" s="12" t="n">
        <v>83</v>
      </c>
      <c r="Z89" s="13" t="n">
        <v>0</v>
      </c>
    </row>
    <row r="90" customFormat="false" ht="12.75" hidden="false" customHeight="false" outlineLevel="0" collapsed="false">
      <c r="A90" s="0" t="n">
        <v>2002</v>
      </c>
      <c r="B90" s="0" t="n">
        <v>2</v>
      </c>
      <c r="C90" s="0" t="n">
        <v>18</v>
      </c>
      <c r="D90" s="0" t="n">
        <v>22</v>
      </c>
      <c r="E90" s="0" t="n">
        <v>50</v>
      </c>
      <c r="F90" s="0" t="n">
        <v>0.17</v>
      </c>
      <c r="G90" s="0" t="n">
        <v>33</v>
      </c>
      <c r="H90" s="0" t="n">
        <f aca="false">(107-G90)</f>
        <v>74</v>
      </c>
      <c r="I90" s="0" t="n">
        <v>14.09</v>
      </c>
      <c r="J90" s="20" t="n">
        <f aca="false">(I90*1.114)*0.447</f>
        <v>7.01622822</v>
      </c>
      <c r="K90" s="9" t="n">
        <f aca="false">((VLOOKUP(J90+1,$Y$5:$Z$95,2,TRUE())-VLOOKUP(J90,$Y$5:$Z$95,2,TRUE()))/(VLOOKUP(J90+1,$Y$5:$Z$95,1,TRUE())-VLOOKUP(J90,$Y$5:$Z$95,1,TRUE())))*(J90-VLOOKUP(J90,$Y$5:$Z$95,1,TRUE()))+VLOOKUP(J90,$Y$5:$Z$95,2,TRUE())</f>
        <v>309.6776563</v>
      </c>
      <c r="L90" s="9"/>
      <c r="N90" s="9" t="n">
        <f aca="false">((K90*G90)*0.9)*F90</f>
        <v>1563.5624866587</v>
      </c>
      <c r="P90" s="1" t="n">
        <f aca="false">SUM('10-min Curtailment Periods'!L451:L456)</f>
        <v>56306.5</v>
      </c>
      <c r="Q90" s="9" t="n">
        <f aca="false">IF(H90&gt;0,(P90*(107/H90)),P90*107)</f>
        <v>81416.1554054054</v>
      </c>
      <c r="R90" s="9" t="n">
        <f aca="false">(Q90-P90)</f>
        <v>25109.6554054054</v>
      </c>
      <c r="T90" s="1" t="n">
        <f aca="false">R90-N90</f>
        <v>23546.0929187467</v>
      </c>
      <c r="Y90" s="16" t="n">
        <v>84</v>
      </c>
      <c r="Z90" s="13" t="n">
        <v>0</v>
      </c>
    </row>
    <row r="91" customFormat="false" ht="12.75" hidden="false" customHeight="false" outlineLevel="0" collapsed="false">
      <c r="K91" s="8"/>
      <c r="L91" s="9"/>
      <c r="N91" s="9"/>
      <c r="Y91" s="12" t="n">
        <v>85</v>
      </c>
      <c r="Z91" s="13" t="n">
        <v>0</v>
      </c>
    </row>
    <row r="92" customFormat="false" ht="12.75" hidden="false" customHeight="false" outlineLevel="0" collapsed="false">
      <c r="A92" s="0" t="n">
        <v>2002</v>
      </c>
      <c r="B92" s="0" t="n">
        <v>2</v>
      </c>
      <c r="C92" s="0" t="n">
        <v>18</v>
      </c>
      <c r="D92" s="0" t="n">
        <v>23</v>
      </c>
      <c r="E92" s="0" t="n">
        <v>0</v>
      </c>
      <c r="F92" s="0" t="n">
        <v>1</v>
      </c>
      <c r="G92" s="0" t="n">
        <v>11</v>
      </c>
      <c r="H92" s="0" t="n">
        <f aca="false">(107-G92)</f>
        <v>96</v>
      </c>
      <c r="I92" s="0" t="n">
        <v>10.83</v>
      </c>
      <c r="J92" s="20" t="n">
        <f aca="false">(I92*1.114)*0.447</f>
        <v>5.39288514</v>
      </c>
      <c r="K92" s="9" t="n">
        <f aca="false">((VLOOKUP(J92+1,$Y$5:$Z$95,2,TRUE())-VLOOKUP(J92,$Y$5:$Z$95,2,TRUE()))/(VLOOKUP(J92+1,$Y$5:$Z$95,1,TRUE())-VLOOKUP(J92,$Y$5:$Z$95,1,TRUE())))*(J92-VLOOKUP(J92,$Y$5:$Z$95,1,TRUE()))+VLOOKUP(J92,$Y$5:$Z$95,2,TRUE())</f>
        <v>126.75254774</v>
      </c>
      <c r="L92" s="9"/>
      <c r="N92" s="9" t="n">
        <f aca="false">((K92*G92)*0.9)*F92</f>
        <v>1254.850222626</v>
      </c>
      <c r="P92" s="1" t="n">
        <f aca="false">SUM('10-min Curtailment Periods'!L453:L458)</f>
        <v>65712.0333333333</v>
      </c>
      <c r="Q92" s="9" t="n">
        <f aca="false">IF(H92&gt;0,(P92*(107/H92)),P92*107)</f>
        <v>73241.5371527778</v>
      </c>
      <c r="R92" s="9" t="n">
        <f aca="false">(Q92-P92)</f>
        <v>7529.50381944444</v>
      </c>
      <c r="T92" s="1" t="n">
        <f aca="false">R92-N92</f>
        <v>6274.65359681843</v>
      </c>
      <c r="Y92" s="12" t="n">
        <v>86</v>
      </c>
      <c r="Z92" s="13" t="n">
        <v>0</v>
      </c>
    </row>
    <row r="93" customFormat="false" ht="12.75" hidden="false" customHeight="false" outlineLevel="0" collapsed="false">
      <c r="K93" s="8"/>
      <c r="L93" s="9"/>
      <c r="N93" s="9"/>
      <c r="Y93" s="12" t="n">
        <v>87</v>
      </c>
      <c r="Z93" s="13" t="n">
        <v>0</v>
      </c>
    </row>
    <row r="94" customFormat="false" ht="12.75" hidden="false" customHeight="false" outlineLevel="0" collapsed="false">
      <c r="A94" s="0" t="n">
        <v>2002</v>
      </c>
      <c r="B94" s="0" t="n">
        <v>2</v>
      </c>
      <c r="C94" s="0" t="n">
        <v>19</v>
      </c>
      <c r="D94" s="0" t="n">
        <v>2</v>
      </c>
      <c r="E94" s="0" t="n">
        <v>0</v>
      </c>
      <c r="F94" s="0" t="n">
        <v>1</v>
      </c>
      <c r="G94" s="0" t="n">
        <v>46</v>
      </c>
      <c r="H94" s="0" t="n">
        <f aca="false">(107-G94)</f>
        <v>61</v>
      </c>
      <c r="I94" s="0" t="n">
        <v>19.87</v>
      </c>
      <c r="J94" s="20" t="n">
        <f aca="false">(I94*1.114)*0.447</f>
        <v>9.89442546</v>
      </c>
      <c r="K94" s="9" t="n">
        <f aca="false">((VLOOKUP(J94+1,$Y$5:$Z$95,2,TRUE())-VLOOKUP(J94,$Y$5:$Z$95,2,TRUE()))/(VLOOKUP(J94+1,$Y$5:$Z$95,1,TRUE())-VLOOKUP(J94,$Y$5:$Z$95,1,TRUE())))*(J94-VLOOKUP(J94,$Y$5:$Z$95,1,TRUE()))+VLOOKUP(J94,$Y$5:$Z$95,2,TRUE())</f>
        <v>934.07257604</v>
      </c>
      <c r="L94" s="9"/>
      <c r="N94" s="9" t="n">
        <f aca="false">((K94*G94)*0.9)*F94</f>
        <v>38670.604648056</v>
      </c>
      <c r="P94" s="1" t="n">
        <f aca="false">SUM('10-min Curtailment Periods'!L460:L465)</f>
        <v>62532.3333333333</v>
      </c>
      <c r="Q94" s="9" t="n">
        <f aca="false">IF(H94&gt;0,(P94*(107/H94)),P94*107)</f>
        <v>109687.863387978</v>
      </c>
      <c r="R94" s="9" t="n">
        <f aca="false">(Q94-P94)</f>
        <v>47155.5300546448</v>
      </c>
      <c r="T94" s="1" t="n">
        <f aca="false">R94-N94</f>
        <v>8484.92540658879</v>
      </c>
      <c r="Y94" s="12" t="n">
        <v>88</v>
      </c>
      <c r="Z94" s="13" t="n">
        <v>0</v>
      </c>
    </row>
    <row r="95" customFormat="false" ht="12.75" hidden="false" customHeight="false" outlineLevel="0" collapsed="false">
      <c r="A95" s="0" t="n">
        <v>2002</v>
      </c>
      <c r="B95" s="0" t="n">
        <v>2</v>
      </c>
      <c r="C95" s="0" t="n">
        <v>19</v>
      </c>
      <c r="D95" s="0" t="n">
        <v>3</v>
      </c>
      <c r="E95" s="0" t="n">
        <v>0</v>
      </c>
      <c r="F95" s="0" t="n">
        <v>1</v>
      </c>
      <c r="G95" s="0" t="n">
        <v>46</v>
      </c>
      <c r="H95" s="0" t="n">
        <f aca="false">(107-G95)</f>
        <v>61</v>
      </c>
      <c r="I95" s="0" t="n">
        <v>24.15</v>
      </c>
      <c r="J95" s="20" t="n">
        <f aca="false">(I95*1.114)*0.447</f>
        <v>12.0256857</v>
      </c>
      <c r="K95" s="9" t="n">
        <f aca="false">((VLOOKUP(J95+1,$Y$5:$Z$95,2,TRUE())-VLOOKUP(J95,$Y$5:$Z$95,2,TRUE()))/(VLOOKUP(J95+1,$Y$5:$Z$95,1,TRUE())-VLOOKUP(J95,$Y$5:$Z$95,1,TRUE())))*(J95-VLOOKUP(J95,$Y$5:$Z$95,1,TRUE()))+VLOOKUP(J95,$Y$5:$Z$95,2,TRUE())</f>
        <v>1407.8236847</v>
      </c>
      <c r="L95" s="9"/>
      <c r="N95" s="9" t="n">
        <f aca="false">((K95*G95)*0.9)*F95</f>
        <v>58283.90054658</v>
      </c>
      <c r="P95" s="1" t="n">
        <f aca="false">SUM('10-min Curtailment Periods'!L466:L471)</f>
        <v>41499.45</v>
      </c>
      <c r="Q95" s="9" t="n">
        <f aca="false">IF(H95&gt;0,(P95*(107/H95)),P95*107)</f>
        <v>72794.1172131148</v>
      </c>
      <c r="R95" s="9" t="n">
        <f aca="false">(Q95-P95)</f>
        <v>31294.6672131148</v>
      </c>
      <c r="T95" s="1" t="n">
        <f aca="false">R95-N95</f>
        <v>-26989.2333334653</v>
      </c>
      <c r="Y95" s="12" t="n">
        <v>89</v>
      </c>
      <c r="Z95" s="13" t="n">
        <v>0</v>
      </c>
    </row>
    <row r="96" customFormat="false" ht="12.75" hidden="false" customHeight="false" outlineLevel="0" collapsed="false">
      <c r="A96" s="0" t="n">
        <v>2002</v>
      </c>
      <c r="B96" s="0" t="n">
        <v>2</v>
      </c>
      <c r="C96" s="0" t="n">
        <v>19</v>
      </c>
      <c r="D96" s="0" t="n">
        <v>4</v>
      </c>
      <c r="E96" s="0" t="n">
        <v>0</v>
      </c>
      <c r="F96" s="0" t="n">
        <v>0.5</v>
      </c>
      <c r="G96" s="0" t="n">
        <v>46</v>
      </c>
      <c r="H96" s="0" t="n">
        <f aca="false">(107-G96)</f>
        <v>61</v>
      </c>
      <c r="I96" s="0" t="n">
        <v>34.41</v>
      </c>
      <c r="J96" s="20" t="n">
        <f aca="false">(I96*1.114)*0.447</f>
        <v>17.13473478</v>
      </c>
      <c r="K96" s="9" t="n">
        <f aca="false">((VLOOKUP(J96+1,$Y$5:$Z$95,2,TRUE())-VLOOKUP(J96,$Y$5:$Z$95,2,TRUE()))/(VLOOKUP(J96+1,$Y$5:$Z$95,1,TRUE())-VLOOKUP(J96,$Y$5:$Z$95,1,TRUE())))*(J96-VLOOKUP(J96,$Y$5:$Z$95,1,TRUE()))+VLOOKUP(J96,$Y$5:$Z$95,2,TRUE())</f>
        <v>1500</v>
      </c>
      <c r="L96" s="9"/>
      <c r="N96" s="9" t="n">
        <f aca="false">((K96*G96)*0.9)*F96</f>
        <v>31050</v>
      </c>
      <c r="P96" s="1" t="n">
        <f aca="false">SUM('10-min Curtailment Periods'!L472:L474)</f>
        <v>20226.2666666667</v>
      </c>
      <c r="Q96" s="9" t="n">
        <f aca="false">IF(H96&gt;0,(P96*(107/H96)),P96*107)</f>
        <v>35478.8612021858</v>
      </c>
      <c r="R96" s="9" t="n">
        <f aca="false">(Q96-P96)</f>
        <v>15252.5945355191</v>
      </c>
      <c r="T96" s="1" t="n">
        <f aca="false">R96-N96</f>
        <v>-15797.4054644809</v>
      </c>
      <c r="Y96" s="12" t="n">
        <v>90</v>
      </c>
      <c r="Z96" s="13" t="n">
        <v>0</v>
      </c>
    </row>
    <row r="97" customFormat="false" ht="12.75" hidden="false" customHeight="false" outlineLevel="0" collapsed="false">
      <c r="K97" s="8"/>
      <c r="L97" s="9"/>
      <c r="N97" s="9"/>
      <c r="Y97" s="13"/>
      <c r="Z97" s="17"/>
    </row>
    <row r="98" customFormat="false" ht="12.75" hidden="false" customHeight="false" outlineLevel="0" collapsed="false">
      <c r="A98" s="0" t="n">
        <v>2002</v>
      </c>
      <c r="B98" s="0" t="n">
        <v>2</v>
      </c>
      <c r="C98" s="0" t="n">
        <v>19</v>
      </c>
      <c r="D98" s="0" t="n">
        <v>4</v>
      </c>
      <c r="E98" s="0" t="n">
        <v>30</v>
      </c>
      <c r="F98" s="0" t="n">
        <v>1</v>
      </c>
      <c r="G98" s="0" t="n">
        <v>52</v>
      </c>
      <c r="H98" s="0" t="n">
        <f aca="false">(107-G98)</f>
        <v>55</v>
      </c>
      <c r="I98" s="0" t="n">
        <v>34.41</v>
      </c>
      <c r="J98" s="20" t="n">
        <f aca="false">(I98*1.114)*0.447</f>
        <v>17.13473478</v>
      </c>
      <c r="K98" s="9" t="n">
        <f aca="false">((VLOOKUP(J98+1,$Y$5:$Z$95,2,TRUE())-VLOOKUP(J98,$Y$5:$Z$95,2,TRUE()))/(VLOOKUP(J98+1,$Y$5:$Z$95,1,TRUE())-VLOOKUP(J98,$Y$5:$Z$95,1,TRUE())))*(J98-VLOOKUP(J98,$Y$5:$Z$95,1,TRUE()))+VLOOKUP(J98,$Y$5:$Z$95,2,TRUE())</f>
        <v>1500</v>
      </c>
      <c r="L98" s="9"/>
      <c r="N98" s="9" t="n">
        <f aca="false">((K98*G98)*0.9)*F98</f>
        <v>70200</v>
      </c>
      <c r="P98" s="1" t="n">
        <f aca="false">SUM('10-min Curtailment Periods'!L476:L481)</f>
        <v>40986.4666666667</v>
      </c>
      <c r="Q98" s="9" t="n">
        <f aca="false">IF(H98&gt;0,(P98*(107/H98)),P98*107)</f>
        <v>79737.3078787879</v>
      </c>
      <c r="R98" s="9" t="n">
        <f aca="false">(Q98-P98)</f>
        <v>38750.8412121212</v>
      </c>
      <c r="T98" s="1" t="n">
        <f aca="false">R98-N98</f>
        <v>-31449.1587878788</v>
      </c>
    </row>
    <row r="99" customFormat="false" ht="12.75" hidden="false" customHeight="false" outlineLevel="0" collapsed="false">
      <c r="A99" s="0" t="n">
        <v>2002</v>
      </c>
      <c r="B99" s="0" t="n">
        <v>2</v>
      </c>
      <c r="C99" s="0" t="n">
        <v>19</v>
      </c>
      <c r="D99" s="0" t="n">
        <v>5</v>
      </c>
      <c r="E99" s="0" t="n">
        <v>30</v>
      </c>
      <c r="F99" s="0" t="n">
        <v>1</v>
      </c>
      <c r="G99" s="0" t="n">
        <v>52</v>
      </c>
      <c r="H99" s="0" t="n">
        <f aca="false">(107-G99)</f>
        <v>55</v>
      </c>
      <c r="I99" s="0" t="n">
        <v>33.29</v>
      </c>
      <c r="J99" s="20" t="n">
        <f aca="false">(I99*1.114)*0.447</f>
        <v>16.57702182</v>
      </c>
      <c r="K99" s="9" t="n">
        <f aca="false">((VLOOKUP(J99+1,$Y$5:$Z$95,2,TRUE())-VLOOKUP(J99,$Y$5:$Z$95,2,TRUE()))/(VLOOKUP(J99+1,$Y$5:$Z$95,1,TRUE())-VLOOKUP(J99,$Y$5:$Z$95,1,TRUE())))*(J99-VLOOKUP(J99,$Y$5:$Z$95,1,TRUE()))+VLOOKUP(J99,$Y$5:$Z$95,2,TRUE())</f>
        <v>1500</v>
      </c>
      <c r="L99" s="9"/>
      <c r="N99" s="9" t="n">
        <f aca="false">((K99*G99)*0.9)*F99</f>
        <v>70200</v>
      </c>
      <c r="P99" s="1" t="n">
        <f aca="false">SUM('10-min Curtailment Periods'!L482:L487)</f>
        <v>33740.5333333333</v>
      </c>
      <c r="Q99" s="9" t="n">
        <f aca="false">IF(H99&gt;0,(P99*(107/H99)),P99*107)</f>
        <v>65640.6739393939</v>
      </c>
      <c r="R99" s="9" t="n">
        <f aca="false">(Q99-P99)</f>
        <v>31900.1406060606</v>
      </c>
      <c r="T99" s="1" t="n">
        <f aca="false">R99-N99</f>
        <v>-38299.8593939394</v>
      </c>
    </row>
    <row r="100" customFormat="false" ht="12.75" hidden="false" customHeight="false" outlineLevel="0" collapsed="false">
      <c r="A100" s="0" t="n">
        <v>2002</v>
      </c>
      <c r="B100" s="0" t="n">
        <v>2</v>
      </c>
      <c r="C100" s="0" t="n">
        <v>19</v>
      </c>
      <c r="D100" s="0" t="n">
        <v>6</v>
      </c>
      <c r="E100" s="0" t="n">
        <v>30</v>
      </c>
      <c r="F100" s="0" t="n">
        <v>1</v>
      </c>
      <c r="G100" s="0" t="n">
        <v>52</v>
      </c>
      <c r="H100" s="0" t="n">
        <f aca="false">(107-G100)</f>
        <v>55</v>
      </c>
      <c r="I100" s="0" t="n">
        <v>30.29</v>
      </c>
      <c r="J100" s="20" t="n">
        <f aca="false">(I100*1.114)*0.447</f>
        <v>15.08314782</v>
      </c>
      <c r="K100" s="9" t="n">
        <f aca="false">((VLOOKUP(J100+1,$Y$5:$Z$95,2,TRUE())-VLOOKUP(J100,$Y$5:$Z$95,2,TRUE()))/(VLOOKUP(J100+1,$Y$5:$Z$95,1,TRUE())-VLOOKUP(J100,$Y$5:$Z$95,1,TRUE())))*(J100-VLOOKUP(J100,$Y$5:$Z$95,1,TRUE()))+VLOOKUP(J100,$Y$5:$Z$95,2,TRUE())</f>
        <v>1500</v>
      </c>
      <c r="L100" s="9"/>
      <c r="N100" s="9" t="n">
        <f aca="false">((K100*G100)*0.9)*F100</f>
        <v>70200</v>
      </c>
      <c r="P100" s="1" t="n">
        <f aca="false">SUM('10-min Curtailment Periods'!L488:L493)</f>
        <v>28815.6833333333</v>
      </c>
      <c r="Q100" s="9" t="n">
        <f aca="false">IF(H100&gt;0,(P100*(107/H100)),P100*107)</f>
        <v>56059.6021212121</v>
      </c>
      <c r="R100" s="9" t="n">
        <f aca="false">(Q100-P100)</f>
        <v>27243.9187878788</v>
      </c>
      <c r="T100" s="1" t="n">
        <f aca="false">R100-N100</f>
        <v>-42956.0812121212</v>
      </c>
    </row>
    <row r="101" customFormat="false" ht="12.75" hidden="false" customHeight="false" outlineLevel="0" collapsed="false">
      <c r="A101" s="0" t="n">
        <v>2002</v>
      </c>
      <c r="B101" s="0" t="n">
        <v>2</v>
      </c>
      <c r="C101" s="0" t="n">
        <v>19</v>
      </c>
      <c r="D101" s="0" t="n">
        <v>7</v>
      </c>
      <c r="E101" s="0" t="n">
        <v>30</v>
      </c>
      <c r="F101" s="0" t="n">
        <v>1</v>
      </c>
      <c r="G101" s="0" t="n">
        <v>52</v>
      </c>
      <c r="H101" s="0" t="n">
        <f aca="false">(107-G101)</f>
        <v>55</v>
      </c>
      <c r="I101" s="0" t="n">
        <v>25.86</v>
      </c>
      <c r="J101" s="20" t="n">
        <f aca="false">(I101*1.114)*0.447</f>
        <v>12.87719388</v>
      </c>
      <c r="K101" s="9" t="n">
        <f aca="false">((VLOOKUP(J101+1,$Y$5:$Z$95,2,TRUE())-VLOOKUP(J101,$Y$5:$Z$95,2,TRUE()))/(VLOOKUP(J101+1,$Y$5:$Z$95,1,TRUE())-VLOOKUP(J101,$Y$5:$Z$95,1,TRUE())))*(J101-VLOOKUP(J101,$Y$5:$Z$95,1,TRUE()))+VLOOKUP(J101,$Y$5:$Z$95,2,TRUE())</f>
        <v>1468.28076548</v>
      </c>
      <c r="L101" s="9"/>
      <c r="N101" s="9" t="n">
        <f aca="false">((K101*G101)*0.9)*F101</f>
        <v>68715.539824464</v>
      </c>
      <c r="P101" s="1" t="n">
        <f aca="false">SUM('10-min Curtailment Periods'!L494:L499)</f>
        <v>44989.2833333333</v>
      </c>
      <c r="Q101" s="9" t="n">
        <f aca="false">IF(H101&gt;0,(P101*(107/H101)),P101*107)</f>
        <v>87524.6057575758</v>
      </c>
      <c r="R101" s="9" t="n">
        <f aca="false">(Q101-P101)</f>
        <v>42535.3224242424</v>
      </c>
      <c r="T101" s="1" t="n">
        <f aca="false">R101-N101</f>
        <v>-26180.2174002216</v>
      </c>
    </row>
    <row r="102" customFormat="false" ht="12.75" hidden="false" customHeight="false" outlineLevel="0" collapsed="false">
      <c r="K102" s="8"/>
      <c r="L102" s="9"/>
      <c r="N102" s="9"/>
    </row>
    <row r="103" customFormat="false" ht="12.75" hidden="false" customHeight="false" outlineLevel="0" collapsed="false">
      <c r="A103" s="0" t="n">
        <v>2002</v>
      </c>
      <c r="B103" s="0" t="n">
        <v>2</v>
      </c>
      <c r="C103" s="0" t="n">
        <v>19</v>
      </c>
      <c r="D103" s="0" t="n">
        <v>8</v>
      </c>
      <c r="E103" s="0" t="n">
        <v>30</v>
      </c>
      <c r="F103" s="0" t="n">
        <v>1</v>
      </c>
      <c r="G103" s="0" t="n">
        <v>65</v>
      </c>
      <c r="H103" s="0" t="n">
        <f aca="false">(107-G103)</f>
        <v>42</v>
      </c>
      <c r="I103" s="0" t="n">
        <v>29.23</v>
      </c>
      <c r="J103" s="20" t="n">
        <f aca="false">(I103*1.114)*0.447</f>
        <v>14.55531234</v>
      </c>
      <c r="K103" s="9" t="n">
        <f aca="false">((VLOOKUP(J103+1,$Y$5:$Z$95,2,TRUE())-VLOOKUP(J103,$Y$5:$Z$95,2,TRUE()))/(VLOOKUP(J103+1,$Y$5:$Z$95,1,TRUE())-VLOOKUP(J103,$Y$5:$Z$95,1,TRUE())))*(J103-VLOOKUP(J103,$Y$5:$Z$95,1,TRUE()))+VLOOKUP(J103,$Y$5:$Z$95,2,TRUE())</f>
        <v>1498.66593702</v>
      </c>
      <c r="L103" s="9"/>
      <c r="N103" s="9" t="n">
        <f aca="false">((K103*G103)*0.9)*F103</f>
        <v>87671.95731567</v>
      </c>
      <c r="P103" s="1" t="n">
        <f aca="false">SUM('10-min Curtailment Periods'!L501:L506)</f>
        <v>61518.7</v>
      </c>
      <c r="Q103" s="9" t="n">
        <f aca="false">IF(H103&gt;0,(P103*(107/H103)),P103*107)</f>
        <v>156726.211904762</v>
      </c>
      <c r="R103" s="9" t="n">
        <f aca="false">(Q103-P103)</f>
        <v>95207.5119047619</v>
      </c>
      <c r="T103" s="1" t="n">
        <f aca="false">R103-N103</f>
        <v>7535.55458909187</v>
      </c>
    </row>
    <row r="104" customFormat="false" ht="12.75" hidden="false" customHeight="false" outlineLevel="0" collapsed="false">
      <c r="A104" s="0" t="n">
        <v>2002</v>
      </c>
      <c r="B104" s="0" t="n">
        <v>2</v>
      </c>
      <c r="C104" s="0" t="n">
        <v>19</v>
      </c>
      <c r="D104" s="0" t="n">
        <v>9</v>
      </c>
      <c r="E104" s="0" t="n">
        <v>30</v>
      </c>
      <c r="F104" s="0" t="n">
        <v>0.75</v>
      </c>
      <c r="G104" s="0" t="n">
        <v>65</v>
      </c>
      <c r="H104" s="0" t="n">
        <f aca="false">(107-G104)</f>
        <v>42</v>
      </c>
      <c r="I104" s="0" t="n">
        <v>30.88</v>
      </c>
      <c r="J104" s="20" t="n">
        <f aca="false">(I104*1.114)*0.447</f>
        <v>15.37694304</v>
      </c>
      <c r="K104" s="9" t="n">
        <f aca="false">((VLOOKUP(J104+1,$Y$5:$Z$95,2,TRUE())-VLOOKUP(J104,$Y$5:$Z$95,2,TRUE()))/(VLOOKUP(J104+1,$Y$5:$Z$95,1,TRUE())-VLOOKUP(J104,$Y$5:$Z$95,1,TRUE())))*(J104-VLOOKUP(J104,$Y$5:$Z$95,1,TRUE()))+VLOOKUP(J104,$Y$5:$Z$95,2,TRUE())</f>
        <v>1500</v>
      </c>
      <c r="L104" s="9"/>
      <c r="N104" s="9" t="n">
        <f aca="false">((K104*G104)*0.9)*F104</f>
        <v>65812.5</v>
      </c>
      <c r="P104" s="1" t="n">
        <f aca="false">SUM('10-min Curtailment Periods'!L507:L512)</f>
        <v>55225.6333333333</v>
      </c>
      <c r="Q104" s="9" t="n">
        <f aca="false">IF(H104&gt;0,(P104*(107/H104)),P104*107)</f>
        <v>140693.875396825</v>
      </c>
      <c r="R104" s="9" t="n">
        <f aca="false">(Q104-P104)</f>
        <v>85468.242063492</v>
      </c>
      <c r="T104" s="1" t="n">
        <f aca="false">R104-N104</f>
        <v>19655.742063492</v>
      </c>
    </row>
    <row r="105" customFormat="false" ht="12.75" hidden="false" customHeight="false" outlineLevel="0" collapsed="false">
      <c r="K105" s="8"/>
      <c r="L105" s="9"/>
      <c r="N105" s="9"/>
    </row>
    <row r="106" customFormat="false" ht="12.75" hidden="false" customHeight="false" outlineLevel="0" collapsed="false">
      <c r="A106" s="0" t="n">
        <v>2002</v>
      </c>
      <c r="B106" s="0" t="n">
        <v>2</v>
      </c>
      <c r="C106" s="0" t="n">
        <v>19</v>
      </c>
      <c r="D106" s="0" t="n">
        <v>10</v>
      </c>
      <c r="E106" s="0" t="n">
        <v>10</v>
      </c>
      <c r="F106" s="0" t="n">
        <v>1</v>
      </c>
      <c r="G106" s="0" t="n">
        <v>68</v>
      </c>
      <c r="H106" s="0" t="n">
        <f aca="false">(107-G106)</f>
        <v>39</v>
      </c>
      <c r="I106" s="0" t="n">
        <v>33.5</v>
      </c>
      <c r="J106" s="20" t="n">
        <f aca="false">(I106*1.114)*0.447</f>
        <v>16.681593</v>
      </c>
      <c r="K106" s="9" t="n">
        <f aca="false">((VLOOKUP(J106+1,$Y$5:$Z$95,2,TRUE())-VLOOKUP(J106,$Y$5:$Z$95,2,TRUE()))/(VLOOKUP(J106+1,$Y$5:$Z$95,1,TRUE())-VLOOKUP(J106,$Y$5:$Z$95,1,TRUE())))*(J106-VLOOKUP(J106,$Y$5:$Z$95,1,TRUE()))+VLOOKUP(J106,$Y$5:$Z$95,2,TRUE())</f>
        <v>1500</v>
      </c>
      <c r="L106" s="9"/>
      <c r="N106" s="9" t="n">
        <f aca="false">((K106*G106)*0.9)*F106</f>
        <v>91800</v>
      </c>
      <c r="P106" s="1" t="n">
        <f aca="false">SUM('10-min Curtailment Periods'!L513:L518)</f>
        <v>68873.9</v>
      </c>
      <c r="Q106" s="9" t="n">
        <f aca="false">IF(H106&gt;0,(P106*(107/H106)),P106*107)</f>
        <v>188961.725641026</v>
      </c>
      <c r="R106" s="9" t="n">
        <f aca="false">(Q106-P106)</f>
        <v>120087.825641026</v>
      </c>
      <c r="T106" s="1" t="n">
        <f aca="false">R106-N106</f>
        <v>28287.8256410256</v>
      </c>
    </row>
    <row r="107" customFormat="false" ht="12.75" hidden="false" customHeight="false" outlineLevel="0" collapsed="false">
      <c r="A107" s="0" t="n">
        <v>2002</v>
      </c>
      <c r="B107" s="0" t="n">
        <v>2</v>
      </c>
      <c r="C107" s="0" t="n">
        <v>19</v>
      </c>
      <c r="D107" s="0" t="n">
        <v>11</v>
      </c>
      <c r="E107" s="0" t="n">
        <v>10</v>
      </c>
      <c r="F107" s="0" t="n">
        <v>1</v>
      </c>
      <c r="G107" s="0" t="n">
        <v>68</v>
      </c>
      <c r="H107" s="0" t="n">
        <f aca="false">(107-G107)</f>
        <v>39</v>
      </c>
      <c r="I107" s="0" t="n">
        <v>35.48</v>
      </c>
      <c r="J107" s="20" t="n">
        <f aca="false">(I107*1.114)*0.447</f>
        <v>17.66754984</v>
      </c>
      <c r="K107" s="9" t="n">
        <f aca="false">((VLOOKUP(J107+1,$Y$5:$Z$95,2,TRUE())-VLOOKUP(J107,$Y$5:$Z$95,2,TRUE()))/(VLOOKUP(J107+1,$Y$5:$Z$95,1,TRUE())-VLOOKUP(J107,$Y$5:$Z$95,1,TRUE())))*(J107-VLOOKUP(J107,$Y$5:$Z$95,1,TRUE()))+VLOOKUP(J107,$Y$5:$Z$95,2,TRUE())</f>
        <v>1500</v>
      </c>
      <c r="L107" s="9"/>
      <c r="N107" s="9" t="n">
        <f aca="false">((K107*G107)*0.9)*F107</f>
        <v>91800</v>
      </c>
      <c r="P107" s="1" t="n">
        <f aca="false">SUM('10-min Curtailment Periods'!L519:L524)</f>
        <v>70444.55</v>
      </c>
      <c r="Q107" s="9" t="n">
        <f aca="false">IF(H107&gt;0,(P107*(107/H107)),P107*107)</f>
        <v>193270.944871795</v>
      </c>
      <c r="R107" s="9" t="n">
        <f aca="false">(Q107-P107)</f>
        <v>122826.394871795</v>
      </c>
      <c r="T107" s="1" t="n">
        <f aca="false">R107-N107</f>
        <v>31026.3948717949</v>
      </c>
    </row>
    <row r="108" customFormat="false" ht="12.75" hidden="false" customHeight="false" outlineLevel="0" collapsed="false">
      <c r="A108" s="0" t="n">
        <v>2002</v>
      </c>
      <c r="B108" s="0" t="n">
        <v>2</v>
      </c>
      <c r="C108" s="0" t="n">
        <v>19</v>
      </c>
      <c r="D108" s="0" t="n">
        <v>12</v>
      </c>
      <c r="E108" s="0" t="n">
        <v>10</v>
      </c>
      <c r="F108" s="0" t="n">
        <v>1</v>
      </c>
      <c r="G108" s="0" t="n">
        <v>68</v>
      </c>
      <c r="H108" s="0" t="n">
        <f aca="false">(107-G108)</f>
        <v>39</v>
      </c>
      <c r="I108" s="0" t="n">
        <v>35.05</v>
      </c>
      <c r="J108" s="20" t="n">
        <f aca="false">(I108*1.114)*0.447</f>
        <v>17.4534279</v>
      </c>
      <c r="K108" s="9" t="n">
        <f aca="false">((VLOOKUP(J108+1,$Y$5:$Z$95,2,TRUE())-VLOOKUP(J108,$Y$5:$Z$95,2,TRUE()))/(VLOOKUP(J108+1,$Y$5:$Z$95,1,TRUE())-VLOOKUP(J108,$Y$5:$Z$95,1,TRUE())))*(J108-VLOOKUP(J108,$Y$5:$Z$95,1,TRUE()))+VLOOKUP(J108,$Y$5:$Z$95,2,TRUE())</f>
        <v>1500</v>
      </c>
      <c r="L108" s="9"/>
      <c r="N108" s="9" t="n">
        <f aca="false">((K108*G108)*0.9)*F108</f>
        <v>91800</v>
      </c>
      <c r="P108" s="1" t="n">
        <f aca="false">SUM('10-min Curtailment Periods'!L525:L530)</f>
        <v>63690.1333333333</v>
      </c>
      <c r="Q108" s="9" t="n">
        <f aca="false">IF(H108&gt;0,(P108*(107/H108)),P108*107)</f>
        <v>174739.596581197</v>
      </c>
      <c r="R108" s="9" t="n">
        <f aca="false">(Q108-P108)</f>
        <v>111049.463247863</v>
      </c>
      <c r="T108" s="1" t="n">
        <f aca="false">R108-N108</f>
        <v>19249.4632478633</v>
      </c>
    </row>
    <row r="109" customFormat="false" ht="12.75" hidden="false" customHeight="false" outlineLevel="0" collapsed="false">
      <c r="A109" s="0" t="n">
        <v>2002</v>
      </c>
      <c r="B109" s="0" t="n">
        <v>2</v>
      </c>
      <c r="C109" s="0" t="n">
        <v>19</v>
      </c>
      <c r="D109" s="0" t="n">
        <v>13</v>
      </c>
      <c r="E109" s="0" t="n">
        <v>10</v>
      </c>
      <c r="F109" s="0" t="n">
        <v>1</v>
      </c>
      <c r="G109" s="0" t="n">
        <v>68</v>
      </c>
      <c r="H109" s="0" t="n">
        <f aca="false">(107-G109)</f>
        <v>39</v>
      </c>
      <c r="I109" s="0" t="n">
        <v>31.63</v>
      </c>
      <c r="J109" s="20" t="n">
        <f aca="false">(I109*1.114)*0.447</f>
        <v>15.75041154</v>
      </c>
      <c r="K109" s="9" t="n">
        <f aca="false">((VLOOKUP(J109+1,$Y$5:$Z$95,2,TRUE())-VLOOKUP(J109,$Y$5:$Z$95,2,TRUE()))/(VLOOKUP(J109+1,$Y$5:$Z$95,1,TRUE())-VLOOKUP(J109,$Y$5:$Z$95,1,TRUE())))*(J109-VLOOKUP(J109,$Y$5:$Z$95,1,TRUE()))+VLOOKUP(J109,$Y$5:$Z$95,2,TRUE())</f>
        <v>1500</v>
      </c>
      <c r="L109" s="9"/>
      <c r="N109" s="9" t="n">
        <f aca="false">((K109*G109)*0.9)*F109</f>
        <v>91800</v>
      </c>
      <c r="P109" s="1" t="n">
        <f aca="false">SUM('10-min Curtailment Periods'!L531:L536)</f>
        <v>58200.35</v>
      </c>
      <c r="Q109" s="9" t="n">
        <f aca="false">IF(H109&gt;0,(P109*(107/H109)),P109*107)</f>
        <v>159677.883333333</v>
      </c>
      <c r="R109" s="9" t="n">
        <f aca="false">(Q109-P109)</f>
        <v>101477.533333333</v>
      </c>
      <c r="T109" s="1" t="n">
        <f aca="false">R109-N109</f>
        <v>9677.53333333333</v>
      </c>
    </row>
    <row r="110" customFormat="false" ht="12.75" hidden="false" customHeight="false" outlineLevel="0" collapsed="false">
      <c r="K110" s="8"/>
      <c r="L110" s="9"/>
      <c r="N110" s="9"/>
    </row>
    <row r="111" customFormat="false" ht="12.75" hidden="false" customHeight="false" outlineLevel="0" collapsed="false">
      <c r="A111" s="0" t="n">
        <v>2002</v>
      </c>
      <c r="B111" s="0" t="n">
        <v>2</v>
      </c>
      <c r="C111" s="0" t="n">
        <v>19</v>
      </c>
      <c r="D111" s="0" t="n">
        <v>14</v>
      </c>
      <c r="E111" s="0" t="n">
        <v>10</v>
      </c>
      <c r="F111" s="0" t="n">
        <v>1</v>
      </c>
      <c r="G111" s="0" t="n">
        <v>61</v>
      </c>
      <c r="H111" s="0" t="n">
        <f aca="false">(107-G111)</f>
        <v>46</v>
      </c>
      <c r="I111" s="0" t="n">
        <v>29.06</v>
      </c>
      <c r="J111" s="20" t="n">
        <f aca="false">(I111*1.114)*0.447</f>
        <v>14.47065948</v>
      </c>
      <c r="K111" s="9" t="n">
        <f aca="false">((VLOOKUP(J111+1,$Y$5:$Z$95,2,TRUE())-VLOOKUP(J111,$Y$5:$Z$95,2,TRUE()))/(VLOOKUP(J111+1,$Y$5:$Z$95,1,TRUE())-VLOOKUP(J111,$Y$5:$Z$95,1,TRUE())))*(J111-VLOOKUP(J111,$Y$5:$Z$95,1,TRUE()))+VLOOKUP(J111,$Y$5:$Z$95,2,TRUE())</f>
        <v>1498.41197844</v>
      </c>
      <c r="L111" s="9"/>
      <c r="N111" s="9" t="n">
        <f aca="false">((K111*G111)*0.9)*F111</f>
        <v>82262.817616356</v>
      </c>
      <c r="P111" s="1" t="n">
        <f aca="false">SUM('10-min Curtailment Periods'!L538:L543)</f>
        <v>53537.0833333333</v>
      </c>
      <c r="Q111" s="9" t="n">
        <f aca="false">IF(H111&gt;0,(P111*(107/H111)),P111*107)</f>
        <v>124531.911231884</v>
      </c>
      <c r="R111" s="9" t="n">
        <f aca="false">(Q111-P111)</f>
        <v>70994.8278985507</v>
      </c>
      <c r="T111" s="1" t="n">
        <f aca="false">R111-N111</f>
        <v>-11267.9897178053</v>
      </c>
    </row>
    <row r="112" customFormat="false" ht="12.75" hidden="false" customHeight="false" outlineLevel="0" collapsed="false">
      <c r="A112" s="0" t="n">
        <v>2002</v>
      </c>
      <c r="B112" s="0" t="n">
        <v>2</v>
      </c>
      <c r="C112" s="0" t="n">
        <v>19</v>
      </c>
      <c r="D112" s="0" t="n">
        <v>15</v>
      </c>
      <c r="E112" s="0" t="n">
        <v>20</v>
      </c>
      <c r="F112" s="0" t="n">
        <v>0.75</v>
      </c>
      <c r="G112" s="0" t="n">
        <v>61</v>
      </c>
      <c r="H112" s="0" t="n">
        <f aca="false">(107-G112)</f>
        <v>46</v>
      </c>
      <c r="I112" s="0" t="n">
        <v>34.04</v>
      </c>
      <c r="J112" s="20" t="n">
        <f aca="false">(I112*1.114)*0.447</f>
        <v>16.95049032</v>
      </c>
      <c r="K112" s="9" t="n">
        <f aca="false">((VLOOKUP(J112+1,$Y$5:$Z$95,2,TRUE())-VLOOKUP(J112,$Y$5:$Z$95,2,TRUE()))/(VLOOKUP(J112+1,$Y$5:$Z$95,1,TRUE())-VLOOKUP(J112,$Y$5:$Z$95,1,TRUE())))*(J112-VLOOKUP(J112,$Y$5:$Z$95,1,TRUE()))+VLOOKUP(J112,$Y$5:$Z$95,2,TRUE())</f>
        <v>1500</v>
      </c>
      <c r="L112" s="9"/>
      <c r="N112" s="9" t="n">
        <f aca="false">((K112*G112)*0.9)*F112</f>
        <v>61762.5</v>
      </c>
      <c r="P112" s="1" t="n">
        <f aca="false">SUM('10-min Curtailment Periods'!L545:L548)</f>
        <v>37808.9166666667</v>
      </c>
      <c r="Q112" s="9" t="n">
        <f aca="false">IF(H112&gt;0,(P112*(107/H112)),P112*107)</f>
        <v>87946.8278985507</v>
      </c>
      <c r="R112" s="9" t="n">
        <f aca="false">(Q112-P112)</f>
        <v>50137.9112318841</v>
      </c>
      <c r="T112" s="1" t="n">
        <f aca="false">R112-N112</f>
        <v>-11624.5887681159</v>
      </c>
    </row>
    <row r="113" customFormat="false" ht="12.75" hidden="false" customHeight="false" outlineLevel="0" collapsed="false">
      <c r="K113" s="8"/>
      <c r="L113" s="9"/>
      <c r="N113" s="9"/>
    </row>
    <row r="114" customFormat="false" ht="12.75" hidden="false" customHeight="false" outlineLevel="0" collapsed="false">
      <c r="A114" s="0" t="n">
        <v>2002</v>
      </c>
      <c r="B114" s="0" t="n">
        <v>2</v>
      </c>
      <c r="C114" s="0" t="n">
        <v>19</v>
      </c>
      <c r="D114" s="0" t="n">
        <v>16</v>
      </c>
      <c r="E114" s="0" t="n">
        <v>0</v>
      </c>
      <c r="F114" s="0" t="n">
        <v>1</v>
      </c>
      <c r="G114" s="0" t="n">
        <v>70</v>
      </c>
      <c r="H114" s="0" t="n">
        <f aca="false">(107-G114)</f>
        <v>37</v>
      </c>
      <c r="I114" s="0" t="n">
        <v>33.4</v>
      </c>
      <c r="J114" s="20" t="n">
        <f aca="false">(I114*1.114)*0.447</f>
        <v>16.6317972</v>
      </c>
      <c r="K114" s="9" t="n">
        <f aca="false">((VLOOKUP(J114+1,$Y$5:$Z$95,2,TRUE())-VLOOKUP(J114,$Y$5:$Z$95,2,TRUE()))/(VLOOKUP(J114+1,$Y$5:$Z$95,1,TRUE())-VLOOKUP(J114,$Y$5:$Z$95,1,TRUE())))*(J114-VLOOKUP(J114,$Y$5:$Z$95,1,TRUE()))+VLOOKUP(J114,$Y$5:$Z$95,2,TRUE())</f>
        <v>1500</v>
      </c>
      <c r="L114" s="9"/>
      <c r="N114" s="9" t="n">
        <f aca="false">((K114*G114)*0.9)*F114</f>
        <v>94500</v>
      </c>
      <c r="P114" s="1" t="n">
        <f aca="false">SUM('10-min Curtailment Periods'!L550:L555)</f>
        <v>51425.25</v>
      </c>
      <c r="Q114" s="9" t="n">
        <f aca="false">IF(H114&gt;0,(P114*(107/H114)),P114*107)</f>
        <v>148716.263513514</v>
      </c>
      <c r="R114" s="9" t="n">
        <f aca="false">(Q114-P114)</f>
        <v>97291.0135135135</v>
      </c>
      <c r="T114" s="1" t="n">
        <f aca="false">R114-N114</f>
        <v>2791.01351351352</v>
      </c>
    </row>
    <row r="115" customFormat="false" ht="12.75" hidden="false" customHeight="false" outlineLevel="0" collapsed="false">
      <c r="A115" s="0" t="n">
        <v>2002</v>
      </c>
      <c r="B115" s="0" t="n">
        <v>2</v>
      </c>
      <c r="C115" s="0" t="n">
        <v>19</v>
      </c>
      <c r="D115" s="0" t="n">
        <v>17</v>
      </c>
      <c r="E115" s="0" t="n">
        <v>0</v>
      </c>
      <c r="F115" s="0" t="n">
        <v>1</v>
      </c>
      <c r="G115" s="0" t="n">
        <v>70</v>
      </c>
      <c r="H115" s="0" t="n">
        <f aca="false">(107-G115)</f>
        <v>37</v>
      </c>
      <c r="I115" s="0" t="n">
        <v>30.62</v>
      </c>
      <c r="J115" s="20" t="n">
        <f aca="false">(I115*1.114)*0.447</f>
        <v>15.24747396</v>
      </c>
      <c r="K115" s="9" t="n">
        <f aca="false">((VLOOKUP(J115+1,$Y$5:$Z$95,2,TRUE())-VLOOKUP(J115,$Y$5:$Z$95,2,TRUE()))/(VLOOKUP(J115+1,$Y$5:$Z$95,1,TRUE())-VLOOKUP(J115,$Y$5:$Z$95,1,TRUE())))*(J115-VLOOKUP(J115,$Y$5:$Z$95,1,TRUE()))+VLOOKUP(J115,$Y$5:$Z$95,2,TRUE())</f>
        <v>1500</v>
      </c>
      <c r="L115" s="9"/>
      <c r="N115" s="9" t="n">
        <f aca="false">((K115*G115)*0.9)*F115</f>
        <v>94500</v>
      </c>
      <c r="P115" s="1" t="n">
        <f aca="false">SUM('10-min Curtailment Periods'!L556:L561)</f>
        <v>51960.6333333333</v>
      </c>
      <c r="Q115" s="9" t="n">
        <f aca="false">IF(H115&gt;0,(P115*(107/H115)),P115*107)</f>
        <v>150264.534234234</v>
      </c>
      <c r="R115" s="9" t="n">
        <f aca="false">(Q115-P115)</f>
        <v>98303.9009009009</v>
      </c>
      <c r="T115" s="1" t="n">
        <f aca="false">R115-N115</f>
        <v>3803.90090090092</v>
      </c>
    </row>
    <row r="116" customFormat="false" ht="12.75" hidden="false" customHeight="false" outlineLevel="0" collapsed="false">
      <c r="A116" s="0" t="n">
        <v>2002</v>
      </c>
      <c r="B116" s="0" t="n">
        <v>2</v>
      </c>
      <c r="C116" s="0" t="n">
        <v>19</v>
      </c>
      <c r="D116" s="0" t="n">
        <v>18</v>
      </c>
      <c r="E116" s="0" t="n">
        <v>0</v>
      </c>
      <c r="F116" s="0" t="n">
        <v>1</v>
      </c>
      <c r="G116" s="0" t="n">
        <v>70</v>
      </c>
      <c r="H116" s="0" t="n">
        <f aca="false">(107-G116)</f>
        <v>37</v>
      </c>
      <c r="I116" s="0" t="n">
        <v>25.54</v>
      </c>
      <c r="J116" s="20" t="n">
        <f aca="false">(I116*1.114)*0.447</f>
        <v>12.71784732</v>
      </c>
      <c r="K116" s="9" t="n">
        <f aca="false">((VLOOKUP(J116+1,$Y$5:$Z$95,2,TRUE())-VLOOKUP(J116,$Y$5:$Z$95,2,TRUE()))/(VLOOKUP(J116+1,$Y$5:$Z$95,1,TRUE())-VLOOKUP(J116,$Y$5:$Z$95,1,TRUE())))*(J116-VLOOKUP(J116,$Y$5:$Z$95,1,TRUE()))+VLOOKUP(J116,$Y$5:$Z$95,2,TRUE())</f>
        <v>1456.96715972</v>
      </c>
      <c r="L116" s="9"/>
      <c r="N116" s="9" t="n">
        <f aca="false">((K116*G116)*0.9)*F116</f>
        <v>91788.93106236</v>
      </c>
      <c r="P116" s="1" t="n">
        <f aca="false">SUM('10-min Curtailment Periods'!L562:L567)</f>
        <v>50212.8</v>
      </c>
      <c r="Q116" s="9" t="n">
        <f aca="false">IF(H116&gt;0,(P116*(107/H116)),P116*107)</f>
        <v>145209.989189189</v>
      </c>
      <c r="R116" s="9" t="n">
        <f aca="false">(Q116-P116)</f>
        <v>94997.1891891892</v>
      </c>
      <c r="T116" s="1" t="n">
        <f aca="false">R116-N116</f>
        <v>3208.25812682923</v>
      </c>
    </row>
    <row r="117" customFormat="false" ht="12.75" hidden="false" customHeight="false" outlineLevel="0" collapsed="false">
      <c r="A117" s="0" t="n">
        <v>2002</v>
      </c>
      <c r="B117" s="0" t="n">
        <v>2</v>
      </c>
      <c r="C117" s="0" t="n">
        <v>19</v>
      </c>
      <c r="D117" s="0" t="n">
        <v>19</v>
      </c>
      <c r="E117" s="0" t="n">
        <v>0</v>
      </c>
      <c r="F117" s="0" t="n">
        <v>1</v>
      </c>
      <c r="G117" s="0" t="n">
        <v>70</v>
      </c>
      <c r="H117" s="0" t="n">
        <f aca="false">(107-G117)</f>
        <v>37</v>
      </c>
      <c r="I117" s="0" t="n">
        <v>19.07</v>
      </c>
      <c r="J117" s="20" t="n">
        <f aca="false">(I117*1.114)*0.447</f>
        <v>9.49605906</v>
      </c>
      <c r="K117" s="9" t="n">
        <f aca="false">((VLOOKUP(J117+1,$Y$5:$Z$95,2,TRUE())-VLOOKUP(J117,$Y$5:$Z$95,2,TRUE()))/(VLOOKUP(J117+1,$Y$5:$Z$95,1,TRUE())-VLOOKUP(J117,$Y$5:$Z$95,1,TRUE())))*(J117-VLOOKUP(J117,$Y$5:$Z$95,1,TRUE()))+VLOOKUP(J117,$Y$5:$Z$95,2,TRUE())</f>
        <v>824.92018244</v>
      </c>
      <c r="L117" s="9"/>
      <c r="N117" s="9" t="n">
        <f aca="false">((K117*G117)*0.9)*F117</f>
        <v>51969.97149372</v>
      </c>
      <c r="P117" s="1" t="n">
        <f aca="false">SUM('10-min Curtailment Periods'!L568:L573)</f>
        <v>47510.9833333333</v>
      </c>
      <c r="Q117" s="9" t="n">
        <f aca="false">IF(H117&gt;0,(P117*(107/H117)),P117*107)</f>
        <v>137396.627477478</v>
      </c>
      <c r="R117" s="9" t="n">
        <f aca="false">(Q117-P117)</f>
        <v>89885.6441441442</v>
      </c>
      <c r="T117" s="1" t="n">
        <f aca="false">R117-N117</f>
        <v>37915.6726504242</v>
      </c>
    </row>
    <row r="118" customFormat="false" ht="12.75" hidden="false" customHeight="false" outlineLevel="0" collapsed="false">
      <c r="A118" s="0" t="n">
        <v>2002</v>
      </c>
      <c r="B118" s="0" t="n">
        <v>2</v>
      </c>
      <c r="C118" s="0" t="n">
        <v>19</v>
      </c>
      <c r="D118" s="0" t="n">
        <v>20</v>
      </c>
      <c r="E118" s="0" t="n">
        <v>0</v>
      </c>
      <c r="F118" s="0" t="n">
        <v>1</v>
      </c>
      <c r="G118" s="0" t="n">
        <v>70</v>
      </c>
      <c r="H118" s="0" t="n">
        <f aca="false">(107-G118)</f>
        <v>37</v>
      </c>
      <c r="I118" s="0" t="n">
        <v>17.57</v>
      </c>
      <c r="J118" s="20" t="n">
        <f aca="false">(I118*1.114)*0.447</f>
        <v>8.74912206</v>
      </c>
      <c r="K118" s="9" t="n">
        <f aca="false">((VLOOKUP(J118+1,$Y$5:$Z$95,2,TRUE())-VLOOKUP(J118,$Y$5:$Z$95,2,TRUE()))/(VLOOKUP(J118+1,$Y$5:$Z$95,1,TRUE())-VLOOKUP(J118,$Y$5:$Z$95,1,TRUE())))*(J118-VLOOKUP(J118,$Y$5:$Z$95,1,TRUE()))+VLOOKUP(J118,$Y$5:$Z$95,2,TRUE())</f>
        <v>634.55948702</v>
      </c>
      <c r="L118" s="9"/>
      <c r="N118" s="9" t="n">
        <f aca="false">((K118*G118)*0.9)*F118</f>
        <v>39977.24768226</v>
      </c>
      <c r="P118" s="1" t="n">
        <f aca="false">SUM('10-min Curtailment Periods'!L574:L579)</f>
        <v>48673.4833333333</v>
      </c>
      <c r="Q118" s="9" t="n">
        <f aca="false">IF(H118&gt;0,(P118*(107/H118)),P118*107)</f>
        <v>140758.451801802</v>
      </c>
      <c r="R118" s="9" t="n">
        <f aca="false">(Q118-P118)</f>
        <v>92084.9684684685</v>
      </c>
      <c r="T118" s="1" t="n">
        <f aca="false">R118-N118</f>
        <v>52107.7207862085</v>
      </c>
    </row>
    <row r="119" customFormat="false" ht="12.75" hidden="false" customHeight="false" outlineLevel="0" collapsed="false">
      <c r="A119" s="0" t="n">
        <v>2002</v>
      </c>
      <c r="B119" s="0" t="n">
        <v>2</v>
      </c>
      <c r="C119" s="0" t="n">
        <v>19</v>
      </c>
      <c r="D119" s="0" t="n">
        <v>21</v>
      </c>
      <c r="E119" s="0" t="n">
        <v>0</v>
      </c>
      <c r="F119" s="0" t="n">
        <v>1</v>
      </c>
      <c r="G119" s="0" t="n">
        <v>70</v>
      </c>
      <c r="H119" s="0" t="n">
        <f aca="false">(107-G119)</f>
        <v>37</v>
      </c>
      <c r="I119" s="0" t="n">
        <v>19.71</v>
      </c>
      <c r="J119" s="20" t="n">
        <f aca="false">(I119*1.114)*0.447</f>
        <v>9.81475218</v>
      </c>
      <c r="K119" s="9" t="n">
        <f aca="false">((VLOOKUP(J119+1,$Y$5:$Z$95,2,TRUE())-VLOOKUP(J119,$Y$5:$Z$95,2,TRUE()))/(VLOOKUP(J119+1,$Y$5:$Z$95,1,TRUE())-VLOOKUP(J119,$Y$5:$Z$95,1,TRUE())))*(J119-VLOOKUP(J119,$Y$5:$Z$95,1,TRUE()))+VLOOKUP(J119,$Y$5:$Z$95,2,TRUE())</f>
        <v>912.24209732</v>
      </c>
      <c r="L119" s="9"/>
      <c r="N119" s="9" t="n">
        <f aca="false">((K119*G119)*0.9)*F119</f>
        <v>57471.25213116</v>
      </c>
      <c r="P119" s="1" t="n">
        <f aca="false">SUM('10-min Curtailment Periods'!L580:L585)</f>
        <v>60232.0333333333</v>
      </c>
      <c r="Q119" s="9" t="n">
        <f aca="false">IF(H119&gt;0,(P119*(107/H119)),P119*107)</f>
        <v>174184.528828829</v>
      </c>
      <c r="R119" s="9" t="n">
        <f aca="false">(Q119-P119)</f>
        <v>113952.495495496</v>
      </c>
      <c r="T119" s="1" t="n">
        <f aca="false">R119-N119</f>
        <v>56481.2433643355</v>
      </c>
    </row>
    <row r="120" customFormat="false" ht="12.75" hidden="false" customHeight="false" outlineLevel="0" collapsed="false">
      <c r="A120" s="0" t="n">
        <v>2002</v>
      </c>
      <c r="B120" s="0" t="n">
        <v>2</v>
      </c>
      <c r="C120" s="0" t="n">
        <v>19</v>
      </c>
      <c r="D120" s="0" t="n">
        <v>22</v>
      </c>
      <c r="E120" s="0" t="n">
        <v>0</v>
      </c>
      <c r="F120" s="0" t="n">
        <v>0.5</v>
      </c>
      <c r="G120" s="0" t="n">
        <v>70</v>
      </c>
      <c r="H120" s="0" t="n">
        <f aca="false">(107-G120)</f>
        <v>37</v>
      </c>
      <c r="I120" s="0" t="n">
        <v>17.84</v>
      </c>
      <c r="J120" s="20" t="n">
        <f aca="false">(I120*1.114)*0.447</f>
        <v>8.88357072</v>
      </c>
      <c r="K120" s="9" t="n">
        <f aca="false">((VLOOKUP(J120+1,$Y$5:$Z$95,2,TRUE())-VLOOKUP(J120,$Y$5:$Z$95,2,TRUE()))/(VLOOKUP(J120+1,$Y$5:$Z$95,1,TRUE())-VLOOKUP(J120,$Y$5:$Z$95,1,TRUE())))*(J120-VLOOKUP(J120,$Y$5:$Z$95,1,TRUE()))+VLOOKUP(J120,$Y$5:$Z$95,2,TRUE())</f>
        <v>663.73484624</v>
      </c>
      <c r="L120" s="9"/>
      <c r="N120" s="9" t="n">
        <f aca="false">((K120*G120)*0.9)*F120</f>
        <v>20907.64765656</v>
      </c>
      <c r="P120" s="1" t="n">
        <f aca="false">SUM('10-min Curtailment Periods'!L586:L588)</f>
        <v>29222.1</v>
      </c>
      <c r="Q120" s="9" t="n">
        <f aca="false">IF(H120&gt;0,(P120*(107/H120)),P120*107)</f>
        <v>84507.1540540541</v>
      </c>
      <c r="R120" s="9" t="n">
        <f aca="false">(Q120-P120)</f>
        <v>55285.0540540541</v>
      </c>
      <c r="T120" s="1" t="n">
        <f aca="false">R120-N120</f>
        <v>34377.4063974941</v>
      </c>
    </row>
    <row r="121" customFormat="false" ht="12.75" hidden="false" customHeight="false" outlineLevel="0" collapsed="false">
      <c r="K121" s="8"/>
      <c r="L121" s="9"/>
      <c r="N121" s="9"/>
    </row>
    <row r="122" customFormat="false" ht="12.75" hidden="false" customHeight="false" outlineLevel="0" collapsed="false">
      <c r="A122" s="0" t="n">
        <v>2002</v>
      </c>
      <c r="B122" s="0" t="n">
        <v>2</v>
      </c>
      <c r="C122" s="0" t="n">
        <v>21</v>
      </c>
      <c r="D122" s="0" t="n">
        <v>0</v>
      </c>
      <c r="E122" s="0" t="n">
        <v>0</v>
      </c>
      <c r="F122" s="0" t="n">
        <v>1</v>
      </c>
      <c r="G122" s="0" t="n">
        <v>9</v>
      </c>
      <c r="H122" s="0" t="n">
        <f aca="false">(107-G122)</f>
        <v>98</v>
      </c>
      <c r="I122" s="0" t="n">
        <v>7.94</v>
      </c>
      <c r="J122" s="20" t="n">
        <f aca="false">(I122*1.114)*0.447</f>
        <v>3.95378652</v>
      </c>
      <c r="K122" s="9" t="n">
        <f aca="false">((VLOOKUP(J122+1,$Y$5:$Z$95,2,TRUE())-VLOOKUP(J122,$Y$5:$Z$95,2,TRUE()))/(VLOOKUP(J122+1,$Y$5:$Z$95,1,TRUE())-VLOOKUP(J122,$Y$5:$Z$95,1,TRUE())))*(J122-VLOOKUP(J122,$Y$5:$Z$95,1,TRUE()))+VLOOKUP(J122,$Y$5:$Z$95,2,TRUE())</f>
        <v>30.844663</v>
      </c>
      <c r="L122" s="9"/>
      <c r="N122" s="9" t="n">
        <f aca="false">((K122*G122)*0.9)*F122</f>
        <v>249.8417703</v>
      </c>
      <c r="P122" s="1" t="n">
        <f aca="false">SUM('10-min Curtailment Periods'!L592:L597)</f>
        <v>7674.13333333333</v>
      </c>
      <c r="Q122" s="9" t="n">
        <f aca="false">IF(H122&gt;0,(P122*(107/H122)),P122*107)</f>
        <v>8378.90068027211</v>
      </c>
      <c r="R122" s="9" t="n">
        <f aca="false">(Q122-P122)</f>
        <v>704.767346938776</v>
      </c>
      <c r="T122" s="1" t="n">
        <f aca="false">R122-N122</f>
        <v>454.925576638775</v>
      </c>
    </row>
    <row r="123" customFormat="false" ht="12.75" hidden="false" customHeight="false" outlineLevel="0" collapsed="false">
      <c r="A123" s="0" t="n">
        <v>2002</v>
      </c>
      <c r="B123" s="0" t="n">
        <v>2</v>
      </c>
      <c r="C123" s="0" t="n">
        <v>21</v>
      </c>
      <c r="D123" s="0" t="n">
        <v>1</v>
      </c>
      <c r="E123" s="0" t="n">
        <v>0</v>
      </c>
      <c r="F123" s="0" t="n">
        <v>1</v>
      </c>
      <c r="G123" s="0" t="n">
        <v>9</v>
      </c>
      <c r="H123" s="0" t="n">
        <f aca="false">(107-G123)</f>
        <v>98</v>
      </c>
      <c r="I123" s="0" t="n">
        <v>11.85</v>
      </c>
      <c r="J123" s="20" t="n">
        <f aca="false">(I123*1.114)*0.447</f>
        <v>5.9008023</v>
      </c>
      <c r="K123" s="9" t="n">
        <f aca="false">((VLOOKUP(J123+1,$Y$5:$Z$95,2,TRUE())-VLOOKUP(J123,$Y$5:$Z$95,2,TRUE()))/(VLOOKUP(J123+1,$Y$5:$Z$95,1,TRUE())-VLOOKUP(J123,$Y$5:$Z$95,1,TRUE())))*(J123-VLOOKUP(J123,$Y$5:$Z$95,1,TRUE()))+VLOOKUP(J123,$Y$5:$Z$95,2,TRUE())</f>
        <v>172.9730093</v>
      </c>
      <c r="L123" s="9"/>
      <c r="N123" s="9" t="n">
        <f aca="false">((K123*G123)*0.9)*F123</f>
        <v>1401.08137533</v>
      </c>
      <c r="P123" s="1" t="n">
        <f aca="false">SUM('10-min Curtailment Periods'!L598:L603)</f>
        <v>12328.7833333333</v>
      </c>
      <c r="Q123" s="9" t="n">
        <f aca="false">IF(H123&gt;0,(P123*(107/H123)),P123*107)</f>
        <v>13461.018537415</v>
      </c>
      <c r="R123" s="9" t="n">
        <f aca="false">(Q123-P123)</f>
        <v>1132.23520408163</v>
      </c>
      <c r="T123" s="1" t="n">
        <f aca="false">R123-N123</f>
        <v>-268.846171248367</v>
      </c>
    </row>
    <row r="124" customFormat="false" ht="12.75" hidden="false" customHeight="false" outlineLevel="0" collapsed="false">
      <c r="K124" s="8"/>
      <c r="L124" s="9"/>
      <c r="N124" s="9"/>
    </row>
    <row r="125" customFormat="false" ht="12.75" hidden="false" customHeight="false" outlineLevel="0" collapsed="false">
      <c r="A125" s="0" t="n">
        <v>2002</v>
      </c>
      <c r="B125" s="0" t="n">
        <v>2</v>
      </c>
      <c r="C125" s="0" t="n">
        <v>21</v>
      </c>
      <c r="D125" s="0" t="n">
        <v>2</v>
      </c>
      <c r="E125" s="0" t="n">
        <v>0</v>
      </c>
      <c r="F125" s="0" t="n">
        <v>1</v>
      </c>
      <c r="G125" s="0" t="n">
        <v>26</v>
      </c>
      <c r="H125" s="0" t="n">
        <f aca="false">(107-G125)</f>
        <v>81</v>
      </c>
      <c r="I125" s="0" t="n">
        <v>19.33</v>
      </c>
      <c r="J125" s="20" t="n">
        <f aca="false">(I125*1.114)*0.447</f>
        <v>9.62552814</v>
      </c>
      <c r="K125" s="9" t="n">
        <f aca="false">((VLOOKUP(J125+1,$Y$5:$Z$95,2,TRUE())-VLOOKUP(J125,$Y$5:$Z$95,2,TRUE()))/(VLOOKUP(J125+1,$Y$5:$Z$95,1,TRUE())-VLOOKUP(J125,$Y$5:$Z$95,1,TRUE())))*(J125-VLOOKUP(J125,$Y$5:$Z$95,1,TRUE()))+VLOOKUP(J125,$Y$5:$Z$95,2,TRUE())</f>
        <v>860.39471036</v>
      </c>
      <c r="L125" s="9"/>
      <c r="N125" s="9" t="n">
        <f aca="false">((K125*G125)*0.9)*F125</f>
        <v>20133.236222424</v>
      </c>
      <c r="P125" s="1" t="n">
        <f aca="false">SUM('10-min Curtailment Periods'!L605:L610)</f>
        <v>19635.9833333333</v>
      </c>
      <c r="Q125" s="9" t="n">
        <f aca="false">IF(H125&gt;0,(P125*(107/H125)),P125*107)</f>
        <v>25938.891563786</v>
      </c>
      <c r="R125" s="9" t="n">
        <f aca="false">(Q125-P125)</f>
        <v>6302.90823045268</v>
      </c>
      <c r="T125" s="1" t="n">
        <f aca="false">R125-N125</f>
        <v>-13830.3279919713</v>
      </c>
    </row>
    <row r="126" customFormat="false" ht="12.75" hidden="false" customHeight="false" outlineLevel="0" collapsed="false">
      <c r="A126" s="0" t="n">
        <v>2002</v>
      </c>
      <c r="B126" s="0" t="n">
        <v>2</v>
      </c>
      <c r="C126" s="0" t="n">
        <v>21</v>
      </c>
      <c r="D126" s="0" t="n">
        <v>3</v>
      </c>
      <c r="E126" s="0" t="n">
        <v>0</v>
      </c>
      <c r="F126" s="0" t="n">
        <v>1</v>
      </c>
      <c r="G126" s="0" t="n">
        <v>26</v>
      </c>
      <c r="H126" s="0" t="n">
        <f aca="false">(107-G126)</f>
        <v>81</v>
      </c>
      <c r="I126" s="0" t="n">
        <v>17.78</v>
      </c>
      <c r="J126" s="20" t="n">
        <f aca="false">(I126*1.114)*0.447</f>
        <v>8.85369324</v>
      </c>
      <c r="K126" s="9" t="n">
        <f aca="false">((VLOOKUP(J126+1,$Y$5:$Z$95,2,TRUE())-VLOOKUP(J126,$Y$5:$Z$95,2,TRUE()))/(VLOOKUP(J126+1,$Y$5:$Z$95,1,TRUE())-VLOOKUP(J126,$Y$5:$Z$95,1,TRUE())))*(J126-VLOOKUP(J126,$Y$5:$Z$95,1,TRUE()))+VLOOKUP(J126,$Y$5:$Z$95,2,TRUE())</f>
        <v>657.25143308</v>
      </c>
      <c r="L126" s="9"/>
      <c r="N126" s="9" t="n">
        <f aca="false">((K126*G126)*0.9)*F126</f>
        <v>15379.683534072</v>
      </c>
      <c r="P126" s="1" t="n">
        <f aca="false">SUM('10-min Curtailment Periods'!L611:L616)</f>
        <v>24101.6833333333</v>
      </c>
      <c r="Q126" s="9" t="n">
        <f aca="false">IF(H126&gt;0,(P126*(107/H126)),P126*107)</f>
        <v>31838.0261316872</v>
      </c>
      <c r="R126" s="9" t="n">
        <f aca="false">(Q126-P126)</f>
        <v>7736.34279835391</v>
      </c>
      <c r="T126" s="1" t="n">
        <f aca="false">R126-N126</f>
        <v>-7643.34073571809</v>
      </c>
    </row>
    <row r="127" customFormat="false" ht="12.75" hidden="false" customHeight="false" outlineLevel="0" collapsed="false">
      <c r="A127" s="0" t="n">
        <v>2002</v>
      </c>
      <c r="B127" s="0" t="n">
        <v>2</v>
      </c>
      <c r="C127" s="0" t="n">
        <v>21</v>
      </c>
      <c r="D127" s="0" t="n">
        <v>4</v>
      </c>
      <c r="E127" s="0" t="n">
        <v>0</v>
      </c>
      <c r="F127" s="0" t="n">
        <v>1</v>
      </c>
      <c r="G127" s="0" t="n">
        <v>26</v>
      </c>
      <c r="H127" s="0" t="n">
        <f aca="false">(107-G127)</f>
        <v>81</v>
      </c>
      <c r="I127" s="0" t="n">
        <v>18.8</v>
      </c>
      <c r="J127" s="20" t="n">
        <f aca="false">(I127*1.114)*0.447</f>
        <v>9.3616104</v>
      </c>
      <c r="K127" s="9" t="n">
        <f aca="false">((VLOOKUP(J127+1,$Y$5:$Z$95,2,TRUE())-VLOOKUP(J127,$Y$5:$Z$95,2,TRUE()))/(VLOOKUP(J127+1,$Y$5:$Z$95,1,TRUE())-VLOOKUP(J127,$Y$5:$Z$95,1,TRUE())))*(J127-VLOOKUP(J127,$Y$5:$Z$95,1,TRUE()))+VLOOKUP(J127,$Y$5:$Z$95,2,TRUE())</f>
        <v>788.0812496</v>
      </c>
      <c r="L127" s="9"/>
      <c r="N127" s="9" t="n">
        <f aca="false">((K127*G127)*0.9)*F127</f>
        <v>18441.10124064</v>
      </c>
      <c r="P127" s="1" t="n">
        <f aca="false">SUM('10-min Curtailment Periods'!L617:L622)</f>
        <v>31086.0333333333</v>
      </c>
      <c r="Q127" s="9" t="n">
        <f aca="false">IF(H127&gt;0,(P127*(107/H127)),P127*107)</f>
        <v>41064.266255144</v>
      </c>
      <c r="R127" s="9" t="n">
        <f aca="false">(Q127-P127)</f>
        <v>9978.2329218107</v>
      </c>
      <c r="T127" s="1" t="n">
        <f aca="false">R127-N127</f>
        <v>-8462.8683188293</v>
      </c>
    </row>
    <row r="128" customFormat="false" ht="12.75" hidden="false" customHeight="false" outlineLevel="0" collapsed="false">
      <c r="A128" s="0" t="n">
        <v>2002</v>
      </c>
      <c r="B128" s="0" t="n">
        <v>2</v>
      </c>
      <c r="C128" s="0" t="n">
        <v>21</v>
      </c>
      <c r="D128" s="0" t="n">
        <v>5</v>
      </c>
      <c r="E128" s="0" t="n">
        <v>0</v>
      </c>
      <c r="F128" s="0" t="n">
        <v>1</v>
      </c>
      <c r="G128" s="0" t="n">
        <v>26</v>
      </c>
      <c r="H128" s="0" t="n">
        <f aca="false">(107-G128)</f>
        <v>81</v>
      </c>
      <c r="I128" s="0" t="n">
        <v>20.03</v>
      </c>
      <c r="J128" s="20" t="n">
        <f aca="false">(I128*1.114)*0.447</f>
        <v>9.97409874</v>
      </c>
      <c r="K128" s="9" t="n">
        <f aca="false">((VLOOKUP(J128+1,$Y$5:$Z$95,2,TRUE())-VLOOKUP(J128,$Y$5:$Z$95,2,TRUE()))/(VLOOKUP(J128+1,$Y$5:$Z$95,1,TRUE())-VLOOKUP(J128,$Y$5:$Z$95,1,TRUE())))*(J128-VLOOKUP(J128,$Y$5:$Z$95,1,TRUE()))+VLOOKUP(J128,$Y$5:$Z$95,2,TRUE())</f>
        <v>955.903054760001</v>
      </c>
      <c r="L128" s="9"/>
      <c r="N128" s="9" t="n">
        <f aca="false">((K128*G128)*0.9)*F128</f>
        <v>22368.131481384</v>
      </c>
      <c r="P128" s="1" t="n">
        <f aca="false">SUM('10-min Curtailment Periods'!L623:L628)</f>
        <v>47664.95</v>
      </c>
      <c r="Q128" s="9" t="n">
        <f aca="false">IF(H128&gt;0,(P128*(107/H128)),P128*107)</f>
        <v>62964.8104938272</v>
      </c>
      <c r="R128" s="9" t="n">
        <f aca="false">(Q128-P128)</f>
        <v>15299.8604938272</v>
      </c>
      <c r="T128" s="1" t="n">
        <f aca="false">R128-N128</f>
        <v>-7068.27098755685</v>
      </c>
    </row>
    <row r="129" customFormat="false" ht="12.75" hidden="false" customHeight="false" outlineLevel="0" collapsed="false">
      <c r="K129" s="8"/>
      <c r="L129" s="9"/>
      <c r="N129" s="9"/>
    </row>
    <row r="130" customFormat="false" ht="12.75" hidden="false" customHeight="false" outlineLevel="0" collapsed="false">
      <c r="A130" s="0" t="n">
        <v>2002</v>
      </c>
      <c r="B130" s="0" t="n">
        <v>2</v>
      </c>
      <c r="C130" s="0" t="n">
        <v>21</v>
      </c>
      <c r="D130" s="0" t="n">
        <v>6</v>
      </c>
      <c r="E130" s="0" t="n">
        <v>0</v>
      </c>
      <c r="F130" s="0" t="n">
        <v>0.5</v>
      </c>
      <c r="G130" s="0" t="n">
        <v>39</v>
      </c>
      <c r="H130" s="0" t="n">
        <f aca="false">(107-G130)</f>
        <v>68</v>
      </c>
      <c r="I130" s="0" t="n">
        <v>18.59</v>
      </c>
      <c r="J130" s="20" t="n">
        <f aca="false">(I130*1.114)*0.447</f>
        <v>9.25703922</v>
      </c>
      <c r="K130" s="9" t="n">
        <f aca="false">((VLOOKUP(J130+1,$Y$5:$Z$95,2,TRUE())-VLOOKUP(J130,$Y$5:$Z$95,2,TRUE()))/(VLOOKUP(J130+1,$Y$5:$Z$95,1,TRUE())-VLOOKUP(J130,$Y$5:$Z$95,1,TRUE())))*(J130-VLOOKUP(J130,$Y$5:$Z$95,1,TRUE()))+VLOOKUP(J130,$Y$5:$Z$95,2,TRUE())</f>
        <v>759.42874628</v>
      </c>
      <c r="L130" s="9"/>
      <c r="N130" s="9" t="n">
        <f aca="false">((K130*G130)*0.9)*F130</f>
        <v>13327.974497214</v>
      </c>
      <c r="P130" s="1" t="n">
        <f aca="false">SUM('10-min Curtailment Periods'!L630:L632)</f>
        <v>24222.6833333333</v>
      </c>
      <c r="Q130" s="9" t="n">
        <f aca="false">IF(H130&gt;0,(P130*(107/H130)),P130*107)</f>
        <v>38115.1046568627</v>
      </c>
      <c r="R130" s="9" t="n">
        <f aca="false">(Q130-P130)</f>
        <v>13892.4213235294</v>
      </c>
      <c r="T130" s="1" t="n">
        <f aca="false">R130-N130</f>
        <v>564.446826315403</v>
      </c>
    </row>
    <row r="131" customFormat="false" ht="12.75" hidden="false" customHeight="false" outlineLevel="0" collapsed="false">
      <c r="K131" s="8"/>
      <c r="L131" s="9"/>
      <c r="N131" s="9"/>
    </row>
    <row r="132" customFormat="false" ht="12.75" hidden="false" customHeight="false" outlineLevel="0" collapsed="false">
      <c r="A132" s="0" t="n">
        <v>2002</v>
      </c>
      <c r="B132" s="0" t="n">
        <v>2</v>
      </c>
      <c r="C132" s="0" t="n">
        <v>21</v>
      </c>
      <c r="D132" s="0" t="n">
        <v>6</v>
      </c>
      <c r="E132" s="0" t="n">
        <v>30</v>
      </c>
      <c r="F132" s="0" t="n">
        <v>1</v>
      </c>
      <c r="G132" s="0" t="n">
        <v>31</v>
      </c>
      <c r="H132" s="0" t="n">
        <f aca="false">(107-G132)</f>
        <v>76</v>
      </c>
      <c r="I132" s="0" t="n">
        <v>18.59</v>
      </c>
      <c r="J132" s="20" t="n">
        <f aca="false">(I132*1.114)*0.447</f>
        <v>9.25703922</v>
      </c>
      <c r="K132" s="9" t="n">
        <f aca="false">((VLOOKUP(J132+1,$Y$5:$Z$95,2,TRUE())-VLOOKUP(J132,$Y$5:$Z$95,2,TRUE()))/(VLOOKUP(J132+1,$Y$5:$Z$95,1,TRUE())-VLOOKUP(J132,$Y$5:$Z$95,1,TRUE())))*(J132-VLOOKUP(J132,$Y$5:$Z$95,1,TRUE()))+VLOOKUP(J132,$Y$5:$Z$95,2,TRUE())</f>
        <v>759.42874628</v>
      </c>
      <c r="L132" s="9"/>
      <c r="N132" s="9" t="n">
        <f aca="false">((K132*G132)*0.9)*F132</f>
        <v>21188.062021212</v>
      </c>
      <c r="P132" s="1" t="n">
        <f aca="false">SUM('10-min Curtailment Periods'!L634:L639)</f>
        <v>44185.3333333333</v>
      </c>
      <c r="Q132" s="9" t="n">
        <f aca="false">IF(H132&gt;0,(P132*(107/H132)),P132*107)</f>
        <v>62208.298245614</v>
      </c>
      <c r="R132" s="9" t="n">
        <f aca="false">(Q132-P132)</f>
        <v>18022.9649122807</v>
      </c>
      <c r="T132" s="1" t="n">
        <f aca="false">R132-N132</f>
        <v>-3165.09710893131</v>
      </c>
    </row>
    <row r="133" customFormat="false" ht="12.75" hidden="false" customHeight="false" outlineLevel="0" collapsed="false">
      <c r="A133" s="0" t="n">
        <v>2002</v>
      </c>
      <c r="B133" s="0" t="n">
        <v>2</v>
      </c>
      <c r="C133" s="0" t="n">
        <v>21</v>
      </c>
      <c r="D133" s="0" t="n">
        <v>7</v>
      </c>
      <c r="E133" s="0" t="n">
        <v>30</v>
      </c>
      <c r="F133" s="0" t="n">
        <v>1</v>
      </c>
      <c r="G133" s="0" t="n">
        <v>31</v>
      </c>
      <c r="H133" s="0" t="n">
        <f aca="false">(107-G133)</f>
        <v>76</v>
      </c>
      <c r="I133" s="0" t="n">
        <v>19.17</v>
      </c>
      <c r="J133" s="20" t="n">
        <f aca="false">(I133*1.114)*0.447</f>
        <v>9.54585486</v>
      </c>
      <c r="K133" s="9" t="n">
        <f aca="false">((VLOOKUP(J133+1,$Y$5:$Z$95,2,TRUE())-VLOOKUP(J133,$Y$5:$Z$95,2,TRUE()))/(VLOOKUP(J133+1,$Y$5:$Z$95,1,TRUE())-VLOOKUP(J133,$Y$5:$Z$95,1,TRUE())))*(J133-VLOOKUP(J133,$Y$5:$Z$95,1,TRUE()))+VLOOKUP(J133,$Y$5:$Z$95,2,TRUE())</f>
        <v>838.564231640001</v>
      </c>
      <c r="L133" s="9"/>
      <c r="N133" s="9" t="n">
        <f aca="false">((K133*G133)*0.9)*F133</f>
        <v>23395.942062756</v>
      </c>
      <c r="P133" s="1" t="n">
        <f aca="false">SUM('10-min Curtailment Periods'!L640:L645)</f>
        <v>57067.85</v>
      </c>
      <c r="Q133" s="9" t="n">
        <f aca="false">IF(H133&gt;0,(P133*(107/H133)),P133*107)</f>
        <v>80345.5256578947</v>
      </c>
      <c r="R133" s="9" t="n">
        <f aca="false">(Q133-P133)</f>
        <v>23277.6756578947</v>
      </c>
      <c r="T133" s="1" t="n">
        <f aca="false">R133-N133</f>
        <v>-118.266404861271</v>
      </c>
    </row>
    <row r="134" customFormat="false" ht="12.75" hidden="false" customHeight="false" outlineLevel="0" collapsed="false">
      <c r="K134" s="8"/>
      <c r="L134" s="9"/>
      <c r="N134" s="9"/>
    </row>
    <row r="135" customFormat="false" ht="12.75" hidden="false" customHeight="false" outlineLevel="0" collapsed="false">
      <c r="A135" s="0" t="n">
        <v>2002</v>
      </c>
      <c r="B135" s="0" t="n">
        <v>2</v>
      </c>
      <c r="C135" s="0" t="n">
        <v>21</v>
      </c>
      <c r="D135" s="0" t="n">
        <v>9</v>
      </c>
      <c r="E135" s="0" t="n">
        <v>40</v>
      </c>
      <c r="F135" s="0" t="n">
        <v>1</v>
      </c>
      <c r="G135" s="0" t="n">
        <v>11</v>
      </c>
      <c r="H135" s="0" t="n">
        <f aca="false">(107-G135)</f>
        <v>96</v>
      </c>
      <c r="I135" s="0" t="n">
        <v>22.43</v>
      </c>
      <c r="J135" s="20" t="n">
        <f aca="false">(I135*1.114)*0.447</f>
        <v>11.16919794</v>
      </c>
      <c r="K135" s="9" t="n">
        <f aca="false">((VLOOKUP(J135+1,$Y$5:$Z$95,2,TRUE())-VLOOKUP(J135,$Y$5:$Z$95,2,TRUE()))/(VLOOKUP(J135+1,$Y$5:$Z$95,1,TRUE())-VLOOKUP(J135,$Y$5:$Z$95,1,TRUE())))*(J135-VLOOKUP(J135,$Y$5:$Z$95,1,TRUE()))+VLOOKUP(J135,$Y$5:$Z$95,2,TRUE())</f>
        <v>1261.44044156</v>
      </c>
      <c r="L135" s="9"/>
      <c r="N135" s="9" t="n">
        <f aca="false">((K135*G135)*0.9)*F135</f>
        <v>12488.260371444</v>
      </c>
      <c r="P135" s="1" t="n">
        <f aca="false">SUM('10-min Curtailment Periods'!L647:L652)</f>
        <v>38318.4666666667</v>
      </c>
      <c r="Q135" s="9" t="n">
        <f aca="false">IF(H135&gt;0,(P135*(107/H135)),P135*107)</f>
        <v>42709.1243055556</v>
      </c>
      <c r="R135" s="9" t="n">
        <f aca="false">(Q135-P135)</f>
        <v>4390.65763888889</v>
      </c>
      <c r="T135" s="1" t="n">
        <f aca="false">R135-N135</f>
        <v>-8097.60273255512</v>
      </c>
    </row>
    <row r="136" customFormat="false" ht="12.75" hidden="false" customHeight="false" outlineLevel="0" collapsed="false">
      <c r="K136" s="8"/>
      <c r="L136" s="9"/>
      <c r="N136" s="9"/>
    </row>
    <row r="137" customFormat="false" ht="12.75" hidden="false" customHeight="false" outlineLevel="0" collapsed="false">
      <c r="A137" s="0" t="n">
        <v>2002</v>
      </c>
      <c r="B137" s="0" t="n">
        <v>2</v>
      </c>
      <c r="C137" s="0" t="n">
        <v>21</v>
      </c>
      <c r="D137" s="0" t="n">
        <v>10</v>
      </c>
      <c r="E137" s="0" t="n">
        <v>40</v>
      </c>
      <c r="F137" s="0" t="n">
        <v>1</v>
      </c>
      <c r="G137" s="0" t="n">
        <v>27</v>
      </c>
      <c r="H137" s="0" t="n">
        <f aca="false">(107-G137)</f>
        <v>80</v>
      </c>
      <c r="I137" s="0" t="n">
        <v>24.79</v>
      </c>
      <c r="J137" s="20" t="n">
        <f aca="false">(I137*1.114)*0.447</f>
        <v>12.34437882</v>
      </c>
      <c r="K137" s="9" t="n">
        <f aca="false">((VLOOKUP(J137+1,$Y$5:$Z$95,2,TRUE())-VLOOKUP(J137,$Y$5:$Z$95,2,TRUE()))/(VLOOKUP(J137+1,$Y$5:$Z$95,1,TRUE())-VLOOKUP(J137,$Y$5:$Z$95,1,TRUE())))*(J137-VLOOKUP(J137,$Y$5:$Z$95,1,TRUE()))+VLOOKUP(J137,$Y$5:$Z$95,2,TRUE())</f>
        <v>1430.45089622</v>
      </c>
      <c r="L137" s="9"/>
      <c r="N137" s="9" t="n">
        <f aca="false">((K137*G137)*0.9)*F137</f>
        <v>34759.956778146</v>
      </c>
      <c r="P137" s="1" t="n">
        <f aca="false">SUM('10-min Curtailment Periods'!L654:L659)</f>
        <v>51933.1166666667</v>
      </c>
      <c r="Q137" s="9" t="n">
        <f aca="false">IF(H137&gt;0,(P137*(107/H137)),P137*107)</f>
        <v>69460.5435416667</v>
      </c>
      <c r="R137" s="9" t="n">
        <f aca="false">(Q137-P137)</f>
        <v>17527.426875</v>
      </c>
      <c r="T137" s="1" t="n">
        <f aca="false">R137-N137</f>
        <v>-17232.529903146</v>
      </c>
    </row>
    <row r="138" customFormat="false" ht="12.75" hidden="false" customHeight="false" outlineLevel="0" collapsed="false">
      <c r="A138" s="0" t="n">
        <v>2002</v>
      </c>
      <c r="B138" s="0" t="n">
        <v>2</v>
      </c>
      <c r="C138" s="0" t="n">
        <v>21</v>
      </c>
      <c r="D138" s="0" t="n">
        <v>11</v>
      </c>
      <c r="E138" s="0" t="n">
        <v>40</v>
      </c>
      <c r="F138" s="0" t="n">
        <v>0.25</v>
      </c>
      <c r="G138" s="0" t="n">
        <v>27</v>
      </c>
      <c r="H138" s="0" t="n">
        <f aca="false">(107-G138)</f>
        <v>80</v>
      </c>
      <c r="I138" s="0" t="n">
        <v>25.91</v>
      </c>
      <c r="J138" s="20" t="n">
        <f aca="false">(I138*1.114)*0.447</f>
        <v>12.90209178</v>
      </c>
      <c r="K138" s="9" t="n">
        <f aca="false">((VLOOKUP(J138+1,$Y$5:$Z$95,2,TRUE())-VLOOKUP(J138,$Y$5:$Z$95,2,TRUE()))/(VLOOKUP(J138+1,$Y$5:$Z$95,1,TRUE())-VLOOKUP(J138,$Y$5:$Z$95,1,TRUE())))*(J138-VLOOKUP(J138,$Y$5:$Z$95,1,TRUE()))+VLOOKUP(J138,$Y$5:$Z$95,2,TRUE())</f>
        <v>1470.04851638</v>
      </c>
      <c r="L138" s="9"/>
      <c r="N138" s="9" t="n">
        <f aca="false">((K138*G138)*0.9)*F138</f>
        <v>8930.5447370085</v>
      </c>
    </row>
    <row r="139" customFormat="false" ht="12.75" hidden="false" customHeight="false" outlineLevel="0" collapsed="false">
      <c r="K139" s="8"/>
      <c r="L139" s="9"/>
      <c r="N139" s="9"/>
    </row>
    <row r="140" customFormat="false" ht="12.75" hidden="false" customHeight="false" outlineLevel="0" collapsed="false">
      <c r="A140" s="0" t="n">
        <v>2002</v>
      </c>
      <c r="B140" s="0" t="n">
        <v>2</v>
      </c>
      <c r="C140" s="0" t="n">
        <v>21</v>
      </c>
      <c r="D140" s="0" t="n">
        <v>12</v>
      </c>
      <c r="E140" s="0" t="n">
        <v>0</v>
      </c>
      <c r="F140" s="0" t="n">
        <v>1</v>
      </c>
      <c r="G140" s="0" t="n">
        <v>53</v>
      </c>
      <c r="H140" s="0" t="n">
        <f aca="false">(107-G140)</f>
        <v>54</v>
      </c>
      <c r="I140" s="0" t="n">
        <v>28.37</v>
      </c>
      <c r="J140" s="20" t="n">
        <f aca="false">(I140*1.114)*0.447</f>
        <v>14.12706846</v>
      </c>
      <c r="K140" s="9" t="n">
        <f aca="false">((VLOOKUP(J140+1,$Y$5:$Z$95,2,TRUE())-VLOOKUP(J140,$Y$5:$Z$95,2,TRUE()))/(VLOOKUP(J140+1,$Y$5:$Z$95,1,TRUE())-VLOOKUP(J140,$Y$5:$Z$95,1,TRUE())))*(J140-VLOOKUP(J140,$Y$5:$Z$95,1,TRUE()))+VLOOKUP(J140,$Y$5:$Z$95,2,TRUE())</f>
        <v>1497.38120538</v>
      </c>
      <c r="L140" s="9"/>
      <c r="N140" s="9" t="n">
        <f aca="false">((K140*G140)*0.9)*F140</f>
        <v>71425.083496626</v>
      </c>
      <c r="P140" s="1" t="n">
        <f aca="false">SUM('10-min Curtailment Periods'!L663:L668)</f>
        <v>34898.4</v>
      </c>
      <c r="Q140" s="9" t="n">
        <f aca="false">IF(H140&gt;0,(P140*(107/H140)),P140*107)</f>
        <v>69150.5333333333</v>
      </c>
      <c r="R140" s="9" t="n">
        <f aca="false">(Q140-P140)</f>
        <v>34252.1333333333</v>
      </c>
      <c r="T140" s="1" t="n">
        <f aca="false">R140-N140</f>
        <v>-37172.9501632927</v>
      </c>
    </row>
    <row r="141" customFormat="false" ht="12.75" hidden="false" customHeight="false" outlineLevel="0" collapsed="false">
      <c r="A141" s="0" t="n">
        <v>2002</v>
      </c>
      <c r="B141" s="0" t="n">
        <v>2</v>
      </c>
      <c r="C141" s="0" t="n">
        <v>21</v>
      </c>
      <c r="D141" s="0" t="n">
        <v>13</v>
      </c>
      <c r="E141" s="0" t="n">
        <v>0</v>
      </c>
      <c r="F141" s="0" t="n">
        <v>1</v>
      </c>
      <c r="G141" s="0" t="n">
        <v>53</v>
      </c>
      <c r="H141" s="0" t="n">
        <f aca="false">(107-G141)</f>
        <v>54</v>
      </c>
      <c r="I141" s="0" t="n">
        <v>33.08</v>
      </c>
      <c r="J141" s="20" t="n">
        <f aca="false">(I141*1.114)*0.447</f>
        <v>16.47245064</v>
      </c>
      <c r="K141" s="9" t="n">
        <f aca="false">((VLOOKUP(J141+1,$Y$5:$Z$95,2,TRUE())-VLOOKUP(J141,$Y$5:$Z$95,2,TRUE()))/(VLOOKUP(J141+1,$Y$5:$Z$95,1,TRUE())-VLOOKUP(J141,$Y$5:$Z$95,1,TRUE())))*(J141-VLOOKUP(J141,$Y$5:$Z$95,1,TRUE()))+VLOOKUP(J141,$Y$5:$Z$95,2,TRUE())</f>
        <v>1500</v>
      </c>
      <c r="L141" s="9"/>
      <c r="N141" s="9" t="n">
        <f aca="false">((K141*G141)*0.9)*F141</f>
        <v>71550</v>
      </c>
      <c r="P141" s="1" t="n">
        <f aca="false">SUM('10-min Curtailment Periods'!L669:L674)</f>
        <v>37703.3</v>
      </c>
      <c r="Q141" s="9" t="n">
        <f aca="false">IF(H141&gt;0,(P141*(107/H141)),P141*107)</f>
        <v>74708.3907407407</v>
      </c>
      <c r="R141" s="9" t="n">
        <f aca="false">(Q141-P141)</f>
        <v>37005.0907407407</v>
      </c>
      <c r="T141" s="1" t="n">
        <f aca="false">R141-N141</f>
        <v>-34544.9092592593</v>
      </c>
    </row>
    <row r="142" customFormat="false" ht="12.75" hidden="false" customHeight="false" outlineLevel="0" collapsed="false">
      <c r="A142" s="0" t="n">
        <v>2002</v>
      </c>
      <c r="B142" s="0" t="n">
        <v>2</v>
      </c>
      <c r="C142" s="0" t="n">
        <v>21</v>
      </c>
      <c r="D142" s="0" t="n">
        <v>14</v>
      </c>
      <c r="E142" s="0" t="n">
        <v>0</v>
      </c>
      <c r="F142" s="0" t="n">
        <v>1</v>
      </c>
      <c r="G142" s="0" t="n">
        <v>53</v>
      </c>
      <c r="H142" s="0" t="n">
        <f aca="false">(107-G142)</f>
        <v>54</v>
      </c>
      <c r="I142" s="0" t="n">
        <v>32.33</v>
      </c>
      <c r="J142" s="20" t="n">
        <f aca="false">(I142*1.114)*0.447</f>
        <v>16.09898214</v>
      </c>
      <c r="K142" s="9" t="n">
        <f aca="false">((VLOOKUP(J142+1,$Y$5:$Z$95,2,TRUE())-VLOOKUP(J142,$Y$5:$Z$95,2,TRUE()))/(VLOOKUP(J142+1,$Y$5:$Z$95,1,TRUE())-VLOOKUP(J142,$Y$5:$Z$95,1,TRUE())))*(J142-VLOOKUP(J142,$Y$5:$Z$95,1,TRUE()))+VLOOKUP(J142,$Y$5:$Z$95,2,TRUE())</f>
        <v>1500</v>
      </c>
      <c r="L142" s="9"/>
      <c r="N142" s="9" t="n">
        <f aca="false">((K142*G142)*0.9)*F142</f>
        <v>71550</v>
      </c>
      <c r="P142" s="1" t="n">
        <f aca="false">SUM('10-min Curtailment Periods'!L675:L680)</f>
        <v>43896.7333333333</v>
      </c>
      <c r="Q142" s="9" t="n">
        <f aca="false">IF(H142&gt;0,(P142*(107/H142)),P142*107)</f>
        <v>86980.5641975309</v>
      </c>
      <c r="R142" s="9" t="n">
        <f aca="false">(Q142-P142)</f>
        <v>43083.8308641975</v>
      </c>
      <c r="T142" s="1" t="n">
        <f aca="false">R142-N142</f>
        <v>-28466.1691358025</v>
      </c>
    </row>
    <row r="143" customFormat="false" ht="12.75" hidden="false" customHeight="false" outlineLevel="0" collapsed="false">
      <c r="A143" s="0" t="n">
        <v>2002</v>
      </c>
      <c r="B143" s="0" t="n">
        <v>2</v>
      </c>
      <c r="C143" s="0" t="n">
        <v>21</v>
      </c>
      <c r="D143" s="0" t="n">
        <v>15</v>
      </c>
      <c r="E143" s="0" t="n">
        <v>0</v>
      </c>
      <c r="F143" s="0" t="n">
        <v>1</v>
      </c>
      <c r="G143" s="0" t="n">
        <v>53</v>
      </c>
      <c r="H143" s="0" t="n">
        <f aca="false">(107-G143)</f>
        <v>54</v>
      </c>
      <c r="I143" s="0" t="n">
        <v>29.65</v>
      </c>
      <c r="J143" s="20" t="n">
        <f aca="false">(I143*1.114)*0.447</f>
        <v>14.7644547</v>
      </c>
      <c r="K143" s="9" t="n">
        <f aca="false">((VLOOKUP(J143+1,$Y$5:$Z$95,2,TRUE())-VLOOKUP(J143,$Y$5:$Z$95,2,TRUE()))/(VLOOKUP(J143+1,$Y$5:$Z$95,1,TRUE())-VLOOKUP(J143,$Y$5:$Z$95,1,TRUE())))*(J143-VLOOKUP(J143,$Y$5:$Z$95,1,TRUE()))+VLOOKUP(J143,$Y$5:$Z$95,2,TRUE())</f>
        <v>1499.2933641</v>
      </c>
      <c r="L143" s="9"/>
      <c r="N143" s="9" t="n">
        <f aca="false">((K143*G143)*0.9)*F143</f>
        <v>71516.29346757</v>
      </c>
      <c r="P143" s="1" t="n">
        <f aca="false">SUM('10-min Curtailment Periods'!L681:L686)</f>
        <v>69069.8166666667</v>
      </c>
      <c r="Q143" s="9" t="n">
        <f aca="false">IF(H143&gt;0,(P143*(107/H143)),P143*107)</f>
        <v>136860.562654321</v>
      </c>
      <c r="R143" s="9" t="n">
        <f aca="false">(Q143-P143)</f>
        <v>67790.7459876543</v>
      </c>
      <c r="T143" s="1" t="n">
        <f aca="false">R143-N143</f>
        <v>-3725.54747991571</v>
      </c>
    </row>
    <row r="144" customFormat="false" ht="12.75" hidden="false" customHeight="false" outlineLevel="0" collapsed="false">
      <c r="A144" s="0" t="n">
        <v>2002</v>
      </c>
      <c r="B144" s="0" t="n">
        <v>2</v>
      </c>
      <c r="C144" s="0" t="n">
        <v>21</v>
      </c>
      <c r="D144" s="0" t="n">
        <v>16</v>
      </c>
      <c r="E144" s="0" t="n">
        <v>0</v>
      </c>
      <c r="F144" s="0" t="n">
        <v>0.25</v>
      </c>
      <c r="G144" s="0" t="n">
        <v>53</v>
      </c>
      <c r="H144" s="0" t="n">
        <f aca="false">(107-G144)</f>
        <v>54</v>
      </c>
      <c r="I144" s="0" t="n">
        <v>22.92</v>
      </c>
      <c r="J144" s="20" t="n">
        <f aca="false">(I144*1.114)*0.447</f>
        <v>11.41319736</v>
      </c>
      <c r="K144" s="9" t="n">
        <f aca="false">((VLOOKUP(J144+1,$Y$5:$Z$95,2,TRUE())-VLOOKUP(J144,$Y$5:$Z$95,2,TRUE()))/(VLOOKUP(J144+1,$Y$5:$Z$95,1,TRUE())-VLOOKUP(J144,$Y$5:$Z$95,1,TRUE())))*(J144-VLOOKUP(J144,$Y$5:$Z$95,1,TRUE()))+VLOOKUP(J144,$Y$5:$Z$95,2,TRUE())</f>
        <v>1303.89634064</v>
      </c>
      <c r="L144" s="9"/>
      <c r="N144" s="9" t="n">
        <f aca="false">((K144*G144)*0.9)*F144</f>
        <v>15548.963862132</v>
      </c>
    </row>
    <row r="145" customFormat="false" ht="12.75" hidden="false" customHeight="false" outlineLevel="0" collapsed="false">
      <c r="K145" s="8"/>
      <c r="L145" s="9"/>
      <c r="N145" s="9"/>
    </row>
    <row r="146" customFormat="false" ht="12.75" hidden="false" customHeight="false" outlineLevel="0" collapsed="false">
      <c r="A146" s="0" t="n">
        <v>2002</v>
      </c>
      <c r="B146" s="0" t="n">
        <v>2</v>
      </c>
      <c r="C146" s="0" t="n">
        <v>21</v>
      </c>
      <c r="D146" s="0" t="n">
        <v>16</v>
      </c>
      <c r="E146" s="0" t="n">
        <v>10</v>
      </c>
      <c r="F146" s="0" t="n">
        <v>1</v>
      </c>
      <c r="G146" s="0" t="n">
        <v>27</v>
      </c>
      <c r="H146" s="0" t="n">
        <f aca="false">(107-G146)</f>
        <v>80</v>
      </c>
      <c r="I146" s="0" t="n">
        <v>22.92</v>
      </c>
      <c r="J146" s="20" t="n">
        <f aca="false">(I146*1.114)*0.447</f>
        <v>11.41319736</v>
      </c>
      <c r="K146" s="9" t="n">
        <f aca="false">((VLOOKUP(J146+1,$Y$5:$Z$95,2,TRUE())-VLOOKUP(J146,$Y$5:$Z$95,2,TRUE()))/(VLOOKUP(J146+1,$Y$5:$Z$95,1,TRUE())-VLOOKUP(J146,$Y$5:$Z$95,1,TRUE())))*(J146-VLOOKUP(J146,$Y$5:$Z$95,1,TRUE()))+VLOOKUP(J146,$Y$5:$Z$95,2,TRUE())</f>
        <v>1303.89634064</v>
      </c>
      <c r="L146" s="9"/>
      <c r="N146" s="9" t="n">
        <f aca="false">((K146*G146)*0.9)*F146</f>
        <v>31684.681077552</v>
      </c>
      <c r="P146" s="1" t="n">
        <f aca="false">SUM('10-min Curtailment Periods'!L689:L694)</f>
        <v>63523.3833333333</v>
      </c>
      <c r="Q146" s="9" t="n">
        <f aca="false">IF(H146&gt;0,(P146*(107/H146)),P146*107)</f>
        <v>84962.5252083333</v>
      </c>
      <c r="R146" s="9" t="n">
        <f aca="false">(Q146-P146)</f>
        <v>21439.141875</v>
      </c>
      <c r="T146" s="1" t="n">
        <f aca="false">R146-N146</f>
        <v>-10245.539202552</v>
      </c>
    </row>
    <row r="147" customFormat="false" ht="12.75" hidden="false" customHeight="false" outlineLevel="0" collapsed="false">
      <c r="A147" s="0" t="n">
        <v>2002</v>
      </c>
      <c r="B147" s="0" t="n">
        <v>2</v>
      </c>
      <c r="C147" s="0" t="n">
        <v>21</v>
      </c>
      <c r="D147" s="0" t="n">
        <v>17</v>
      </c>
      <c r="E147" s="0" t="n">
        <v>10</v>
      </c>
      <c r="F147" s="0" t="n">
        <v>0.75</v>
      </c>
      <c r="G147" s="0" t="n">
        <v>27</v>
      </c>
      <c r="H147" s="0" t="n">
        <f aca="false">(107-G147)</f>
        <v>80</v>
      </c>
      <c r="I147" s="0" t="n">
        <v>21.74</v>
      </c>
      <c r="J147" s="20" t="n">
        <f aca="false">(I147*1.114)*0.447</f>
        <v>10.82560692</v>
      </c>
      <c r="K147" s="9" t="n">
        <f aca="false">((VLOOKUP(J147+1,$Y$5:$Z$95,2,TRUE())-VLOOKUP(J147,$Y$5:$Z$95,2,TRUE()))/(VLOOKUP(J147+1,$Y$5:$Z$95,1,TRUE())-VLOOKUP(J147,$Y$5:$Z$95,1,TRUE())))*(J147-VLOOKUP(J147,$Y$5:$Z$95,1,TRUE()))+VLOOKUP(J147,$Y$5:$Z$95,2,TRUE())</f>
        <v>1185.08826148</v>
      </c>
      <c r="L147" s="9"/>
      <c r="N147" s="9" t="n">
        <f aca="false">((K147*G147)*0.9)*F147</f>
        <v>21598.233565473</v>
      </c>
      <c r="P147" s="1" t="n">
        <f aca="false">SUM('10-min Curtailment Periods'!L695:L698)</f>
        <v>39934.75</v>
      </c>
      <c r="Q147" s="9" t="n">
        <f aca="false">IF(H147&gt;0,(P147*(107/H147)),P147*107)</f>
        <v>53412.728125</v>
      </c>
      <c r="R147" s="9" t="n">
        <f aca="false">(Q147-P147)</f>
        <v>13477.978125</v>
      </c>
      <c r="T147" s="1" t="n">
        <f aca="false">R147-N147</f>
        <v>-8120.255440473</v>
      </c>
    </row>
    <row r="148" customFormat="false" ht="12.75" hidden="false" customHeight="false" outlineLevel="0" collapsed="false">
      <c r="K148" s="8"/>
      <c r="L148" s="9"/>
      <c r="N148" s="9"/>
    </row>
    <row r="149" customFormat="false" ht="12.75" hidden="false" customHeight="false" outlineLevel="0" collapsed="false">
      <c r="A149" s="0" t="n">
        <v>2002</v>
      </c>
      <c r="B149" s="0" t="n">
        <v>2</v>
      </c>
      <c r="C149" s="0" t="n">
        <v>23</v>
      </c>
      <c r="D149" s="0" t="n">
        <v>20</v>
      </c>
      <c r="E149" s="0" t="n">
        <v>10</v>
      </c>
      <c r="F149" s="0" t="n">
        <v>1</v>
      </c>
      <c r="G149" s="0" t="n">
        <v>58</v>
      </c>
      <c r="H149" s="0" t="n">
        <f aca="false">(107-G149)</f>
        <v>49</v>
      </c>
      <c r="I149" s="0" t="n">
        <v>26.82</v>
      </c>
      <c r="J149" s="20" t="n">
        <f aca="false">(I149*1.114)*0.447</f>
        <v>13.35523356</v>
      </c>
      <c r="K149" s="9" t="n">
        <f aca="false">((VLOOKUP(J149+1,$Y$5:$Z$95,2,TRUE())-VLOOKUP(J149,$Y$5:$Z$95,2,TRUE()))/(VLOOKUP(J149+1,$Y$5:$Z$95,1,TRUE())-VLOOKUP(J149,$Y$5:$Z$95,1,TRUE())))*(J149-VLOOKUP(J149,$Y$5:$Z$95,1,TRUE()))+VLOOKUP(J149,$Y$5:$Z$95,2,TRUE())</f>
        <v>1484.1046712</v>
      </c>
      <c r="L149" s="9"/>
      <c r="N149" s="9" t="n">
        <f aca="false">((K149*G149)*0.9)*F149</f>
        <v>77470.26383664</v>
      </c>
      <c r="P149" s="1" t="n">
        <f aca="false">SUM('10-min Curtailment Periods'!L701:L706)</f>
        <v>12001.2666666667</v>
      </c>
      <c r="Q149" s="9" t="n">
        <f aca="false">IF(H149&gt;0,(P149*(107/H149)),P149*107)</f>
        <v>26206.8476190476</v>
      </c>
      <c r="R149" s="9" t="n">
        <f aca="false">(Q149-P149)</f>
        <v>14205.580952381</v>
      </c>
      <c r="T149" s="1" t="n">
        <f aca="false">R149-N149</f>
        <v>-63264.6828842591</v>
      </c>
    </row>
    <row r="150" customFormat="false" ht="12.75" hidden="false" customHeight="false" outlineLevel="0" collapsed="false">
      <c r="A150" s="0" t="n">
        <v>2002</v>
      </c>
      <c r="B150" s="0" t="n">
        <v>2</v>
      </c>
      <c r="C150" s="0" t="n">
        <v>23</v>
      </c>
      <c r="D150" s="0" t="n">
        <v>21</v>
      </c>
      <c r="E150" s="0" t="n">
        <v>10</v>
      </c>
      <c r="F150" s="0" t="n">
        <v>1</v>
      </c>
      <c r="G150" s="0" t="n">
        <v>58</v>
      </c>
      <c r="H150" s="0" t="n">
        <f aca="false">(107-G150)</f>
        <v>49</v>
      </c>
      <c r="I150" s="0" t="n">
        <v>21.95</v>
      </c>
      <c r="J150" s="20" t="n">
        <f aca="false">(I150*1.114)*0.447</f>
        <v>10.9301781</v>
      </c>
      <c r="K150" s="9" t="n">
        <f aca="false">((VLOOKUP(J150+1,$Y$5:$Z$95,2,TRUE())-VLOOKUP(J150,$Y$5:$Z$95,2,TRUE()))/(VLOOKUP(J150+1,$Y$5:$Z$95,1,TRUE())-VLOOKUP(J150,$Y$5:$Z$95,1,TRUE())))*(J150-VLOOKUP(J150,$Y$5:$Z$95,1,TRUE()))+VLOOKUP(J150,$Y$5:$Z$95,2,TRUE())</f>
        <v>1213.2179089</v>
      </c>
      <c r="L150" s="9"/>
      <c r="N150" s="9" t="n">
        <f aca="false">((K150*G150)*0.9)*F150</f>
        <v>63329.97484458</v>
      </c>
      <c r="P150" s="1" t="n">
        <f aca="false">SUM('10-min Curtailment Periods'!L707:L712)</f>
        <v>16463.0833333333</v>
      </c>
      <c r="Q150" s="9" t="n">
        <f aca="false">IF(H150&gt;0,(P150*(107/H150)),P150*107)</f>
        <v>35949.9982993197</v>
      </c>
      <c r="R150" s="9" t="n">
        <f aca="false">(Q150-P150)</f>
        <v>19486.9149659864</v>
      </c>
      <c r="T150" s="1" t="n">
        <f aca="false">R150-N150</f>
        <v>-43843.0598785936</v>
      </c>
    </row>
    <row r="151" customFormat="false" ht="12.75" hidden="false" customHeight="false" outlineLevel="0" collapsed="false">
      <c r="A151" s="0" t="n">
        <v>2002</v>
      </c>
      <c r="B151" s="0" t="n">
        <v>2</v>
      </c>
      <c r="C151" s="0" t="n">
        <v>23</v>
      </c>
      <c r="D151" s="0" t="n">
        <v>22</v>
      </c>
      <c r="E151" s="0" t="n">
        <v>10</v>
      </c>
      <c r="F151" s="0" t="n">
        <v>1</v>
      </c>
      <c r="G151" s="0" t="n">
        <v>58</v>
      </c>
      <c r="H151" s="0" t="n">
        <f aca="false">(107-G151)</f>
        <v>49</v>
      </c>
      <c r="I151" s="0" t="n">
        <v>24.36</v>
      </c>
      <c r="J151" s="20" t="n">
        <f aca="false">(I151*1.114)*0.447</f>
        <v>12.13025688</v>
      </c>
      <c r="K151" s="9" t="n">
        <f aca="false">((VLOOKUP(J151+1,$Y$5:$Z$95,2,TRUE())-VLOOKUP(J151,$Y$5:$Z$95,2,TRUE()))/(VLOOKUP(J151+1,$Y$5:$Z$95,1,TRUE())-VLOOKUP(J151,$Y$5:$Z$95,1,TRUE())))*(J151-VLOOKUP(J151,$Y$5:$Z$95,1,TRUE()))+VLOOKUP(J151,$Y$5:$Z$95,2,TRUE())</f>
        <v>1415.24823848</v>
      </c>
      <c r="L151" s="9"/>
      <c r="N151" s="9" t="n">
        <f aca="false">((K151*G151)*0.9)*F151</f>
        <v>73875.958048656</v>
      </c>
      <c r="P151" s="1" t="n">
        <f aca="false">SUM('10-min Curtailment Periods'!L713:L718)</f>
        <v>28079.6833333333</v>
      </c>
      <c r="Q151" s="9" t="n">
        <f aca="false">IF(H151&gt;0,(P151*(107/H151)),P151*107)</f>
        <v>61316.8595238095</v>
      </c>
      <c r="R151" s="9" t="n">
        <f aca="false">(Q151-P151)</f>
        <v>33237.1761904762</v>
      </c>
      <c r="T151" s="1" t="n">
        <f aca="false">R151-N151</f>
        <v>-40638.7818581798</v>
      </c>
    </row>
    <row r="152" customFormat="false" ht="12.75" hidden="false" customHeight="false" outlineLevel="0" collapsed="false">
      <c r="A152" s="0" t="n">
        <v>2002</v>
      </c>
      <c r="B152" s="0" t="n">
        <v>2</v>
      </c>
      <c r="C152" s="0" t="n">
        <v>23</v>
      </c>
      <c r="D152" s="0" t="n">
        <v>23</v>
      </c>
      <c r="E152" s="0" t="n">
        <v>10</v>
      </c>
      <c r="F152" s="0" t="n">
        <v>0.75</v>
      </c>
      <c r="G152" s="0" t="n">
        <v>58</v>
      </c>
      <c r="H152" s="0" t="n">
        <f aca="false">(107-G152)</f>
        <v>49</v>
      </c>
      <c r="I152" s="0" t="n">
        <v>26.87</v>
      </c>
      <c r="J152" s="20" t="n">
        <f aca="false">(I152*1.114)*0.447</f>
        <v>13.38013146</v>
      </c>
      <c r="K152" s="9" t="n">
        <f aca="false">((VLOOKUP(J152+1,$Y$5:$Z$95,2,TRUE())-VLOOKUP(J152,$Y$5:$Z$95,2,TRUE()))/(VLOOKUP(J152+1,$Y$5:$Z$95,1,TRUE())-VLOOKUP(J152,$Y$5:$Z$95,1,TRUE())))*(J152-VLOOKUP(J152,$Y$5:$Z$95,1,TRUE()))+VLOOKUP(J152,$Y$5:$Z$95,2,TRUE())</f>
        <v>1484.6026292</v>
      </c>
      <c r="L152" s="9"/>
      <c r="N152" s="9" t="n">
        <f aca="false">((K152*G152)*0.9)*F152</f>
        <v>58122.19293318</v>
      </c>
      <c r="P152" s="1" t="n">
        <f aca="false">SUM('10-min Curtailment Periods'!L719:L722)</f>
        <v>35730.8166666667</v>
      </c>
      <c r="Q152" s="9" t="n">
        <f aca="false">IF(H152&gt;0,(P152*(107/H152)),P152*107)</f>
        <v>78024.4363945578</v>
      </c>
      <c r="R152" s="9" t="n">
        <f aca="false">(Q152-P152)</f>
        <v>42293.6197278912</v>
      </c>
      <c r="T152" s="1" t="n">
        <f aca="false">R152-N152</f>
        <v>-15828.5732052888</v>
      </c>
    </row>
    <row r="153" customFormat="false" ht="12.75" hidden="false" customHeight="false" outlineLevel="0" collapsed="false">
      <c r="B153" s="2" t="s">
        <v>120</v>
      </c>
      <c r="K153" s="8"/>
      <c r="L153" s="9"/>
      <c r="N153" s="9"/>
    </row>
    <row r="154" customFormat="false" ht="12.75" hidden="false" customHeight="false" outlineLevel="0" collapsed="false">
      <c r="A154" s="0" t="n">
        <v>2002</v>
      </c>
      <c r="B154" s="0" t="n">
        <v>2</v>
      </c>
      <c r="C154" s="0" t="n">
        <v>24</v>
      </c>
      <c r="D154" s="0" t="n">
        <v>0</v>
      </c>
      <c r="E154" s="0" t="n">
        <v>0</v>
      </c>
      <c r="F154" s="0" t="n">
        <v>1</v>
      </c>
      <c r="G154" s="0" t="n">
        <v>58</v>
      </c>
      <c r="H154" s="0" t="n">
        <f aca="false">(107-G154)</f>
        <v>49</v>
      </c>
      <c r="I154" s="0" t="n">
        <v>27.67</v>
      </c>
      <c r="J154" s="20" t="n">
        <f aca="false">(I154*1.114)*0.447</f>
        <v>13.77849786</v>
      </c>
      <c r="K154" s="9" t="n">
        <f aca="false">((VLOOKUP(J154+1,$Y$5:$Z$95,2,TRUE())-VLOOKUP(J154,$Y$5:$Z$95,2,TRUE()))/(VLOOKUP(J154+1,$Y$5:$Z$95,1,TRUE())-VLOOKUP(J154,$Y$5:$Z$95,1,TRUE())))*(J154-VLOOKUP(J154,$Y$5:$Z$95,1,TRUE()))+VLOOKUP(J154,$Y$5:$Z$95,2,TRUE())</f>
        <v>1492.5699572</v>
      </c>
      <c r="L154" s="9"/>
      <c r="N154" s="9" t="n">
        <f aca="false">((K154*G154)*0.9)*F154</f>
        <v>77912.15176584</v>
      </c>
      <c r="P154" s="1" t="n">
        <f aca="false">SUM('10-min Curtailment Periods'!L725:L730)</f>
        <v>86798.4666666667</v>
      </c>
      <c r="Q154" s="9" t="n">
        <f aca="false">IF(H154&gt;0,(P154*(107/H154)),P154*107)</f>
        <v>189539.508843537</v>
      </c>
      <c r="R154" s="9" t="n">
        <f aca="false">(Q154-P154)</f>
        <v>102741.042176871</v>
      </c>
      <c r="T154" s="1" t="n">
        <f aca="false">R154-N154</f>
        <v>24828.8904110308</v>
      </c>
    </row>
    <row r="155" customFormat="false" ht="12.75" hidden="false" customHeight="false" outlineLevel="0" collapsed="false">
      <c r="A155" s="0" t="n">
        <v>2002</v>
      </c>
      <c r="B155" s="0" t="n">
        <v>2</v>
      </c>
      <c r="C155" s="0" t="n">
        <v>24</v>
      </c>
      <c r="D155" s="0" t="n">
        <v>1</v>
      </c>
      <c r="E155" s="0" t="n">
        <v>0</v>
      </c>
      <c r="F155" s="0" t="n">
        <v>1</v>
      </c>
      <c r="G155" s="0" t="n">
        <v>58</v>
      </c>
      <c r="H155" s="0" t="n">
        <f aca="false">(107-G155)</f>
        <v>49</v>
      </c>
      <c r="I155" s="0" t="n">
        <v>27.09</v>
      </c>
      <c r="J155" s="20" t="n">
        <f aca="false">(I155*1.114)*0.447</f>
        <v>13.48968222</v>
      </c>
      <c r="K155" s="9" t="n">
        <f aca="false">((VLOOKUP(J155+1,$Y$5:$Z$95,2,TRUE())-VLOOKUP(J155,$Y$5:$Z$95,2,TRUE()))/(VLOOKUP(J155+1,$Y$5:$Z$95,1,TRUE())-VLOOKUP(J155,$Y$5:$Z$95,1,TRUE())))*(J155-VLOOKUP(J155,$Y$5:$Z$95,1,TRUE()))+VLOOKUP(J155,$Y$5:$Z$95,2,TRUE())</f>
        <v>1486.7936444</v>
      </c>
      <c r="L155" s="9"/>
      <c r="N155" s="9" t="n">
        <f aca="false">((K155*G155)*0.9)*F155</f>
        <v>77610.62823768</v>
      </c>
      <c r="P155" s="1" t="n">
        <f aca="false">SUM('10-min Curtailment Periods'!L731:L736)</f>
        <v>115393.05</v>
      </c>
      <c r="Q155" s="9" t="n">
        <f aca="false">IF(H155&gt;0,(P155*(107/H155)),P155*107)</f>
        <v>251980.741836735</v>
      </c>
      <c r="R155" s="9" t="n">
        <f aca="false">(Q155-P155)</f>
        <v>136587.691836735</v>
      </c>
      <c r="T155" s="1" t="n">
        <f aca="false">R155-N155</f>
        <v>58977.0635990547</v>
      </c>
    </row>
    <row r="156" customFormat="false" ht="12.75" hidden="false" customHeight="false" outlineLevel="0" collapsed="false">
      <c r="A156" s="0" t="n">
        <v>2002</v>
      </c>
      <c r="B156" s="0" t="n">
        <v>2</v>
      </c>
      <c r="C156" s="0" t="n">
        <v>24</v>
      </c>
      <c r="D156" s="0" t="n">
        <v>2</v>
      </c>
      <c r="E156" s="0" t="n">
        <v>0</v>
      </c>
      <c r="F156" s="0" t="n">
        <v>1</v>
      </c>
      <c r="G156" s="0" t="n">
        <v>58</v>
      </c>
      <c r="H156" s="0" t="n">
        <f aca="false">(107-G156)</f>
        <v>49</v>
      </c>
      <c r="I156" s="0" t="n">
        <v>27.14</v>
      </c>
      <c r="J156" s="20" t="n">
        <f aca="false">(I156*1.114)*0.447</f>
        <v>13.51458012</v>
      </c>
      <c r="K156" s="9" t="n">
        <f aca="false">((VLOOKUP(J156+1,$Y$5:$Z$95,2,TRUE())-VLOOKUP(J156,$Y$5:$Z$95,2,TRUE()))/(VLOOKUP(J156+1,$Y$5:$Z$95,1,TRUE())-VLOOKUP(J156,$Y$5:$Z$95,1,TRUE())))*(J156-VLOOKUP(J156,$Y$5:$Z$95,1,TRUE()))+VLOOKUP(J156,$Y$5:$Z$95,2,TRUE())</f>
        <v>1487.2916024</v>
      </c>
      <c r="L156" s="9"/>
      <c r="N156" s="9" t="n">
        <f aca="false">((K156*G156)*0.9)*F156</f>
        <v>77636.62164528</v>
      </c>
      <c r="P156" s="1" t="n">
        <f aca="false">SUM('10-min Curtailment Periods'!L737:L742)</f>
        <v>108015.433333333</v>
      </c>
      <c r="Q156" s="9" t="n">
        <f aca="false">IF(H156&gt;0,(P156*(107/H156)),P156*107)</f>
        <v>235870.436054422</v>
      </c>
      <c r="R156" s="9" t="n">
        <f aca="false">(Q156-P156)</f>
        <v>127855.002721088</v>
      </c>
      <c r="T156" s="1" t="n">
        <f aca="false">R156-N156</f>
        <v>50218.3810758084</v>
      </c>
    </row>
    <row r="157" customFormat="false" ht="12.75" hidden="false" customHeight="false" outlineLevel="0" collapsed="false">
      <c r="A157" s="0" t="n">
        <v>2002</v>
      </c>
      <c r="B157" s="0" t="n">
        <v>2</v>
      </c>
      <c r="C157" s="0" t="n">
        <v>24</v>
      </c>
      <c r="D157" s="0" t="n">
        <v>3</v>
      </c>
      <c r="E157" s="0" t="n">
        <v>0</v>
      </c>
      <c r="F157" s="0" t="n">
        <v>1</v>
      </c>
      <c r="G157" s="0" t="n">
        <v>58</v>
      </c>
      <c r="H157" s="0" t="n">
        <f aca="false">(107-G157)</f>
        <v>49</v>
      </c>
      <c r="I157" s="0" t="n">
        <v>25.8</v>
      </c>
      <c r="J157" s="20" t="n">
        <f aca="false">(I157*1.114)*0.447</f>
        <v>12.8473164</v>
      </c>
      <c r="K157" s="9" t="n">
        <f aca="false">((VLOOKUP(J157+1,$Y$5:$Z$95,2,TRUE())-VLOOKUP(J157,$Y$5:$Z$95,2,TRUE()))/(VLOOKUP(J157+1,$Y$5:$Z$95,1,TRUE())-VLOOKUP(J157,$Y$5:$Z$95,1,TRUE())))*(J157-VLOOKUP(J157,$Y$5:$Z$95,1,TRUE()))+VLOOKUP(J157,$Y$5:$Z$95,2,TRUE())</f>
        <v>1466.1594644</v>
      </c>
      <c r="L157" s="9"/>
      <c r="N157" s="9" t="n">
        <f aca="false">((K157*G157)*0.9)*F157</f>
        <v>76533.52404168</v>
      </c>
      <c r="P157" s="1" t="n">
        <f aca="false">SUM('10-min Curtailment Periods'!L743:L748)</f>
        <v>85495.8333333333</v>
      </c>
      <c r="Q157" s="9" t="n">
        <f aca="false">IF(H157&gt;0,(P157*(107/H157)),P157*107)</f>
        <v>186694.982993197</v>
      </c>
      <c r="R157" s="9" t="n">
        <f aca="false">(Q157-P157)</f>
        <v>101199.149659864</v>
      </c>
      <c r="T157" s="1" t="n">
        <f aca="false">R157-N157</f>
        <v>24665.625618184</v>
      </c>
    </row>
    <row r="158" customFormat="false" ht="12.75" hidden="false" customHeight="false" outlineLevel="0" collapsed="false">
      <c r="A158" s="0" t="n">
        <v>2002</v>
      </c>
      <c r="B158" s="0" t="n">
        <v>2</v>
      </c>
      <c r="C158" s="0" t="n">
        <v>24</v>
      </c>
      <c r="D158" s="0" t="n">
        <v>4</v>
      </c>
      <c r="E158" s="0" t="n">
        <v>0</v>
      </c>
      <c r="F158" s="0" t="n">
        <v>1</v>
      </c>
      <c r="G158" s="0" t="n">
        <v>58</v>
      </c>
      <c r="H158" s="0" t="n">
        <f aca="false">(107-G158)</f>
        <v>49</v>
      </c>
      <c r="I158" s="0" t="n">
        <v>27.03</v>
      </c>
      <c r="J158" s="20" t="n">
        <f aca="false">(I158*1.114)*0.447</f>
        <v>13.45980474</v>
      </c>
      <c r="K158" s="9" t="n">
        <f aca="false">((VLOOKUP(J158+1,$Y$5:$Z$95,2,TRUE())-VLOOKUP(J158,$Y$5:$Z$95,2,TRUE()))/(VLOOKUP(J158+1,$Y$5:$Z$95,1,TRUE())-VLOOKUP(J158,$Y$5:$Z$95,1,TRUE())))*(J158-VLOOKUP(J158,$Y$5:$Z$95,1,TRUE()))+VLOOKUP(J158,$Y$5:$Z$95,2,TRUE())</f>
        <v>1486.1960948</v>
      </c>
      <c r="L158" s="9"/>
      <c r="N158" s="9" t="n">
        <f aca="false">((K158*G158)*0.9)*F158</f>
        <v>77579.43614856</v>
      </c>
      <c r="P158" s="1" t="n">
        <f aca="false">SUM('10-min Curtailment Periods'!L749:L754)</f>
        <v>85862.25</v>
      </c>
      <c r="Q158" s="9" t="n">
        <f aca="false">IF(H158&gt;0,(P158*(107/H158)),P158*107)</f>
        <v>187495.117346939</v>
      </c>
      <c r="R158" s="9" t="n">
        <f aca="false">(Q158-P158)</f>
        <v>101632.867346939</v>
      </c>
      <c r="T158" s="1" t="n">
        <f aca="false">R158-N158</f>
        <v>24053.4311983788</v>
      </c>
    </row>
    <row r="159" customFormat="false" ht="12.75" hidden="false" customHeight="false" outlineLevel="0" collapsed="false">
      <c r="A159" s="0" t="n">
        <v>2002</v>
      </c>
      <c r="B159" s="0" t="n">
        <v>2</v>
      </c>
      <c r="C159" s="0" t="n">
        <v>24</v>
      </c>
      <c r="D159" s="0" t="n">
        <v>5</v>
      </c>
      <c r="E159" s="0" t="n">
        <v>0</v>
      </c>
      <c r="F159" s="0" t="n">
        <v>1</v>
      </c>
      <c r="G159" s="0" t="n">
        <v>58</v>
      </c>
      <c r="H159" s="0" t="n">
        <f aca="false">(107-G159)</f>
        <v>49</v>
      </c>
      <c r="I159" s="0" t="n">
        <v>24.04</v>
      </c>
      <c r="J159" s="20" t="n">
        <f aca="false">(I159*1.114)*0.447</f>
        <v>11.97091032</v>
      </c>
      <c r="K159" s="9" t="n">
        <f aca="false">((VLOOKUP(J159+1,$Y$5:$Z$95,2,TRUE())-VLOOKUP(J159,$Y$5:$Z$95,2,TRUE()))/(VLOOKUP(J159+1,$Y$5:$Z$95,1,TRUE())-VLOOKUP(J159,$Y$5:$Z$95,1,TRUE())))*(J159-VLOOKUP(J159,$Y$5:$Z$95,1,TRUE()))+VLOOKUP(J159,$Y$5:$Z$95,2,TRUE())</f>
        <v>1400.93839568</v>
      </c>
      <c r="L159" s="9"/>
      <c r="N159" s="9" t="n">
        <f aca="false">((K159*G159)*0.9)*F159</f>
        <v>73128.984254496</v>
      </c>
      <c r="P159" s="1" t="n">
        <f aca="false">SUM('10-min Curtailment Periods'!L755:L760)</f>
        <v>88347.15</v>
      </c>
      <c r="Q159" s="9" t="n">
        <f aca="false">IF(H159&gt;0,(P159*(107/H159)),P159*107)</f>
        <v>192921.32755102</v>
      </c>
      <c r="R159" s="9" t="n">
        <f aca="false">(Q159-P159)</f>
        <v>104574.17755102</v>
      </c>
      <c r="T159" s="1" t="n">
        <f aca="false">R159-N159</f>
        <v>31445.1932965244</v>
      </c>
    </row>
    <row r="160" customFormat="false" ht="12.75" hidden="false" customHeight="false" outlineLevel="0" collapsed="false">
      <c r="A160" s="0" t="n">
        <v>2002</v>
      </c>
      <c r="B160" s="0" t="n">
        <v>2</v>
      </c>
      <c r="C160" s="0" t="n">
        <v>24</v>
      </c>
      <c r="D160" s="0" t="n">
        <v>6</v>
      </c>
      <c r="E160" s="0" t="n">
        <v>0</v>
      </c>
      <c r="F160" s="0" t="n">
        <v>1</v>
      </c>
      <c r="G160" s="0" t="n">
        <v>58</v>
      </c>
      <c r="H160" s="0" t="n">
        <f aca="false">(107-G160)</f>
        <v>49</v>
      </c>
      <c r="I160" s="0" t="n">
        <v>25</v>
      </c>
      <c r="J160" s="20" t="n">
        <f aca="false">(I160*1.114)*0.447</f>
        <v>12.44895</v>
      </c>
      <c r="K160" s="9" t="n">
        <f aca="false">((VLOOKUP(J160+1,$Y$5:$Z$95,2,TRUE())-VLOOKUP(J160,$Y$5:$Z$95,2,TRUE()))/(VLOOKUP(J160+1,$Y$5:$Z$95,1,TRUE())-VLOOKUP(J160,$Y$5:$Z$95,1,TRUE())))*(J160-VLOOKUP(J160,$Y$5:$Z$95,1,TRUE()))+VLOOKUP(J160,$Y$5:$Z$95,2,TRUE())</f>
        <v>1437.87545</v>
      </c>
      <c r="L160" s="9"/>
      <c r="N160" s="9" t="n">
        <f aca="false">((K160*G160)*0.9)*F160</f>
        <v>75057.09849</v>
      </c>
      <c r="P160" s="1" t="n">
        <f aca="false">SUM('10-min Curtailment Periods'!L761:L766)</f>
        <v>88729.9666666667</v>
      </c>
      <c r="Q160" s="9" t="n">
        <f aca="false">IF(H160&gt;0,(P160*(107/H160)),P160*107)</f>
        <v>193757.27414966</v>
      </c>
      <c r="R160" s="9" t="n">
        <f aca="false">(Q160-P160)</f>
        <v>105027.307482993</v>
      </c>
      <c r="T160" s="1" t="n">
        <f aca="false">R160-N160</f>
        <v>29970.2089929932</v>
      </c>
    </row>
    <row r="161" customFormat="false" ht="12.75" hidden="false" customHeight="false" outlineLevel="0" collapsed="false">
      <c r="A161" s="0" t="n">
        <v>2002</v>
      </c>
      <c r="B161" s="0" t="n">
        <v>2</v>
      </c>
      <c r="C161" s="0" t="n">
        <v>24</v>
      </c>
      <c r="D161" s="0" t="n">
        <v>7</v>
      </c>
      <c r="E161" s="0" t="n">
        <v>0</v>
      </c>
      <c r="F161" s="0" t="n">
        <v>1</v>
      </c>
      <c r="G161" s="0" t="n">
        <v>58</v>
      </c>
      <c r="H161" s="0" t="n">
        <f aca="false">(107-G161)</f>
        <v>49</v>
      </c>
      <c r="I161" s="0" t="n">
        <v>20.56</v>
      </c>
      <c r="J161" s="20" t="n">
        <f aca="false">(I161*1.114)*0.447</f>
        <v>10.23801648</v>
      </c>
      <c r="K161" s="9" t="n">
        <f aca="false">((VLOOKUP(J161+1,$Y$5:$Z$95,2,TRUE())-VLOOKUP(J161,$Y$5:$Z$95,2,TRUE()))/(VLOOKUP(J161+1,$Y$5:$Z$95,1,TRUE())-VLOOKUP(J161,$Y$5:$Z$95,1,TRUE())))*(J161-VLOOKUP(J161,$Y$5:$Z$95,1,TRUE()))+VLOOKUP(J161,$Y$5:$Z$95,2,TRUE())</f>
        <v>1027.02643312</v>
      </c>
      <c r="L161" s="9"/>
      <c r="N161" s="9" t="n">
        <f aca="false">((K161*G161)*0.9)*F161</f>
        <v>53610.779808864</v>
      </c>
      <c r="P161" s="1" t="n">
        <f aca="false">SUM('10-min Curtailment Periods'!L767:L772)</f>
        <v>90878</v>
      </c>
      <c r="Q161" s="9" t="n">
        <f aca="false">IF(H161&gt;0,(P161*(107/H161)),P161*107)</f>
        <v>198447.87755102</v>
      </c>
      <c r="R161" s="9" t="n">
        <f aca="false">(Q161-P161)</f>
        <v>107569.87755102</v>
      </c>
      <c r="T161" s="1" t="n">
        <f aca="false">R161-N161</f>
        <v>53959.0977421564</v>
      </c>
    </row>
    <row r="162" customFormat="false" ht="12.75" hidden="false" customHeight="false" outlineLevel="0" collapsed="false">
      <c r="A162" s="0" t="n">
        <v>2002</v>
      </c>
      <c r="B162" s="0" t="n">
        <v>2</v>
      </c>
      <c r="C162" s="0" t="n">
        <v>24</v>
      </c>
      <c r="D162" s="0" t="n">
        <v>8</v>
      </c>
      <c r="E162" s="0" t="n">
        <v>0</v>
      </c>
      <c r="F162" s="0" t="n">
        <v>1</v>
      </c>
      <c r="G162" s="0" t="n">
        <v>58</v>
      </c>
      <c r="H162" s="0" t="n">
        <f aca="false">(107-G162)</f>
        <v>49</v>
      </c>
      <c r="I162" s="0" t="n">
        <v>17.36</v>
      </c>
      <c r="J162" s="20" t="n">
        <f aca="false">(I162*1.114)*0.447</f>
        <v>8.64455088</v>
      </c>
      <c r="K162" s="9" t="n">
        <f aca="false">((VLOOKUP(J162+1,$Y$5:$Z$95,2,TRUE())-VLOOKUP(J162,$Y$5:$Z$95,2,TRUE()))/(VLOOKUP(J162+1,$Y$5:$Z$95,1,TRUE())-VLOOKUP(J162,$Y$5:$Z$95,1,TRUE())))*(J162-VLOOKUP(J162,$Y$5:$Z$95,1,TRUE()))+VLOOKUP(J162,$Y$5:$Z$95,2,TRUE())</f>
        <v>611.86754096</v>
      </c>
      <c r="L162" s="9"/>
      <c r="N162" s="9" t="n">
        <f aca="false">((K162*G162)*0.9)*F162</f>
        <v>31939.485638112</v>
      </c>
      <c r="P162" s="1" t="n">
        <f aca="false">SUM('10-min Curtailment Periods'!L773:L778)</f>
        <v>90886.9333333333</v>
      </c>
      <c r="Q162" s="9" t="n">
        <f aca="false">IF(H162&gt;0,(P162*(107/H162)),P162*107)</f>
        <v>198467.385034014</v>
      </c>
      <c r="R162" s="9" t="n">
        <f aca="false">(Q162-P162)</f>
        <v>107580.45170068</v>
      </c>
      <c r="T162" s="1" t="n">
        <f aca="false">R162-N162</f>
        <v>75640.9660625683</v>
      </c>
    </row>
    <row r="163" customFormat="false" ht="12.75" hidden="false" customHeight="false" outlineLevel="0" collapsed="false">
      <c r="A163" s="0" t="n">
        <v>2002</v>
      </c>
      <c r="B163" s="0" t="n">
        <v>2</v>
      </c>
      <c r="C163" s="0" t="n">
        <v>24</v>
      </c>
      <c r="D163" s="0" t="n">
        <v>9</v>
      </c>
      <c r="E163" s="0" t="n">
        <v>0</v>
      </c>
      <c r="F163" s="0" t="n">
        <v>1</v>
      </c>
      <c r="G163" s="0" t="n">
        <v>58</v>
      </c>
      <c r="H163" s="0" t="n">
        <f aca="false">(107-G163)</f>
        <v>49</v>
      </c>
      <c r="I163" s="0" t="n">
        <v>19.71</v>
      </c>
      <c r="J163" s="20" t="n">
        <f aca="false">(I163*1.114)*0.447</f>
        <v>9.81475218</v>
      </c>
      <c r="K163" s="9" t="n">
        <f aca="false">((VLOOKUP(J163+1,$Y$5:$Z$95,2,TRUE())-VLOOKUP(J163,$Y$5:$Z$95,2,TRUE()))/(VLOOKUP(J163+1,$Y$5:$Z$95,1,TRUE())-VLOOKUP(J163,$Y$5:$Z$95,1,TRUE())))*(J163-VLOOKUP(J163,$Y$5:$Z$95,1,TRUE()))+VLOOKUP(J163,$Y$5:$Z$95,2,TRUE())</f>
        <v>912.24209732</v>
      </c>
      <c r="L163" s="9"/>
      <c r="N163" s="9" t="n">
        <f aca="false">((K163*G163)*0.9)*F163</f>
        <v>47619.037480104</v>
      </c>
      <c r="P163" s="1" t="n">
        <f aca="false">SUM('10-min Curtailment Periods'!L779:L784)</f>
        <v>91395.9333333333</v>
      </c>
      <c r="Q163" s="9" t="n">
        <f aca="false">IF(H163&gt;0,(P163*(107/H163)),P163*107)</f>
        <v>199578.874829932</v>
      </c>
      <c r="R163" s="9" t="n">
        <f aca="false">(Q163-P163)</f>
        <v>108182.941496599</v>
      </c>
      <c r="T163" s="1" t="n">
        <f aca="false">R163-N163</f>
        <v>60563.9040164946</v>
      </c>
    </row>
    <row r="164" customFormat="false" ht="12.75" hidden="false" customHeight="false" outlineLevel="0" collapsed="false">
      <c r="A164" s="0" t="n">
        <v>2002</v>
      </c>
      <c r="B164" s="0" t="n">
        <v>2</v>
      </c>
      <c r="C164" s="0" t="n">
        <v>24</v>
      </c>
      <c r="D164" s="0" t="n">
        <v>10</v>
      </c>
      <c r="E164" s="0" t="n">
        <v>0</v>
      </c>
      <c r="F164" s="0" t="n">
        <v>1</v>
      </c>
      <c r="G164" s="0" t="n">
        <v>58</v>
      </c>
      <c r="H164" s="0" t="n">
        <f aca="false">(107-G164)</f>
        <v>49</v>
      </c>
      <c r="I164" s="0" t="n">
        <v>17.57</v>
      </c>
      <c r="J164" s="20" t="n">
        <f aca="false">(I164*1.114)*0.447</f>
        <v>8.74912206</v>
      </c>
      <c r="K164" s="9" t="n">
        <f aca="false">((VLOOKUP(J164+1,$Y$5:$Z$95,2,TRUE())-VLOOKUP(J164,$Y$5:$Z$95,2,TRUE()))/(VLOOKUP(J164+1,$Y$5:$Z$95,1,TRUE())-VLOOKUP(J164,$Y$5:$Z$95,1,TRUE())))*(J164-VLOOKUP(J164,$Y$5:$Z$95,1,TRUE()))+VLOOKUP(J164,$Y$5:$Z$95,2,TRUE())</f>
        <v>634.55948702</v>
      </c>
      <c r="L164" s="9"/>
      <c r="N164" s="9" t="n">
        <f aca="false">((K164*G164)*0.9)*F164</f>
        <v>33124.005222444</v>
      </c>
      <c r="P164" s="1" t="n">
        <f aca="false">SUM('10-min Curtailment Periods'!L785:L790)</f>
        <v>89982.0666666667</v>
      </c>
      <c r="Q164" s="9" t="n">
        <f aca="false">IF(H164&gt;0,(P164*(107/H164)),P164*107)</f>
        <v>196491.45170068</v>
      </c>
      <c r="R164" s="9" t="n">
        <f aca="false">(Q164-P164)</f>
        <v>106509.385034014</v>
      </c>
      <c r="T164" s="1" t="n">
        <f aca="false">R164-N164</f>
        <v>73385.3798115696</v>
      </c>
    </row>
    <row r="165" customFormat="false" ht="12.75" hidden="false" customHeight="false" outlineLevel="0" collapsed="false">
      <c r="A165" s="0" t="n">
        <v>2002</v>
      </c>
      <c r="B165" s="0" t="n">
        <v>2</v>
      </c>
      <c r="C165" s="0" t="n">
        <v>24</v>
      </c>
      <c r="D165" s="0" t="n">
        <v>11</v>
      </c>
      <c r="E165" s="0" t="n">
        <v>0</v>
      </c>
      <c r="F165" s="0" t="n">
        <v>1</v>
      </c>
      <c r="G165" s="0" t="n">
        <v>58</v>
      </c>
      <c r="H165" s="0" t="n">
        <f aca="false">(107-G165)</f>
        <v>49</v>
      </c>
      <c r="I165" s="0" t="n">
        <v>17.68</v>
      </c>
      <c r="J165" s="20" t="n">
        <f aca="false">(I165*1.114)*0.447</f>
        <v>8.80389744</v>
      </c>
      <c r="K165" s="9" t="n">
        <f aca="false">((VLOOKUP(J165+1,$Y$5:$Z$95,2,TRUE())-VLOOKUP(J165,$Y$5:$Z$95,2,TRUE()))/(VLOOKUP(J165+1,$Y$5:$Z$95,1,TRUE())-VLOOKUP(J165,$Y$5:$Z$95,1,TRUE())))*(J165-VLOOKUP(J165,$Y$5:$Z$95,1,TRUE()))+VLOOKUP(J165,$Y$5:$Z$95,2,TRUE())</f>
        <v>646.44574448</v>
      </c>
      <c r="L165" s="9"/>
      <c r="N165" s="9" t="n">
        <f aca="false">((K165*G165)*0.9)*F165</f>
        <v>33744.467861856</v>
      </c>
      <c r="P165" s="1" t="n">
        <f aca="false">SUM('10-min Curtailment Periods'!L791:L796)</f>
        <v>88146.3666666667</v>
      </c>
      <c r="Q165" s="9" t="n">
        <f aca="false">IF(H165&gt;0,(P165*(107/H165)),P165*107)</f>
        <v>192482.882312925</v>
      </c>
      <c r="R165" s="9" t="n">
        <f aca="false">(Q165-P165)</f>
        <v>104336.515646259</v>
      </c>
      <c r="T165" s="1" t="n">
        <f aca="false">R165-N165</f>
        <v>70592.0477844025</v>
      </c>
    </row>
    <row r="166" customFormat="false" ht="12.75" hidden="false" customHeight="false" outlineLevel="0" collapsed="false">
      <c r="A166" s="0" t="n">
        <v>2002</v>
      </c>
      <c r="B166" s="0" t="n">
        <v>2</v>
      </c>
      <c r="C166" s="0" t="n">
        <v>24</v>
      </c>
      <c r="D166" s="0" t="n">
        <v>12</v>
      </c>
      <c r="E166" s="0" t="n">
        <v>0</v>
      </c>
      <c r="F166" s="0" t="n">
        <v>1</v>
      </c>
      <c r="G166" s="0" t="n">
        <v>58</v>
      </c>
      <c r="H166" s="0" t="n">
        <f aca="false">(107-G166)</f>
        <v>49</v>
      </c>
      <c r="I166" s="0" t="n">
        <v>15.91</v>
      </c>
      <c r="J166" s="20" t="n">
        <f aca="false">(I166*1.114)*0.447</f>
        <v>7.92251178</v>
      </c>
      <c r="K166" s="9" t="n">
        <f aca="false">((VLOOKUP(J166+1,$Y$5:$Z$95,2,TRUE())-VLOOKUP(J166,$Y$5:$Z$95,2,TRUE()))/(VLOOKUP(J166+1,$Y$5:$Z$95,1,TRUE())-VLOOKUP(J166,$Y$5:$Z$95,1,TRUE())))*(J166-VLOOKUP(J166,$Y$5:$Z$95,1,TRUE()))+VLOOKUP(J166,$Y$5:$Z$95,2,TRUE())</f>
        <v>459.2144437</v>
      </c>
      <c r="L166" s="9"/>
      <c r="N166" s="9" t="n">
        <f aca="false">((K166*G166)*0.9)*F166</f>
        <v>23970.99396114</v>
      </c>
      <c r="P166" s="1" t="n">
        <f aca="false">SUM('10-min Curtailment Periods'!L797:L802)</f>
        <v>81947.3166666667</v>
      </c>
      <c r="Q166" s="9" t="n">
        <f aca="false">IF(H166&gt;0,(P166*(107/H166)),P166*107)</f>
        <v>178946.181292517</v>
      </c>
      <c r="R166" s="9" t="n">
        <f aca="false">(Q166-P166)</f>
        <v>96998.8646258503</v>
      </c>
      <c r="T166" s="1" t="n">
        <f aca="false">R166-N166</f>
        <v>73027.8706647103</v>
      </c>
    </row>
    <row r="167" customFormat="false" ht="12.75" hidden="false" customHeight="false" outlineLevel="0" collapsed="false">
      <c r="A167" s="0" t="n">
        <v>2002</v>
      </c>
      <c r="B167" s="0" t="n">
        <v>2</v>
      </c>
      <c r="C167" s="0" t="n">
        <v>24</v>
      </c>
      <c r="D167" s="0" t="n">
        <v>13</v>
      </c>
      <c r="E167" s="0" t="n">
        <v>0</v>
      </c>
      <c r="F167" s="0" t="n">
        <v>1</v>
      </c>
      <c r="G167" s="0" t="n">
        <v>58</v>
      </c>
      <c r="H167" s="0" t="n">
        <f aca="false">(107-G167)</f>
        <v>49</v>
      </c>
      <c r="I167" s="0" t="n">
        <v>16.18</v>
      </c>
      <c r="J167" s="20" t="n">
        <f aca="false">(I167*1.114)*0.447</f>
        <v>8.05696044</v>
      </c>
      <c r="K167" s="9" t="n">
        <f aca="false">((VLOOKUP(J167+1,$Y$5:$Z$95,2,TRUE())-VLOOKUP(J167,$Y$5:$Z$95,2,TRUE()))/(VLOOKUP(J167+1,$Y$5:$Z$95,1,TRUE())-VLOOKUP(J167,$Y$5:$Z$95,1,TRUE())))*(J167-VLOOKUP(J167,$Y$5:$Z$95,1,TRUE()))+VLOOKUP(J167,$Y$5:$Z$95,2,TRUE())</f>
        <v>484.36041548</v>
      </c>
      <c r="L167" s="9"/>
      <c r="N167" s="9" t="n">
        <f aca="false">((K167*G167)*0.9)*F167</f>
        <v>25283.613688056</v>
      </c>
      <c r="P167" s="1" t="n">
        <f aca="false">SUM('10-min Curtailment Periods'!L803:L808)</f>
        <v>49657.9666666667</v>
      </c>
      <c r="Q167" s="9" t="n">
        <f aca="false">IF(H167&gt;0,(P167*(107/H167)),P167*107)</f>
        <v>108436.784353742</v>
      </c>
      <c r="R167" s="9" t="n">
        <f aca="false">(Q167-P167)</f>
        <v>58778.8176870748</v>
      </c>
      <c r="T167" s="1" t="n">
        <f aca="false">R167-N167</f>
        <v>33495.2039990188</v>
      </c>
    </row>
    <row r="168" customFormat="false" ht="12.75" hidden="false" customHeight="false" outlineLevel="0" collapsed="false">
      <c r="A168" s="0" t="n">
        <v>2002</v>
      </c>
      <c r="B168" s="0" t="n">
        <v>2</v>
      </c>
      <c r="C168" s="0" t="n">
        <v>24</v>
      </c>
      <c r="D168" s="0" t="n">
        <v>14</v>
      </c>
      <c r="E168" s="0" t="n">
        <v>0</v>
      </c>
      <c r="F168" s="0" t="n">
        <v>1</v>
      </c>
      <c r="G168" s="0" t="n">
        <v>58</v>
      </c>
      <c r="H168" s="0" t="n">
        <f aca="false">(107-G168)</f>
        <v>49</v>
      </c>
      <c r="I168" s="0" t="n">
        <v>17.41</v>
      </c>
      <c r="J168" s="20" t="n">
        <f aca="false">(I168*1.114)*0.447</f>
        <v>8.66944878</v>
      </c>
      <c r="K168" s="9" t="n">
        <f aca="false">((VLOOKUP(J168+1,$Y$5:$Z$95,2,TRUE())-VLOOKUP(J168,$Y$5:$Z$95,2,TRUE()))/(VLOOKUP(J168+1,$Y$5:$Z$95,1,TRUE())-VLOOKUP(J168,$Y$5:$Z$95,1,TRUE())))*(J168-VLOOKUP(J168,$Y$5:$Z$95,1,TRUE()))+VLOOKUP(J168,$Y$5:$Z$95,2,TRUE())</f>
        <v>617.27038526</v>
      </c>
      <c r="L168" s="9"/>
      <c r="N168" s="9" t="n">
        <f aca="false">((K168*G168)*0.9)*F168</f>
        <v>32221.514110572</v>
      </c>
      <c r="P168" s="1" t="n">
        <f aca="false">SUM('10-min Curtailment Periods'!L809:L814)</f>
        <v>47026.5666666667</v>
      </c>
      <c r="Q168" s="9" t="n">
        <f aca="false">IF(H168&gt;0,(P168*(107/H168)),P168*107)</f>
        <v>102690.665986395</v>
      </c>
      <c r="R168" s="9" t="n">
        <f aca="false">(Q168-P168)</f>
        <v>55664.0993197279</v>
      </c>
      <c r="T168" s="1" t="n">
        <f aca="false">R168-N168</f>
        <v>23442.5852091559</v>
      </c>
    </row>
    <row r="169" customFormat="false" ht="12.75" hidden="false" customHeight="false" outlineLevel="0" collapsed="false">
      <c r="A169" s="0" t="n">
        <v>2002</v>
      </c>
      <c r="B169" s="0" t="n">
        <v>2</v>
      </c>
      <c r="C169" s="0" t="n">
        <v>24</v>
      </c>
      <c r="D169" s="0" t="n">
        <v>15</v>
      </c>
      <c r="E169" s="0" t="n">
        <v>0</v>
      </c>
      <c r="F169" s="0" t="n">
        <v>1</v>
      </c>
      <c r="G169" s="0" t="n">
        <v>58</v>
      </c>
      <c r="H169" s="0" t="n">
        <f aca="false">(107-G169)</f>
        <v>49</v>
      </c>
      <c r="I169" s="0" t="n">
        <v>17.57</v>
      </c>
      <c r="J169" s="20" t="n">
        <f aca="false">(I169*1.114)*0.447</f>
        <v>8.74912206</v>
      </c>
      <c r="K169" s="9" t="n">
        <f aca="false">((VLOOKUP(J169+1,$Y$5:$Z$95,2,TRUE())-VLOOKUP(J169,$Y$5:$Z$95,2,TRUE()))/(VLOOKUP(J169+1,$Y$5:$Z$95,1,TRUE())-VLOOKUP(J169,$Y$5:$Z$95,1,TRUE())))*(J169-VLOOKUP(J169,$Y$5:$Z$95,1,TRUE()))+VLOOKUP(J169,$Y$5:$Z$95,2,TRUE())</f>
        <v>634.55948702</v>
      </c>
      <c r="L169" s="9"/>
      <c r="N169" s="9" t="n">
        <f aca="false">((K169*G169)*0.9)*F169</f>
        <v>33124.005222444</v>
      </c>
      <c r="P169" s="1" t="n">
        <f aca="false">SUM('10-min Curtailment Periods'!L815:L820)</f>
        <v>46512.7666666667</v>
      </c>
      <c r="Q169" s="9" t="n">
        <f aca="false">IF(H169&gt;0,(P169*(107/H169)),P169*107)</f>
        <v>101568.694557823</v>
      </c>
      <c r="R169" s="9" t="n">
        <f aca="false">(Q169-P169)</f>
        <v>55055.9278911565</v>
      </c>
      <c r="T169" s="1" t="n">
        <f aca="false">R169-N169</f>
        <v>21931.9226687125</v>
      </c>
    </row>
    <row r="170" customFormat="false" ht="12.75" hidden="false" customHeight="false" outlineLevel="0" collapsed="false">
      <c r="A170" s="0" t="n">
        <v>2002</v>
      </c>
      <c r="B170" s="0" t="n">
        <v>2</v>
      </c>
      <c r="C170" s="0" t="n">
        <v>24</v>
      </c>
      <c r="D170" s="0" t="n">
        <v>16</v>
      </c>
      <c r="E170" s="0" t="n">
        <v>0</v>
      </c>
      <c r="F170" s="0" t="n">
        <v>1</v>
      </c>
      <c r="G170" s="0" t="n">
        <v>58</v>
      </c>
      <c r="H170" s="0" t="n">
        <f aca="false">(107-G170)</f>
        <v>49</v>
      </c>
      <c r="I170" s="0" t="n">
        <v>16.18</v>
      </c>
      <c r="J170" s="20" t="n">
        <f aca="false">(I170*1.114)*0.447</f>
        <v>8.05696044</v>
      </c>
      <c r="K170" s="9" t="n">
        <f aca="false">((VLOOKUP(J170+1,$Y$5:$Z$95,2,TRUE())-VLOOKUP(J170,$Y$5:$Z$95,2,TRUE()))/(VLOOKUP(J170+1,$Y$5:$Z$95,1,TRUE())-VLOOKUP(J170,$Y$5:$Z$95,1,TRUE())))*(J170-VLOOKUP(J170,$Y$5:$Z$95,1,TRUE()))+VLOOKUP(J170,$Y$5:$Z$95,2,TRUE())</f>
        <v>484.36041548</v>
      </c>
      <c r="L170" s="9"/>
      <c r="N170" s="9" t="n">
        <f aca="false">((K170*G170)*0.9)*F170</f>
        <v>25283.613688056</v>
      </c>
      <c r="P170" s="1" t="n">
        <f aca="false">SUM('10-min Curtailment Periods'!L821:L826)</f>
        <v>44175.8333333333</v>
      </c>
      <c r="Q170" s="9" t="n">
        <f aca="false">IF(H170&gt;0,(P170*(107/H170)),P170*107)</f>
        <v>96465.5952380952</v>
      </c>
      <c r="R170" s="9" t="n">
        <f aca="false">(Q170-P170)</f>
        <v>52289.7619047619</v>
      </c>
      <c r="T170" s="1" t="n">
        <f aca="false">R170-N170</f>
        <v>27006.1482167059</v>
      </c>
    </row>
    <row r="171" customFormat="false" ht="12.75" hidden="false" customHeight="false" outlineLevel="0" collapsed="false">
      <c r="A171" s="0" t="n">
        <v>2002</v>
      </c>
      <c r="B171" s="0" t="n">
        <v>2</v>
      </c>
      <c r="C171" s="0" t="n">
        <v>24</v>
      </c>
      <c r="D171" s="0" t="n">
        <v>17</v>
      </c>
      <c r="E171" s="0" t="n">
        <v>0</v>
      </c>
      <c r="F171" s="0" t="n">
        <v>1</v>
      </c>
      <c r="G171" s="0" t="n">
        <v>58</v>
      </c>
      <c r="H171" s="0" t="n">
        <f aca="false">(107-G171)</f>
        <v>49</v>
      </c>
      <c r="I171" s="0" t="n">
        <v>15.91</v>
      </c>
      <c r="J171" s="20" t="n">
        <f aca="false">(I171*1.114)*0.447</f>
        <v>7.92251178</v>
      </c>
      <c r="K171" s="9" t="n">
        <f aca="false">((VLOOKUP(J171+1,$Y$5:$Z$95,2,TRUE())-VLOOKUP(J171,$Y$5:$Z$95,2,TRUE()))/(VLOOKUP(J171+1,$Y$5:$Z$95,1,TRUE())-VLOOKUP(J171,$Y$5:$Z$95,1,TRUE())))*(J171-VLOOKUP(J171,$Y$5:$Z$95,1,TRUE()))+VLOOKUP(J171,$Y$5:$Z$95,2,TRUE())</f>
        <v>459.2144437</v>
      </c>
      <c r="L171" s="9"/>
      <c r="N171" s="9" t="n">
        <f aca="false">((K171*G171)*0.9)*F171</f>
        <v>23970.99396114</v>
      </c>
      <c r="P171" s="1" t="n">
        <f aca="false">SUM('10-min Curtailment Periods'!L827:L832)</f>
        <v>34559.7666666667</v>
      </c>
      <c r="Q171" s="9" t="n">
        <f aca="false">IF(H171&gt;0,(P171*(107/H171)),P171*107)</f>
        <v>75467.2455782313</v>
      </c>
      <c r="R171" s="9" t="n">
        <f aca="false">(Q171-P171)</f>
        <v>40907.4789115646</v>
      </c>
      <c r="T171" s="1" t="n">
        <f aca="false">R171-N171</f>
        <v>16936.4849504246</v>
      </c>
    </row>
    <row r="172" customFormat="false" ht="12.75" hidden="false" customHeight="false" outlineLevel="0" collapsed="false">
      <c r="A172" s="0" t="n">
        <v>2002</v>
      </c>
      <c r="B172" s="0" t="n">
        <v>2</v>
      </c>
      <c r="C172" s="0" t="n">
        <v>24</v>
      </c>
      <c r="D172" s="0" t="n">
        <v>18</v>
      </c>
      <c r="E172" s="0" t="n">
        <v>0</v>
      </c>
      <c r="F172" s="0" t="n">
        <v>0.5</v>
      </c>
      <c r="G172" s="0" t="n">
        <v>58</v>
      </c>
      <c r="H172" s="0" t="n">
        <f aca="false">(107-G172)</f>
        <v>49</v>
      </c>
      <c r="I172" s="0" t="n">
        <v>15.64</v>
      </c>
      <c r="J172" s="20" t="n">
        <f aca="false">(I172*1.114)*0.447</f>
        <v>7.78806312</v>
      </c>
      <c r="K172" s="9" t="n">
        <f aca="false">((VLOOKUP(J172+1,$Y$5:$Z$95,2,TRUE())-VLOOKUP(J172,$Y$5:$Z$95,2,TRUE()))/(VLOOKUP(J172+1,$Y$5:$Z$95,1,TRUE())-VLOOKUP(J172,$Y$5:$Z$95,1,TRUE())))*(J172-VLOOKUP(J172,$Y$5:$Z$95,1,TRUE()))+VLOOKUP(J172,$Y$5:$Z$95,2,TRUE())</f>
        <v>437.0304148</v>
      </c>
      <c r="L172" s="9"/>
      <c r="N172" s="9" t="n">
        <f aca="false">((K172*G172)*0.9)*F172</f>
        <v>11406.49382628</v>
      </c>
      <c r="P172" s="1" t="n">
        <f aca="false">SUM('10-min Curtailment Periods'!L833:L835)</f>
        <v>11889.8666666667</v>
      </c>
      <c r="Q172" s="9" t="n">
        <f aca="false">IF(H172&gt;0,(P172*(107/H172)),P172*107)</f>
        <v>25963.5863945578</v>
      </c>
      <c r="R172" s="9" t="n">
        <f aca="false">(Q172-P172)</f>
        <v>14073.7197278912</v>
      </c>
      <c r="T172" s="1" t="n">
        <f aca="false">R172-N172</f>
        <v>2667.22590161115</v>
      </c>
    </row>
    <row r="173" customFormat="false" ht="12.75" hidden="false" customHeight="false" outlineLevel="0" collapsed="false">
      <c r="K173" s="8"/>
      <c r="L173" s="9"/>
      <c r="N173" s="9"/>
    </row>
    <row r="174" customFormat="false" ht="12.75" hidden="false" customHeight="false" outlineLevel="0" collapsed="false">
      <c r="A174" s="0" t="n">
        <v>2002</v>
      </c>
      <c r="B174" s="0" t="n">
        <v>2</v>
      </c>
      <c r="C174" s="0" t="n">
        <v>25</v>
      </c>
      <c r="D174" s="0" t="n">
        <v>4</v>
      </c>
      <c r="E174" s="0" t="n">
        <v>30</v>
      </c>
      <c r="F174" s="0" t="n">
        <v>1</v>
      </c>
      <c r="G174" s="0" t="n">
        <v>30</v>
      </c>
      <c r="H174" s="0" t="n">
        <f aca="false">(107-G174)</f>
        <v>77</v>
      </c>
      <c r="I174" s="0" t="n">
        <v>20.78</v>
      </c>
      <c r="J174" s="20" t="n">
        <f aca="false">(I174*1.114)*0.447</f>
        <v>10.34756724</v>
      </c>
      <c r="K174" s="9" t="n">
        <f aca="false">((VLOOKUP(J174+1,$Y$5:$Z$95,2,TRUE())-VLOOKUP(J174,$Y$5:$Z$95,2,TRUE()))/(VLOOKUP(J174+1,$Y$5:$Z$95,1,TRUE())-VLOOKUP(J174,$Y$5:$Z$95,1,TRUE())))*(J174-VLOOKUP(J174,$Y$5:$Z$95,1,TRUE()))+VLOOKUP(J174,$Y$5:$Z$95,2,TRUE())</f>
        <v>1056.49558756</v>
      </c>
      <c r="L174" s="9"/>
      <c r="N174" s="9" t="n">
        <f aca="false">((K174*G174)*0.9)*F174</f>
        <v>28525.38086412</v>
      </c>
      <c r="P174" s="1" t="n">
        <f aca="false">SUM('10-min Curtailment Periods'!L837:L842)</f>
        <v>65038.3666666667</v>
      </c>
      <c r="Q174" s="9" t="n">
        <f aca="false">IF(H174&gt;0,(P174*(107/H174)),P174*107)</f>
        <v>90377.9900432901</v>
      </c>
      <c r="R174" s="9" t="n">
        <f aca="false">(Q174-P174)</f>
        <v>25339.6233766234</v>
      </c>
      <c r="T174" s="1" t="n">
        <f aca="false">R174-N174</f>
        <v>-3185.75748749664</v>
      </c>
    </row>
    <row r="175" customFormat="false" ht="12.75" hidden="false" customHeight="false" outlineLevel="0" collapsed="false">
      <c r="A175" s="0" t="n">
        <v>2002</v>
      </c>
      <c r="B175" s="0" t="n">
        <v>2</v>
      </c>
      <c r="C175" s="0" t="n">
        <v>25</v>
      </c>
      <c r="D175" s="0" t="n">
        <v>5</v>
      </c>
      <c r="E175" s="0" t="n">
        <v>30</v>
      </c>
      <c r="F175" s="0" t="n">
        <v>1</v>
      </c>
      <c r="G175" s="0" t="n">
        <v>30</v>
      </c>
      <c r="H175" s="0" t="n">
        <f aca="false">(107-G175)</f>
        <v>77</v>
      </c>
      <c r="I175" s="0" t="n">
        <v>15.32</v>
      </c>
      <c r="J175" s="20" t="n">
        <f aca="false">(I175*1.114)*0.447</f>
        <v>7.62871656</v>
      </c>
      <c r="K175" s="9" t="n">
        <f aca="false">((VLOOKUP(J175+1,$Y$5:$Z$95,2,TRUE())-VLOOKUP(J175,$Y$5:$Z$95,2,TRUE()))/(VLOOKUP(J175+1,$Y$5:$Z$95,1,TRUE())-VLOOKUP(J175,$Y$5:$Z$95,1,TRUE())))*(J175-VLOOKUP(J175,$Y$5:$Z$95,1,TRUE()))+VLOOKUP(J175,$Y$5:$Z$95,2,TRUE())</f>
        <v>410.7382324</v>
      </c>
      <c r="L175" s="9"/>
      <c r="N175" s="9" t="n">
        <f aca="false">((K175*G175)*0.9)*F175</f>
        <v>11089.9322748</v>
      </c>
      <c r="P175" s="1" t="n">
        <f aca="false">SUM('10-min Curtailment Periods'!L843:L848)</f>
        <v>53699.3166666667</v>
      </c>
      <c r="Q175" s="9" t="n">
        <f aca="false">IF(H175&gt;0,(P175*(107/H175)),P175*107)</f>
        <v>74621.1283549784</v>
      </c>
      <c r="R175" s="9" t="n">
        <f aca="false">(Q175-P175)</f>
        <v>20921.8116883117</v>
      </c>
      <c r="T175" s="1" t="n">
        <f aca="false">R175-N175</f>
        <v>9831.87941351169</v>
      </c>
    </row>
    <row r="176" customFormat="false" ht="12.75" hidden="false" customHeight="false" outlineLevel="0" collapsed="false">
      <c r="A176" s="0" t="n">
        <v>2002</v>
      </c>
      <c r="B176" s="0" t="n">
        <v>2</v>
      </c>
      <c r="C176" s="0" t="n">
        <v>25</v>
      </c>
      <c r="D176" s="0" t="n">
        <v>6</v>
      </c>
      <c r="E176" s="0" t="n">
        <v>30</v>
      </c>
      <c r="F176" s="0" t="n">
        <v>1</v>
      </c>
      <c r="G176" s="0" t="n">
        <v>30</v>
      </c>
      <c r="H176" s="0" t="n">
        <f aca="false">(107-G176)</f>
        <v>77</v>
      </c>
      <c r="I176" s="0" t="n">
        <v>17.84</v>
      </c>
      <c r="J176" s="20" t="n">
        <f aca="false">(I176*1.114)*0.447</f>
        <v>8.88357072</v>
      </c>
      <c r="K176" s="9" t="n">
        <f aca="false">((VLOOKUP(J176+1,$Y$5:$Z$95,2,TRUE())-VLOOKUP(J176,$Y$5:$Z$95,2,TRUE()))/(VLOOKUP(J176+1,$Y$5:$Z$95,1,TRUE())-VLOOKUP(J176,$Y$5:$Z$95,1,TRUE())))*(J176-VLOOKUP(J176,$Y$5:$Z$95,1,TRUE()))+VLOOKUP(J176,$Y$5:$Z$95,2,TRUE())</f>
        <v>663.73484624</v>
      </c>
      <c r="L176" s="9"/>
      <c r="N176" s="9" t="n">
        <f aca="false">((K176*G176)*0.9)*F176</f>
        <v>17920.84084848</v>
      </c>
      <c r="P176" s="1" t="n">
        <f aca="false">SUM('10-min Curtailment Periods'!L849:L854)</f>
        <v>62317.0666666667</v>
      </c>
      <c r="Q176" s="9" t="n">
        <f aca="false">IF(H176&gt;0,(P176*(107/H176)),P176*107)</f>
        <v>86596.4432900433</v>
      </c>
      <c r="R176" s="9" t="n">
        <f aca="false">(Q176-P176)</f>
        <v>24279.3766233766</v>
      </c>
      <c r="T176" s="1" t="n">
        <f aca="false">R176-N176</f>
        <v>6358.53577489662</v>
      </c>
    </row>
    <row r="177" customFormat="false" ht="12.75" hidden="false" customHeight="false" outlineLevel="0" collapsed="false">
      <c r="A177" s="0" t="n">
        <v>2002</v>
      </c>
      <c r="B177" s="0" t="n">
        <v>2</v>
      </c>
      <c r="C177" s="0" t="n">
        <v>25</v>
      </c>
      <c r="D177" s="0" t="n">
        <v>7</v>
      </c>
      <c r="E177" s="0" t="n">
        <v>30</v>
      </c>
      <c r="F177" s="0" t="n">
        <v>1</v>
      </c>
      <c r="G177" s="0" t="n">
        <v>30</v>
      </c>
      <c r="H177" s="0" t="n">
        <f aca="false">(107-G177)</f>
        <v>77</v>
      </c>
      <c r="I177" s="0" t="n">
        <v>17.52</v>
      </c>
      <c r="J177" s="20" t="n">
        <f aca="false">(I177*1.114)*0.447</f>
        <v>8.72422416</v>
      </c>
      <c r="K177" s="9" t="n">
        <f aca="false">((VLOOKUP(J177+1,$Y$5:$Z$95,2,TRUE())-VLOOKUP(J177,$Y$5:$Z$95,2,TRUE()))/(VLOOKUP(J177+1,$Y$5:$Z$95,1,TRUE())-VLOOKUP(J177,$Y$5:$Z$95,1,TRUE())))*(J177-VLOOKUP(J177,$Y$5:$Z$95,1,TRUE()))+VLOOKUP(J177,$Y$5:$Z$95,2,TRUE())</f>
        <v>629.156642720001</v>
      </c>
      <c r="L177" s="9"/>
      <c r="N177" s="9" t="n">
        <f aca="false">((K177*G177)*0.9)*F177</f>
        <v>16987.22935344</v>
      </c>
      <c r="P177" s="1" t="n">
        <f aca="false">SUM('10-min Curtailment Periods'!L855:L860)</f>
        <v>53245.5833333333</v>
      </c>
      <c r="Q177" s="9" t="n">
        <f aca="false">IF(H177&gt;0,(P177*(107/H177)),P177*107)</f>
        <v>73990.6158008658</v>
      </c>
      <c r="R177" s="9" t="n">
        <f aca="false">(Q177-P177)</f>
        <v>20745.0324675325</v>
      </c>
      <c r="T177" s="1" t="n">
        <f aca="false">R177-N177</f>
        <v>3757.80311409245</v>
      </c>
    </row>
    <row r="178" customFormat="false" ht="12.75" hidden="false" customHeight="false" outlineLevel="0" collapsed="false">
      <c r="K178" s="8"/>
      <c r="L178" s="9"/>
      <c r="N178" s="9"/>
    </row>
    <row r="179" customFormat="false" ht="12.75" hidden="false" customHeight="false" outlineLevel="0" collapsed="false">
      <c r="A179" s="0" t="n">
        <v>2002</v>
      </c>
      <c r="B179" s="0" t="n">
        <v>2</v>
      </c>
      <c r="C179" s="0" t="n">
        <v>25</v>
      </c>
      <c r="D179" s="0" t="n">
        <v>21</v>
      </c>
      <c r="E179" s="0" t="n">
        <v>40</v>
      </c>
      <c r="F179" s="0" t="n">
        <v>1</v>
      </c>
      <c r="G179" s="0" t="n">
        <v>91</v>
      </c>
      <c r="H179" s="0" t="n">
        <f aca="false">(107-G179)</f>
        <v>16</v>
      </c>
      <c r="I179" s="0" t="n">
        <v>24.25</v>
      </c>
      <c r="J179" s="20" t="n">
        <f aca="false">(I179*1.114)*0.447</f>
        <v>12.0754815</v>
      </c>
      <c r="K179" s="9" t="n">
        <f aca="false">((VLOOKUP(J179+1,$Y$5:$Z$95,2,TRUE())-VLOOKUP(J179,$Y$5:$Z$95,2,TRUE()))/(VLOOKUP(J179+1,$Y$5:$Z$95,1,TRUE())-VLOOKUP(J179,$Y$5:$Z$95,1,TRUE())))*(J179-VLOOKUP(J179,$Y$5:$Z$95,1,TRUE()))+VLOOKUP(J179,$Y$5:$Z$95,2,TRUE())</f>
        <v>1411.3591865</v>
      </c>
      <c r="L179" s="9"/>
      <c r="N179" s="9" t="n">
        <f aca="false">((K179*G179)*0.9)*F179</f>
        <v>115590.31737435</v>
      </c>
      <c r="P179" s="1" t="n">
        <f aca="false">SUM('10-min Curtailment Periods'!L862:L867)</f>
        <v>2114.26666666667</v>
      </c>
      <c r="Q179" s="9" t="n">
        <f aca="false">IF(H179&gt;0,(P179*(107/H179)),P179*107)</f>
        <v>14139.1583333333</v>
      </c>
      <c r="R179" s="9" t="n">
        <f aca="false">(Q179-P179)</f>
        <v>12024.8916666667</v>
      </c>
      <c r="T179" s="1" t="n">
        <f aca="false">R179-N179</f>
        <v>-103565.425707683</v>
      </c>
    </row>
    <row r="180" customFormat="false" ht="12.75" hidden="false" customHeight="false" outlineLevel="0" collapsed="false">
      <c r="A180" s="0" t="n">
        <v>2002</v>
      </c>
      <c r="B180" s="0" t="n">
        <v>2</v>
      </c>
      <c r="C180" s="0" t="n">
        <v>25</v>
      </c>
      <c r="D180" s="0" t="n">
        <v>22</v>
      </c>
      <c r="E180" s="0" t="n">
        <v>40</v>
      </c>
      <c r="F180" s="0" t="n">
        <v>0.25</v>
      </c>
      <c r="G180" s="0" t="n">
        <v>91</v>
      </c>
      <c r="H180" s="0" t="n">
        <f aca="false">(107-G180)</f>
        <v>16</v>
      </c>
      <c r="I180" s="0" t="n">
        <v>30.46</v>
      </c>
      <c r="J180" s="20" t="n">
        <f aca="false">(I180*1.114)*0.447</f>
        <v>15.16780068</v>
      </c>
      <c r="K180" s="9" t="n">
        <f aca="false">((VLOOKUP(J180+1,$Y$5:$Z$95,2,TRUE())-VLOOKUP(J180,$Y$5:$Z$95,2,TRUE()))/(VLOOKUP(J180+1,$Y$5:$Z$95,1,TRUE())-VLOOKUP(J180,$Y$5:$Z$95,1,TRUE())))*(J180-VLOOKUP(J180,$Y$5:$Z$95,1,TRUE()))+VLOOKUP(J180,$Y$5:$Z$95,2,TRUE())</f>
        <v>1500</v>
      </c>
      <c r="L180" s="9"/>
      <c r="N180" s="9" t="n">
        <f aca="false">((K180*G180)*0.9)*F180</f>
        <v>30712.5</v>
      </c>
    </row>
    <row r="181" customFormat="false" ht="12.75" hidden="false" customHeight="false" outlineLevel="0" collapsed="false">
      <c r="K181" s="8"/>
      <c r="L181" s="9"/>
      <c r="N181" s="9"/>
    </row>
    <row r="182" customFormat="false" ht="12.75" hidden="false" customHeight="false" outlineLevel="0" collapsed="false">
      <c r="A182" s="0" t="n">
        <v>2002</v>
      </c>
      <c r="B182" s="0" t="n">
        <v>2</v>
      </c>
      <c r="C182" s="0" t="n">
        <v>25</v>
      </c>
      <c r="D182" s="0" t="n">
        <v>23</v>
      </c>
      <c r="E182" s="0" t="n">
        <v>0</v>
      </c>
      <c r="F182" s="0" t="n">
        <v>1</v>
      </c>
      <c r="G182" s="0" t="n">
        <v>74</v>
      </c>
      <c r="H182" s="0" t="n">
        <f aca="false">(107-G182)</f>
        <v>33</v>
      </c>
      <c r="I182" s="0" t="n">
        <v>32.43</v>
      </c>
      <c r="J182" s="20" t="n">
        <f aca="false">(I182*1.114)*0.447</f>
        <v>16.14877794</v>
      </c>
      <c r="K182" s="9" t="n">
        <f aca="false">((VLOOKUP(J182+1,$Y$5:$Z$95,2,TRUE())-VLOOKUP(J182,$Y$5:$Z$95,2,TRUE()))/(VLOOKUP(J182+1,$Y$5:$Z$95,1,TRUE())-VLOOKUP(J182,$Y$5:$Z$95,1,TRUE())))*(J182-VLOOKUP(J182,$Y$5:$Z$95,1,TRUE()))+VLOOKUP(J182,$Y$5:$Z$95,2,TRUE())</f>
        <v>1500</v>
      </c>
      <c r="L182" s="9"/>
      <c r="N182" s="9" t="n">
        <f aca="false">((K182*G182)*0.9)*F182</f>
        <v>99900</v>
      </c>
      <c r="P182" s="1" t="n">
        <f aca="false">SUM('10-min Curtailment Periods'!L871:L876)</f>
        <v>1479.93333333333</v>
      </c>
      <c r="Q182" s="9" t="n">
        <f aca="false">IF(H182&gt;0,(P182*(107/H182)),P182*107)</f>
        <v>4798.57171717172</v>
      </c>
      <c r="R182" s="9" t="n">
        <f aca="false">(Q182-P182)</f>
        <v>3318.63838383838</v>
      </c>
      <c r="T182" s="1" t="n">
        <f aca="false">R182-N182</f>
        <v>-96581.3616161616</v>
      </c>
    </row>
    <row r="183" customFormat="false" ht="12.75" hidden="false" customHeight="false" outlineLevel="0" collapsed="false">
      <c r="K183" s="8"/>
      <c r="L183" s="9"/>
      <c r="N183" s="9"/>
    </row>
    <row r="184" customFormat="false" ht="12.75" hidden="false" customHeight="false" outlineLevel="0" collapsed="false">
      <c r="A184" s="0" t="n">
        <v>2002</v>
      </c>
      <c r="B184" s="0" t="n">
        <v>2</v>
      </c>
      <c r="C184" s="0" t="n">
        <v>26</v>
      </c>
      <c r="D184" s="0" t="n">
        <v>0</v>
      </c>
      <c r="E184" s="0" t="n">
        <v>0</v>
      </c>
      <c r="F184" s="0" t="n">
        <v>1</v>
      </c>
      <c r="G184" s="0" t="n">
        <v>62</v>
      </c>
      <c r="H184" s="0" t="n">
        <f aca="false">(107-G184)</f>
        <v>45</v>
      </c>
      <c r="I184" s="0" t="n">
        <v>31.42</v>
      </c>
      <c r="J184" s="20" t="n">
        <f aca="false">(I184*1.114)*0.447</f>
        <v>15.64584036</v>
      </c>
      <c r="K184" s="9" t="n">
        <f aca="false">((VLOOKUP(J184+1,$Y$5:$Z$95,2,TRUE())-VLOOKUP(J184,$Y$5:$Z$95,2,TRUE()))/(VLOOKUP(J184+1,$Y$5:$Z$95,1,TRUE())-VLOOKUP(J184,$Y$5:$Z$95,1,TRUE())))*(J184-VLOOKUP(J184,$Y$5:$Z$95,1,TRUE()))+VLOOKUP(J184,$Y$5:$Z$95,2,TRUE())</f>
        <v>1500</v>
      </c>
      <c r="L184" s="9"/>
      <c r="N184" s="9" t="n">
        <f aca="false">((K184*G184)*0.9)*F184</f>
        <v>83700</v>
      </c>
      <c r="P184" s="1" t="n">
        <f aca="false">SUM('10-min Curtailment Periods'!L878:L883)</f>
        <v>6330.21666666667</v>
      </c>
      <c r="Q184" s="9" t="n">
        <f aca="false">IF(H184&gt;0,(P184*(107/H184)),P184*107)</f>
        <v>15051.8485185185</v>
      </c>
      <c r="R184" s="9" t="n">
        <f aca="false">(Q184-P184)</f>
        <v>8721.63185185185</v>
      </c>
      <c r="T184" s="1" t="n">
        <f aca="false">R184-N184</f>
        <v>-74978.3681481482</v>
      </c>
    </row>
    <row r="185" customFormat="false" ht="12.75" hidden="false" customHeight="false" outlineLevel="0" collapsed="false">
      <c r="A185" s="0" t="n">
        <v>2002</v>
      </c>
      <c r="B185" s="0" t="n">
        <v>2</v>
      </c>
      <c r="C185" s="0" t="n">
        <v>26</v>
      </c>
      <c r="D185" s="0" t="n">
        <v>1</v>
      </c>
      <c r="E185" s="0" t="n">
        <v>0</v>
      </c>
      <c r="F185" s="0" t="n">
        <v>1</v>
      </c>
      <c r="G185" s="0" t="n">
        <v>62</v>
      </c>
      <c r="H185" s="0" t="n">
        <f aca="false">(107-G185)</f>
        <v>45</v>
      </c>
      <c r="I185" s="0" t="n">
        <v>31.04</v>
      </c>
      <c r="J185" s="20" t="n">
        <f aca="false">(I185*1.114)*0.447</f>
        <v>15.45661632</v>
      </c>
      <c r="K185" s="9" t="n">
        <f aca="false">((VLOOKUP(J185+1,$Y$5:$Z$95,2,TRUE())-VLOOKUP(J185,$Y$5:$Z$95,2,TRUE()))/(VLOOKUP(J185+1,$Y$5:$Z$95,1,TRUE())-VLOOKUP(J185,$Y$5:$Z$95,1,TRUE())))*(J185-VLOOKUP(J185,$Y$5:$Z$95,1,TRUE()))+VLOOKUP(J185,$Y$5:$Z$95,2,TRUE())</f>
        <v>1500</v>
      </c>
      <c r="L185" s="9"/>
      <c r="N185" s="9" t="n">
        <f aca="false">((K185*G185)*0.9)*F185</f>
        <v>83700</v>
      </c>
      <c r="P185" s="1" t="n">
        <f aca="false">SUM('10-min Curtailment Periods'!L884:L889)</f>
        <v>23503.2833333333</v>
      </c>
      <c r="Q185" s="9" t="n">
        <f aca="false">IF(H185&gt;0,(P185*(107/H185)),P185*107)</f>
        <v>55885.5848148148</v>
      </c>
      <c r="R185" s="9" t="n">
        <f aca="false">(Q185-P185)</f>
        <v>32382.3014814815</v>
      </c>
      <c r="T185" s="1" t="n">
        <f aca="false">R185-N185</f>
        <v>-51317.6985185185</v>
      </c>
    </row>
    <row r="186" customFormat="false" ht="12.75" hidden="false" customHeight="false" outlineLevel="0" collapsed="false">
      <c r="A186" s="0" t="n">
        <v>2002</v>
      </c>
      <c r="B186" s="0" t="n">
        <v>2</v>
      </c>
      <c r="C186" s="0" t="n">
        <v>26</v>
      </c>
      <c r="D186" s="0" t="n">
        <v>2</v>
      </c>
      <c r="E186" s="0" t="n">
        <v>0</v>
      </c>
      <c r="F186" s="0" t="n">
        <v>0.25</v>
      </c>
      <c r="G186" s="0" t="n">
        <v>62</v>
      </c>
      <c r="H186" s="0" t="n">
        <f aca="false">(107-G186)</f>
        <v>45</v>
      </c>
      <c r="I186" s="0" t="n">
        <v>24.89</v>
      </c>
      <c r="J186" s="20" t="n">
        <f aca="false">(I186*1.114)*0.447</f>
        <v>12.39417462</v>
      </c>
      <c r="K186" s="9" t="n">
        <f aca="false">((VLOOKUP(J186+1,$Y$5:$Z$95,2,TRUE())-VLOOKUP(J186,$Y$5:$Z$95,2,TRUE()))/(VLOOKUP(J186+1,$Y$5:$Z$95,1,TRUE())-VLOOKUP(J186,$Y$5:$Z$95,1,TRUE())))*(J186-VLOOKUP(J186,$Y$5:$Z$95,1,TRUE()))+VLOOKUP(J186,$Y$5:$Z$95,2,TRUE())</f>
        <v>1433.98639802</v>
      </c>
      <c r="L186" s="9"/>
      <c r="N186" s="9" t="n">
        <f aca="false">((K186*G186)*0.9)*F186</f>
        <v>20004.110252379</v>
      </c>
    </row>
    <row r="187" customFormat="false" ht="12.75" hidden="false" customHeight="false" outlineLevel="0" collapsed="false">
      <c r="K187" s="8"/>
      <c r="L187" s="9"/>
      <c r="N187" s="9"/>
    </row>
    <row r="188" customFormat="false" ht="12.75" hidden="false" customHeight="false" outlineLevel="0" collapsed="false">
      <c r="A188" s="0" t="n">
        <v>2002</v>
      </c>
      <c r="B188" s="0" t="n">
        <v>2</v>
      </c>
      <c r="C188" s="0" t="n">
        <v>26</v>
      </c>
      <c r="D188" s="0" t="n">
        <v>2</v>
      </c>
      <c r="E188" s="0" t="n">
        <v>20</v>
      </c>
      <c r="F188" s="0" t="n">
        <v>1</v>
      </c>
      <c r="G188" s="0" t="n">
        <v>20</v>
      </c>
      <c r="H188" s="0" t="n">
        <f aca="false">(107-G188)</f>
        <v>87</v>
      </c>
      <c r="I188" s="0" t="n">
        <v>24.89</v>
      </c>
      <c r="J188" s="20" t="n">
        <f aca="false">(I188*1.114)*0.447</f>
        <v>12.39417462</v>
      </c>
      <c r="K188" s="9" t="n">
        <f aca="false">((VLOOKUP(J188+1,$Y$5:$Z$95,2,TRUE())-VLOOKUP(J188,$Y$5:$Z$95,2,TRUE()))/(VLOOKUP(J188+1,$Y$5:$Z$95,1,TRUE())-VLOOKUP(J188,$Y$5:$Z$95,1,TRUE())))*(J188-VLOOKUP(J188,$Y$5:$Z$95,1,TRUE()))+VLOOKUP(J188,$Y$5:$Z$95,2,TRUE())</f>
        <v>1433.98639802</v>
      </c>
      <c r="L188" s="9"/>
      <c r="N188" s="9" t="n">
        <f aca="false">((K188*G188)*0.9)*F188</f>
        <v>25811.75516436</v>
      </c>
      <c r="P188" s="1" t="n">
        <f aca="false">SUM('10-min Curtailment Periods'!L893:L898)</f>
        <v>39561.8166666667</v>
      </c>
      <c r="Q188" s="9" t="n">
        <f aca="false">IF(H188&gt;0,(P188*(107/H188)),P188*107)</f>
        <v>48656.487164751</v>
      </c>
      <c r="R188" s="9" t="n">
        <f aca="false">(Q188-P188)</f>
        <v>9094.67049808429</v>
      </c>
      <c r="T188" s="1" t="n">
        <f aca="false">R188-N188</f>
        <v>-16717.0846662757</v>
      </c>
    </row>
    <row r="189" customFormat="false" ht="12.75" hidden="false" customHeight="false" outlineLevel="0" collapsed="false">
      <c r="A189" s="0" t="n">
        <v>2002</v>
      </c>
      <c r="B189" s="0" t="n">
        <v>2</v>
      </c>
      <c r="C189" s="0" t="n">
        <v>26</v>
      </c>
      <c r="D189" s="0" t="n">
        <v>3</v>
      </c>
      <c r="E189" s="0" t="n">
        <v>20</v>
      </c>
      <c r="F189" s="0" t="n">
        <v>1</v>
      </c>
      <c r="G189" s="0" t="n">
        <v>20</v>
      </c>
      <c r="H189" s="0" t="n">
        <f aca="false">(107-G189)</f>
        <v>87</v>
      </c>
      <c r="I189" s="0" t="n">
        <v>20.83</v>
      </c>
      <c r="J189" s="20" t="n">
        <f aca="false">(I189*1.114)*0.447</f>
        <v>10.37246514</v>
      </c>
      <c r="K189" s="9" t="n">
        <f aca="false">((VLOOKUP(J189+1,$Y$5:$Z$95,2,TRUE())-VLOOKUP(J189,$Y$5:$Z$95,2,TRUE()))/(VLOOKUP(J189+1,$Y$5:$Z$95,1,TRUE())-VLOOKUP(J189,$Y$5:$Z$95,1,TRUE())))*(J189-VLOOKUP(J189,$Y$5:$Z$95,1,TRUE()))+VLOOKUP(J189,$Y$5:$Z$95,2,TRUE())</f>
        <v>1063.19312266</v>
      </c>
      <c r="L189" s="9"/>
      <c r="N189" s="9" t="n">
        <f aca="false">((K189*G189)*0.9)*F189</f>
        <v>19137.47620788</v>
      </c>
      <c r="P189" s="1" t="n">
        <f aca="false">SUM('10-min Curtailment Periods'!L899:L904)</f>
        <v>68966.95</v>
      </c>
      <c r="Q189" s="9" t="n">
        <f aca="false">IF(H189&gt;0,(P189*(107/H189)),P189*107)</f>
        <v>84821.4212643678</v>
      </c>
      <c r="R189" s="9" t="n">
        <f aca="false">(Q189-P189)</f>
        <v>15854.4712643678</v>
      </c>
      <c r="T189" s="1" t="n">
        <f aca="false">R189-N189</f>
        <v>-3283.00494351219</v>
      </c>
    </row>
    <row r="190" customFormat="false" ht="12.75" hidden="false" customHeight="false" outlineLevel="0" collapsed="false">
      <c r="A190" s="0" t="n">
        <v>2002</v>
      </c>
      <c r="B190" s="0" t="n">
        <v>2</v>
      </c>
      <c r="C190" s="0" t="n">
        <v>26</v>
      </c>
      <c r="D190" s="0" t="n">
        <v>4</v>
      </c>
      <c r="E190" s="0" t="n">
        <v>20</v>
      </c>
      <c r="F190" s="0" t="n">
        <v>0.75</v>
      </c>
      <c r="G190" s="0" t="n">
        <v>20</v>
      </c>
      <c r="H190" s="0" t="n">
        <f aca="false">(107-G190)</f>
        <v>87</v>
      </c>
      <c r="I190" s="0" t="n">
        <v>18.59</v>
      </c>
      <c r="J190" s="20" t="n">
        <f aca="false">(I190*1.114)*0.447</f>
        <v>9.25703922</v>
      </c>
      <c r="K190" s="9" t="n">
        <f aca="false">((VLOOKUP(J190+1,$Y$5:$Z$95,2,TRUE())-VLOOKUP(J190,$Y$5:$Z$95,2,TRUE()))/(VLOOKUP(J190+1,$Y$5:$Z$95,1,TRUE())-VLOOKUP(J190,$Y$5:$Z$95,1,TRUE())))*(J190-VLOOKUP(J190,$Y$5:$Z$95,1,TRUE()))+VLOOKUP(J190,$Y$5:$Z$95,2,TRUE())</f>
        <v>759.42874628</v>
      </c>
      <c r="L190" s="9"/>
      <c r="N190" s="9" t="n">
        <f aca="false">((K190*G190)*0.9)*F190</f>
        <v>10252.28807478</v>
      </c>
      <c r="P190" s="1" t="n">
        <f aca="false">SUM('10-min Curtailment Periods'!L905:L908)</f>
        <v>12943.4333333333</v>
      </c>
      <c r="Q190" s="9" t="n">
        <f aca="false">IF(H190&gt;0,(P190*(107/H190)),P190*107)</f>
        <v>15918.9352490421</v>
      </c>
      <c r="R190" s="9" t="n">
        <f aca="false">(Q190-P190)</f>
        <v>2975.50191570881</v>
      </c>
      <c r="T190" s="1" t="n">
        <f aca="false">R190-N190</f>
        <v>-7276.78615907119</v>
      </c>
    </row>
    <row r="191" customFormat="false" ht="12.75" hidden="false" customHeight="false" outlineLevel="0" collapsed="false">
      <c r="K191" s="8"/>
      <c r="L191" s="9"/>
      <c r="N191" s="9"/>
    </row>
    <row r="192" customFormat="false" ht="12.75" hidden="false" customHeight="false" outlineLevel="0" collapsed="false">
      <c r="A192" s="0" t="n">
        <v>2002</v>
      </c>
      <c r="B192" s="0" t="n">
        <v>2</v>
      </c>
      <c r="C192" s="0" t="n">
        <v>26</v>
      </c>
      <c r="D192" s="0" t="n">
        <v>5</v>
      </c>
      <c r="E192" s="0" t="n">
        <v>0</v>
      </c>
      <c r="F192" s="0" t="n">
        <v>1</v>
      </c>
      <c r="G192" s="0" t="n">
        <v>20</v>
      </c>
      <c r="H192" s="0" t="n">
        <f aca="false">(107-G192)</f>
        <v>87</v>
      </c>
      <c r="I192" s="0" t="n">
        <v>17.09</v>
      </c>
      <c r="J192" s="20" t="n">
        <f aca="false">(I192*1.114)*0.447</f>
        <v>8.51010222</v>
      </c>
      <c r="K192" s="9" t="n">
        <f aca="false">((VLOOKUP(J192+1,$Y$5:$Z$95,2,TRUE())-VLOOKUP(J192,$Y$5:$Z$95,2,TRUE()))/(VLOOKUP(J192+1,$Y$5:$Z$95,1,TRUE())-VLOOKUP(J192,$Y$5:$Z$95,1,TRUE())))*(J192-VLOOKUP(J192,$Y$5:$Z$95,1,TRUE()))+VLOOKUP(J192,$Y$5:$Z$95,2,TRUE())</f>
        <v>582.69218174</v>
      </c>
      <c r="L192" s="9"/>
      <c r="N192" s="9" t="n">
        <f aca="false">((K192*G192)*0.9)*F192</f>
        <v>10488.45927132</v>
      </c>
      <c r="P192" s="1" t="n">
        <f aca="false">SUM('10-min Curtailment Periods'!L910:L915)</f>
        <v>30947.5333333333</v>
      </c>
      <c r="Q192" s="9" t="n">
        <f aca="false">IF(H192&gt;0,(P192*(107/H192)),P192*107)</f>
        <v>38061.9088122605</v>
      </c>
      <c r="R192" s="9" t="n">
        <f aca="false">(Q192-P192)</f>
        <v>7114.3754789272</v>
      </c>
      <c r="T192" s="1" t="n">
        <f aca="false">R192-N192</f>
        <v>-3374.0837923928</v>
      </c>
    </row>
    <row r="193" customFormat="false" ht="12.75" hidden="false" customHeight="false" outlineLevel="0" collapsed="false">
      <c r="A193" s="0" t="n">
        <v>2002</v>
      </c>
      <c r="B193" s="0" t="n">
        <v>2</v>
      </c>
      <c r="C193" s="0" t="n">
        <v>26</v>
      </c>
      <c r="D193" s="0" t="n">
        <v>6</v>
      </c>
      <c r="E193" s="0" t="n">
        <v>0</v>
      </c>
      <c r="F193" s="0" t="n">
        <v>0.5</v>
      </c>
      <c r="G193" s="0" t="n">
        <v>20</v>
      </c>
      <c r="H193" s="0" t="n">
        <f aca="false">(107-G193)</f>
        <v>87</v>
      </c>
      <c r="I193" s="0" t="n">
        <v>20.51</v>
      </c>
      <c r="J193" s="20" t="n">
        <f aca="false">(I193*1.114)*0.447</f>
        <v>10.21311858</v>
      </c>
      <c r="K193" s="9" t="n">
        <f aca="false">((VLOOKUP(J193+1,$Y$5:$Z$95,2,TRUE())-VLOOKUP(J193,$Y$5:$Z$95,2,TRUE()))/(VLOOKUP(J193+1,$Y$5:$Z$95,1,TRUE())-VLOOKUP(J193,$Y$5:$Z$95,1,TRUE())))*(J193-VLOOKUP(J193,$Y$5:$Z$95,1,TRUE()))+VLOOKUP(J193,$Y$5:$Z$95,2,TRUE())</f>
        <v>1020.32889802</v>
      </c>
      <c r="L193" s="9"/>
      <c r="N193" s="9" t="n">
        <f aca="false">((K193*G193)*0.9)*F193</f>
        <v>9182.96008218001</v>
      </c>
      <c r="P193" s="1" t="n">
        <f aca="false">SUM('10-min Curtailment Periods'!L916:L918)</f>
        <v>21405.0666666667</v>
      </c>
      <c r="Q193" s="9" t="n">
        <f aca="false">IF(H193&gt;0,(P193*(107/H193)),P193*107)</f>
        <v>26325.7716475096</v>
      </c>
      <c r="R193" s="9" t="n">
        <f aca="false">(Q193-P193)</f>
        <v>4920.70498084291</v>
      </c>
      <c r="T193" s="1" t="n">
        <f aca="false">R193-N193</f>
        <v>-4262.25510133709</v>
      </c>
    </row>
    <row r="194" customFormat="false" ht="12.75" hidden="false" customHeight="false" outlineLevel="0" collapsed="false">
      <c r="L194" s="9"/>
    </row>
    <row r="195" customFormat="false" ht="12.75" hidden="false" customHeight="false" outlineLevel="0" collapsed="false">
      <c r="A195" s="0" t="n">
        <v>2002</v>
      </c>
      <c r="B195" s="0" t="n">
        <v>2</v>
      </c>
      <c r="C195" s="0" t="n">
        <v>26</v>
      </c>
      <c r="D195" s="0" t="n">
        <v>6</v>
      </c>
      <c r="E195" s="0" t="n">
        <v>30</v>
      </c>
      <c r="F195" s="0" t="n">
        <v>1</v>
      </c>
      <c r="G195" s="0" t="n">
        <v>38</v>
      </c>
      <c r="H195" s="0" t="n">
        <f aca="false">(107-G195)</f>
        <v>69</v>
      </c>
      <c r="I195" s="0" t="n">
        <v>20.51</v>
      </c>
      <c r="J195" s="20" t="n">
        <f aca="false">(I195*1.114)*0.447</f>
        <v>10.21311858</v>
      </c>
      <c r="K195" s="9" t="n">
        <f aca="false">((VLOOKUP(J195+1,$Y$5:$Z$95,2,TRUE())-VLOOKUP(J195,$Y$5:$Z$95,2,TRUE()))/(VLOOKUP(J195+1,$Y$5:$Z$95,1,TRUE())-VLOOKUP(J195,$Y$5:$Z$95,1,TRUE())))*(J195-VLOOKUP(J195,$Y$5:$Z$95,1,TRUE()))+VLOOKUP(J195,$Y$5:$Z$95,2,TRUE())</f>
        <v>1020.32889802</v>
      </c>
      <c r="L195" s="9"/>
      <c r="N195" s="9" t="n">
        <f aca="false">((K195*G195)*0.9)*F195</f>
        <v>34895.248312284</v>
      </c>
      <c r="P195" s="1" t="n">
        <f aca="false">SUM('10-min Curtailment Periods'!L920:L925)</f>
        <v>50825.9166666667</v>
      </c>
      <c r="Q195" s="9" t="n">
        <f aca="false">IF(H195&gt;0,(P195*(107/H195)),P195*107)</f>
        <v>78817.0012077295</v>
      </c>
      <c r="R195" s="9" t="n">
        <f aca="false">(Q195-P195)</f>
        <v>27991.0845410628</v>
      </c>
      <c r="T195" s="1" t="n">
        <f aca="false">R195-N195</f>
        <v>-6904.16377122121</v>
      </c>
    </row>
    <row r="196" customFormat="false" ht="12.75" hidden="false" customHeight="false" outlineLevel="0" collapsed="false">
      <c r="A196" s="0" t="n">
        <v>2002</v>
      </c>
      <c r="B196" s="0" t="n">
        <v>2</v>
      </c>
      <c r="C196" s="0" t="n">
        <v>26</v>
      </c>
      <c r="D196" s="0" t="n">
        <v>7</v>
      </c>
      <c r="E196" s="0" t="n">
        <v>30</v>
      </c>
      <c r="F196" s="0" t="n">
        <v>1</v>
      </c>
      <c r="G196" s="0" t="n">
        <v>38</v>
      </c>
      <c r="H196" s="0" t="n">
        <f aca="false">(107-G196)</f>
        <v>69</v>
      </c>
      <c r="I196" s="0" t="n">
        <v>21.74</v>
      </c>
      <c r="J196" s="20" t="n">
        <f aca="false">(I196*1.114)*0.447</f>
        <v>10.82560692</v>
      </c>
      <c r="K196" s="9" t="n">
        <f aca="false">((VLOOKUP(J196+1,$Y$5:$Z$95,2,TRUE())-VLOOKUP(J196,$Y$5:$Z$95,2,TRUE()))/(VLOOKUP(J196+1,$Y$5:$Z$95,1,TRUE())-VLOOKUP(J196,$Y$5:$Z$95,1,TRUE())))*(J196-VLOOKUP(J196,$Y$5:$Z$95,1,TRUE()))+VLOOKUP(J196,$Y$5:$Z$95,2,TRUE())</f>
        <v>1185.08826148</v>
      </c>
      <c r="L196" s="9"/>
      <c r="N196" s="9" t="n">
        <f aca="false">((K196*G196)*0.9)*F196</f>
        <v>40530.018542616</v>
      </c>
      <c r="P196" s="1" t="n">
        <f aca="false">SUM('10-min Curtailment Periods'!L926:L931)</f>
        <v>44329.2166666667</v>
      </c>
      <c r="Q196" s="9" t="n">
        <f aca="false">IF(H196&gt;0,(P196*(107/H196)),P196*107)</f>
        <v>68742.4084541063</v>
      </c>
      <c r="R196" s="9" t="n">
        <f aca="false">(Q196-P196)</f>
        <v>24413.1917874396</v>
      </c>
      <c r="T196" s="1" t="n">
        <f aca="false">R196-N196</f>
        <v>-16116.8267551764</v>
      </c>
    </row>
    <row r="197" customFormat="false" ht="12.75" hidden="false" customHeight="false" outlineLevel="0" collapsed="false">
      <c r="A197" s="0" t="n">
        <v>2002</v>
      </c>
      <c r="B197" s="0" t="n">
        <v>2</v>
      </c>
      <c r="C197" s="0" t="n">
        <v>26</v>
      </c>
      <c r="D197" s="0" t="n">
        <v>8</v>
      </c>
      <c r="E197" s="0" t="n">
        <v>30</v>
      </c>
      <c r="F197" s="0" t="n">
        <v>0.5</v>
      </c>
      <c r="G197" s="0" t="n">
        <v>38</v>
      </c>
      <c r="H197" s="0" t="n">
        <f aca="false">(107-G197)</f>
        <v>69</v>
      </c>
      <c r="I197" s="0" t="n">
        <v>21.31</v>
      </c>
      <c r="J197" s="20" t="n">
        <f aca="false">(I197*1.114)*0.447</f>
        <v>10.61148498</v>
      </c>
      <c r="K197" s="9" t="n">
        <f aca="false">((VLOOKUP(J197+1,$Y$5:$Z$95,2,TRUE())-VLOOKUP(J197,$Y$5:$Z$95,2,TRUE()))/(VLOOKUP(J197+1,$Y$5:$Z$95,1,TRUE())-VLOOKUP(J197,$Y$5:$Z$95,1,TRUE())))*(J197-VLOOKUP(J197,$Y$5:$Z$95,1,TRUE()))+VLOOKUP(J197,$Y$5:$Z$95,2,TRUE())</f>
        <v>1127.48945962</v>
      </c>
      <c r="L197" s="9"/>
      <c r="N197" s="9" t="n">
        <f aca="false">((K197*G197)*0.9)*F197</f>
        <v>19280.069759502</v>
      </c>
      <c r="P197" s="1" t="n">
        <f aca="false">SUM('10-min Curtailment Periods'!L932:L934)</f>
        <v>18241.5666666667</v>
      </c>
      <c r="Q197" s="9" t="n">
        <f aca="false">IF(H197&gt;0,(P197*(107/H197)),P197*107)</f>
        <v>28287.6468599034</v>
      </c>
      <c r="R197" s="9" t="n">
        <f aca="false">(Q197-P197)</f>
        <v>10046.0801932367</v>
      </c>
      <c r="T197" s="1" t="n">
        <f aca="false">R197-N197</f>
        <v>-9233.9895662653</v>
      </c>
    </row>
    <row r="198" customFormat="false" ht="12.75" hidden="false" customHeight="false" outlineLevel="0" collapsed="false">
      <c r="L198" s="9"/>
    </row>
    <row r="199" customFormat="false" ht="12.75" hidden="false" customHeight="false" outlineLevel="0" collapsed="false">
      <c r="L199" s="9"/>
      <c r="N199" s="1" t="n">
        <f aca="false">SUM(N6:N197)</f>
        <v>6653019.55411679</v>
      </c>
      <c r="R199" s="1" t="n">
        <f aca="false">SUM(R6:R197)</f>
        <v>6683511.20676202</v>
      </c>
      <c r="T199" s="1" t="n">
        <f aca="false">R199-N199</f>
        <v>30491.6526452396</v>
      </c>
    </row>
    <row r="200" customFormat="false" ht="12.75" hidden="false" customHeight="false" outlineLevel="0" collapsed="false">
      <c r="L200" s="9"/>
    </row>
    <row r="201" customFormat="false" ht="12.75" hidden="false" customHeight="false" outlineLevel="0" collapsed="false">
      <c r="L201" s="9"/>
      <c r="T201" s="1" t="n">
        <f aca="false">MIN(T6:T199)</f>
        <v>-103565.425707683</v>
      </c>
    </row>
    <row r="202" customFormat="false" ht="12.75" hidden="false" customHeight="false" outlineLevel="0" collapsed="false">
      <c r="L202" s="9"/>
      <c r="T202" s="1" t="n">
        <f aca="false">MAX(T7:T200)</f>
        <v>75640.9660625683</v>
      </c>
    </row>
    <row r="203" customFormat="false" ht="12.75" hidden="false" customHeight="false" outlineLevel="0" collapsed="false">
      <c r="L203" s="9"/>
    </row>
    <row r="204" customFormat="false" ht="12.75" hidden="false" customHeight="false" outlineLevel="0" collapsed="false">
      <c r="L204" s="9"/>
    </row>
    <row r="205" customFormat="false" ht="12.75" hidden="false" customHeight="false" outlineLevel="0" collapsed="false">
      <c r="L205" s="9"/>
    </row>
    <row r="206" customFormat="false" ht="12.75" hidden="false" customHeight="false" outlineLevel="0" collapsed="false">
      <c r="L206" s="9"/>
    </row>
    <row r="207" customFormat="false" ht="12.75" hidden="false" customHeight="false" outlineLevel="0" collapsed="false">
      <c r="L207" s="9"/>
    </row>
    <row r="208" customFormat="false" ht="12.75" hidden="false" customHeight="false" outlineLevel="0" collapsed="false">
      <c r="L208" s="9"/>
    </row>
    <row r="209" customFormat="false" ht="12.75" hidden="false" customHeight="false" outlineLevel="0" collapsed="false">
      <c r="L209" s="9"/>
    </row>
    <row r="210" customFormat="false" ht="12.75" hidden="false" customHeight="false" outlineLevel="0" collapsed="false">
      <c r="L210" s="9"/>
    </row>
    <row r="211" customFormat="false" ht="12.75" hidden="false" customHeight="false" outlineLevel="0" collapsed="false">
      <c r="L211" s="9"/>
    </row>
    <row r="212" customFormat="false" ht="12.75" hidden="false" customHeight="false" outlineLevel="0" collapsed="false">
      <c r="L212" s="9"/>
    </row>
    <row r="213" customFormat="false" ht="12.75" hidden="false" customHeight="false" outlineLevel="0" collapsed="false">
      <c r="L213" s="9"/>
    </row>
    <row r="214" customFormat="false" ht="12.75" hidden="false" customHeight="false" outlineLevel="0" collapsed="false">
      <c r="L214" s="9"/>
    </row>
    <row r="215" customFormat="false" ht="12.75" hidden="false" customHeight="false" outlineLevel="0" collapsed="false">
      <c r="L215" s="9"/>
    </row>
    <row r="216" customFormat="false" ht="12.75" hidden="false" customHeight="false" outlineLevel="0" collapsed="false">
      <c r="L216" s="9"/>
    </row>
    <row r="217" customFormat="false" ht="12.75" hidden="false" customHeight="false" outlineLevel="0" collapsed="false">
      <c r="L217" s="9"/>
    </row>
    <row r="218" customFormat="false" ht="12.75" hidden="false" customHeight="false" outlineLevel="0" collapsed="false">
      <c r="L218" s="9"/>
    </row>
    <row r="219" customFormat="false" ht="12.75" hidden="false" customHeight="false" outlineLevel="0" collapsed="false">
      <c r="L219" s="9"/>
    </row>
    <row r="220" customFormat="false" ht="12.75" hidden="false" customHeight="false" outlineLevel="0" collapsed="false">
      <c r="L220" s="9"/>
    </row>
    <row r="221" customFormat="false" ht="12.75" hidden="false" customHeight="false" outlineLevel="0" collapsed="false">
      <c r="L221" s="9"/>
    </row>
    <row r="227" customFormat="false" ht="12.75" hidden="false" customHeight="false" outlineLevel="0" collapsed="false">
      <c r="L227" s="9"/>
    </row>
    <row r="233" customFormat="false" ht="12.75" hidden="false" customHeight="false" outlineLevel="0" collapsed="false">
      <c r="L233" s="9"/>
    </row>
    <row r="239" customFormat="false" ht="12.75" hidden="false" customHeight="false" outlineLevel="0" collapsed="false">
      <c r="L239" s="9"/>
    </row>
    <row r="240" customFormat="false" ht="12.75" hidden="false" customHeight="false" outlineLevel="0" collapsed="false">
      <c r="L240" s="9"/>
    </row>
    <row r="241" customFormat="false" ht="12.75" hidden="false" customHeight="false" outlineLevel="0" collapsed="false">
      <c r="L241" s="9"/>
    </row>
    <row r="242" customFormat="false" ht="12.75" hidden="false" customHeight="false" outlineLevel="0" collapsed="false">
      <c r="L242" s="9"/>
    </row>
    <row r="243" customFormat="false" ht="12.75" hidden="false" customHeight="false" outlineLevel="0" collapsed="false">
      <c r="L243" s="9"/>
    </row>
    <row r="244" customFormat="false" ht="12.75" hidden="false" customHeight="false" outlineLevel="0" collapsed="false">
      <c r="L244" s="9"/>
    </row>
    <row r="245" customFormat="false" ht="12.75" hidden="false" customHeight="false" outlineLevel="0" collapsed="false">
      <c r="L245" s="9"/>
    </row>
    <row r="246" customFormat="false" ht="12.75" hidden="false" customHeight="false" outlineLevel="0" collapsed="false">
      <c r="L246" s="9"/>
    </row>
    <row r="247" customFormat="false" ht="12.75" hidden="false" customHeight="false" outlineLevel="0" collapsed="false">
      <c r="L247" s="9"/>
    </row>
    <row r="248" customFormat="false" ht="12.75" hidden="false" customHeight="false" outlineLevel="0" collapsed="false">
      <c r="L248" s="9"/>
    </row>
    <row r="249" customFormat="false" ht="12.75" hidden="false" customHeight="false" outlineLevel="0" collapsed="false">
      <c r="L249" s="9"/>
    </row>
    <row r="250" customFormat="false" ht="12.75" hidden="false" customHeight="false" outlineLevel="0" collapsed="false">
      <c r="L250" s="9"/>
    </row>
    <row r="251" customFormat="false" ht="12.75" hidden="false" customHeight="false" outlineLevel="0" collapsed="false">
      <c r="L251" s="9"/>
    </row>
    <row r="252" customFormat="false" ht="12.75" hidden="false" customHeight="false" outlineLevel="0" collapsed="false">
      <c r="L252" s="9"/>
    </row>
    <row r="253" customFormat="false" ht="12.75" hidden="false" customHeight="false" outlineLevel="0" collapsed="false">
      <c r="L253" s="9"/>
    </row>
    <row r="254" customFormat="false" ht="12.75" hidden="false" customHeight="false" outlineLevel="0" collapsed="false">
      <c r="L254" s="9"/>
    </row>
    <row r="255" customFormat="false" ht="12.75" hidden="false" customHeight="false" outlineLevel="0" collapsed="false">
      <c r="L255" s="9"/>
    </row>
    <row r="256" customFormat="false" ht="12.75" hidden="false" customHeight="false" outlineLevel="0" collapsed="false">
      <c r="L256" s="9"/>
    </row>
    <row r="257" customFormat="false" ht="12.75" hidden="false" customHeight="false" outlineLevel="0" collapsed="false">
      <c r="L257" s="9"/>
    </row>
    <row r="258" customFormat="false" ht="12.75" hidden="false" customHeight="false" outlineLevel="0" collapsed="false">
      <c r="L258" s="9"/>
    </row>
    <row r="274" customFormat="false" ht="12.75" hidden="false" customHeight="false" outlineLevel="0" collapsed="false">
      <c r="L274" s="9"/>
    </row>
    <row r="275" customFormat="false" ht="12.75" hidden="false" customHeight="false" outlineLevel="0" collapsed="false">
      <c r="L275" s="9"/>
    </row>
    <row r="276" customFormat="false" ht="12.75" hidden="false" customHeight="false" outlineLevel="0" collapsed="false">
      <c r="L276" s="9"/>
    </row>
    <row r="277" customFormat="false" ht="12.75" hidden="false" customHeight="false" outlineLevel="0" collapsed="false">
      <c r="L277" s="9"/>
    </row>
    <row r="278" customFormat="false" ht="12.75" hidden="false" customHeight="false" outlineLevel="0" collapsed="false">
      <c r="L278" s="9"/>
    </row>
    <row r="279" customFormat="false" ht="12.75" hidden="false" customHeight="false" outlineLevel="0" collapsed="false">
      <c r="L279" s="9"/>
    </row>
    <row r="285" customFormat="false" ht="12.75" hidden="false" customHeight="false" outlineLevel="0" collapsed="false">
      <c r="L285" s="9"/>
    </row>
    <row r="296" customFormat="false" ht="12.75" hidden="false" customHeight="false" outlineLevel="0" collapsed="false">
      <c r="L296" s="9"/>
    </row>
    <row r="297" customFormat="false" ht="12.75" hidden="false" customHeight="false" outlineLevel="0" collapsed="false">
      <c r="L297" s="9"/>
    </row>
    <row r="298" customFormat="false" ht="12.75" hidden="false" customHeight="false" outlineLevel="0" collapsed="false">
      <c r="L298" s="9"/>
    </row>
    <row r="304" customFormat="false" ht="12.75" hidden="false" customHeight="false" outlineLevel="0" collapsed="false">
      <c r="L304" s="9"/>
    </row>
    <row r="305" customFormat="false" ht="12.75" hidden="false" customHeight="false" outlineLevel="0" collapsed="false">
      <c r="L305" s="9"/>
    </row>
    <row r="306" customFormat="false" ht="12.75" hidden="false" customHeight="false" outlineLevel="0" collapsed="false">
      <c r="L306" s="9"/>
    </row>
    <row r="307" customFormat="false" ht="12.75" hidden="false" customHeight="false" outlineLevel="0" collapsed="false">
      <c r="L307" s="9"/>
    </row>
    <row r="308" customFormat="false" ht="12.75" hidden="false" customHeight="false" outlineLevel="0" collapsed="false">
      <c r="L308" s="9"/>
    </row>
    <row r="309" customFormat="false" ht="12.75" hidden="false" customHeight="false" outlineLevel="0" collapsed="false">
      <c r="L309" s="9"/>
    </row>
    <row r="310" customFormat="false" ht="12.75" hidden="false" customHeight="false" outlineLevel="0" collapsed="false">
      <c r="L310" s="9"/>
    </row>
    <row r="316" customFormat="false" ht="12.75" hidden="false" customHeight="false" outlineLevel="0" collapsed="false">
      <c r="L316" s="9"/>
    </row>
    <row r="322" customFormat="false" ht="12.75" hidden="false" customHeight="false" outlineLevel="0" collapsed="false">
      <c r="L322" s="9"/>
    </row>
    <row r="328" customFormat="false" ht="12.75" hidden="false" customHeight="false" outlineLevel="0" collapsed="false">
      <c r="L328" s="9"/>
    </row>
    <row r="329" customFormat="false" ht="12.75" hidden="false" customHeight="false" outlineLevel="0" collapsed="false">
      <c r="L329" s="9"/>
    </row>
    <row r="330" customFormat="false" ht="12.75" hidden="false" customHeight="false" outlineLevel="0" collapsed="false">
      <c r="L330" s="9"/>
    </row>
    <row r="331" customFormat="false" ht="12.75" hidden="false" customHeight="false" outlineLevel="0" collapsed="false">
      <c r="L331" s="9"/>
    </row>
    <row r="332" customFormat="false" ht="12.75" hidden="false" customHeight="false" outlineLevel="0" collapsed="false">
      <c r="L332" s="9"/>
    </row>
    <row r="333" customFormat="false" ht="12.75" hidden="false" customHeight="false" outlineLevel="0" collapsed="false">
      <c r="L333" s="9"/>
    </row>
    <row r="334" customFormat="false" ht="12.75" hidden="false" customHeight="false" outlineLevel="0" collapsed="false">
      <c r="L334" s="9"/>
    </row>
    <row r="335" customFormat="false" ht="12.75" hidden="false" customHeight="false" outlineLevel="0" collapsed="false">
      <c r="L335" s="9"/>
    </row>
    <row r="336" customFormat="false" ht="12.75" hidden="false" customHeight="false" outlineLevel="0" collapsed="false">
      <c r="L336" s="9"/>
    </row>
    <row r="337" customFormat="false" ht="12.75" hidden="false" customHeight="false" outlineLevel="0" collapsed="false">
      <c r="L337" s="9"/>
    </row>
    <row r="338" customFormat="false" ht="12.75" hidden="false" customHeight="false" outlineLevel="0" collapsed="false">
      <c r="L338" s="9"/>
    </row>
    <row r="339" customFormat="false" ht="12.75" hidden="false" customHeight="false" outlineLevel="0" collapsed="false">
      <c r="L339" s="9"/>
    </row>
    <row r="340" customFormat="false" ht="12.75" hidden="false" customHeight="false" outlineLevel="0" collapsed="false">
      <c r="L340" s="9"/>
    </row>
    <row r="341" customFormat="false" ht="12.75" hidden="false" customHeight="false" outlineLevel="0" collapsed="false">
      <c r="L341" s="9"/>
    </row>
    <row r="342" customFormat="false" ht="12.75" hidden="false" customHeight="false" outlineLevel="0" collapsed="false">
      <c r="L342" s="9"/>
    </row>
    <row r="343" customFormat="false" ht="12.75" hidden="false" customHeight="false" outlineLevel="0" collapsed="false">
      <c r="L343" s="9"/>
    </row>
    <row r="344" customFormat="false" ht="12.75" hidden="false" customHeight="false" outlineLevel="0" collapsed="false">
      <c r="L344" s="9"/>
    </row>
    <row r="345" customFormat="false" ht="12.75" hidden="false" customHeight="false" outlineLevel="0" collapsed="false">
      <c r="L345" s="9"/>
    </row>
    <row r="346" customFormat="false" ht="12.75" hidden="false" customHeight="false" outlineLevel="0" collapsed="false">
      <c r="L346" s="9"/>
    </row>
    <row r="347" customFormat="false" ht="12.75" hidden="false" customHeight="false" outlineLevel="0" collapsed="false">
      <c r="L347" s="9"/>
    </row>
    <row r="348" customFormat="false" ht="12.75" hidden="false" customHeight="false" outlineLevel="0" collapsed="false">
      <c r="L348" s="9"/>
    </row>
    <row r="349" customFormat="false" ht="12.75" hidden="false" customHeight="false" outlineLevel="0" collapsed="false">
      <c r="L349" s="9"/>
    </row>
    <row r="350" customFormat="false" ht="12.75" hidden="false" customHeight="false" outlineLevel="0" collapsed="false">
      <c r="L350" s="9"/>
    </row>
    <row r="351" customFormat="false" ht="12.75" hidden="false" customHeight="false" outlineLevel="0" collapsed="false">
      <c r="L351" s="9"/>
    </row>
    <row r="352" customFormat="false" ht="12.75" hidden="false" customHeight="false" outlineLevel="0" collapsed="false">
      <c r="L352" s="9"/>
    </row>
    <row r="353" customFormat="false" ht="12.75" hidden="false" customHeight="false" outlineLevel="0" collapsed="false">
      <c r="L353" s="9"/>
    </row>
    <row r="354" customFormat="false" ht="12.75" hidden="false" customHeight="false" outlineLevel="0" collapsed="false">
      <c r="L354" s="9"/>
    </row>
    <row r="355" customFormat="false" ht="12.75" hidden="false" customHeight="false" outlineLevel="0" collapsed="false">
      <c r="L355" s="9"/>
    </row>
    <row r="356" customFormat="false" ht="12.75" hidden="false" customHeight="false" outlineLevel="0" collapsed="false">
      <c r="L356" s="9"/>
    </row>
    <row r="357" customFormat="false" ht="12.75" hidden="false" customHeight="false" outlineLevel="0" collapsed="false">
      <c r="L357" s="9"/>
    </row>
    <row r="358" customFormat="false" ht="12.75" hidden="false" customHeight="false" outlineLevel="0" collapsed="false">
      <c r="L358" s="9"/>
    </row>
    <row r="359" customFormat="false" ht="12.75" hidden="false" customHeight="false" outlineLevel="0" collapsed="false">
      <c r="L359" s="9"/>
    </row>
    <row r="360" customFormat="false" ht="12.75" hidden="false" customHeight="false" outlineLevel="0" collapsed="false">
      <c r="L360" s="9"/>
    </row>
    <row r="361" customFormat="false" ht="12.75" hidden="false" customHeight="false" outlineLevel="0" collapsed="false">
      <c r="L361" s="9"/>
    </row>
    <row r="362" customFormat="false" ht="12.75" hidden="false" customHeight="false" outlineLevel="0" collapsed="false">
      <c r="L362" s="9"/>
    </row>
    <row r="363" customFormat="false" ht="12.75" hidden="false" customHeight="false" outlineLevel="0" collapsed="false">
      <c r="L363" s="9"/>
    </row>
    <row r="364" customFormat="false" ht="12.75" hidden="false" customHeight="false" outlineLevel="0" collapsed="false">
      <c r="L364" s="9"/>
    </row>
    <row r="365" customFormat="false" ht="12.75" hidden="false" customHeight="false" outlineLevel="0" collapsed="false">
      <c r="L365" s="9"/>
    </row>
    <row r="366" customFormat="false" ht="12.75" hidden="false" customHeight="false" outlineLevel="0" collapsed="false">
      <c r="L366" s="9"/>
    </row>
    <row r="367" customFormat="false" ht="12.75" hidden="false" customHeight="false" outlineLevel="0" collapsed="false">
      <c r="L367" s="9"/>
    </row>
    <row r="368" customFormat="false" ht="12.75" hidden="false" customHeight="false" outlineLevel="0" collapsed="false">
      <c r="L368" s="9"/>
    </row>
    <row r="369" customFormat="false" ht="12.75" hidden="false" customHeight="false" outlineLevel="0" collapsed="false">
      <c r="L369" s="9"/>
    </row>
    <row r="370" customFormat="false" ht="12.75" hidden="false" customHeight="false" outlineLevel="0" collapsed="false">
      <c r="L370" s="9"/>
    </row>
    <row r="371" customFormat="false" ht="12.75" hidden="false" customHeight="false" outlineLevel="0" collapsed="false">
      <c r="L371" s="9"/>
    </row>
    <row r="372" customFormat="false" ht="12.75" hidden="false" customHeight="false" outlineLevel="0" collapsed="false">
      <c r="L372" s="9"/>
    </row>
    <row r="373" customFormat="false" ht="12.75" hidden="false" customHeight="false" outlineLevel="0" collapsed="false">
      <c r="L373" s="9"/>
    </row>
    <row r="374" customFormat="false" ht="12.75" hidden="false" customHeight="false" outlineLevel="0" collapsed="false">
      <c r="L374" s="9"/>
    </row>
    <row r="375" customFormat="false" ht="12.75" hidden="false" customHeight="false" outlineLevel="0" collapsed="false">
      <c r="L375" s="9"/>
    </row>
    <row r="376" customFormat="false" ht="12.75" hidden="false" customHeight="false" outlineLevel="0" collapsed="false">
      <c r="L376" s="9"/>
    </row>
    <row r="377" customFormat="false" ht="12.75" hidden="false" customHeight="false" outlineLevel="0" collapsed="false">
      <c r="L377" s="9"/>
    </row>
    <row r="378" customFormat="false" ht="12.75" hidden="false" customHeight="false" outlineLevel="0" collapsed="false">
      <c r="L378" s="9"/>
    </row>
    <row r="379" customFormat="false" ht="12.75" hidden="false" customHeight="false" outlineLevel="0" collapsed="false">
      <c r="L379" s="9"/>
    </row>
    <row r="380" customFormat="false" ht="12.75" hidden="false" customHeight="false" outlineLevel="0" collapsed="false">
      <c r="L380" s="9"/>
    </row>
    <row r="381" customFormat="false" ht="12.75" hidden="false" customHeight="false" outlineLevel="0" collapsed="false">
      <c r="L381" s="9"/>
    </row>
    <row r="382" customFormat="false" ht="12.75" hidden="false" customHeight="false" outlineLevel="0" collapsed="false">
      <c r="L382" s="9"/>
    </row>
    <row r="383" customFormat="false" ht="12.75" hidden="false" customHeight="false" outlineLevel="0" collapsed="false">
      <c r="L383" s="9"/>
    </row>
    <row r="384" customFormat="false" ht="12.75" hidden="false" customHeight="false" outlineLevel="0" collapsed="false">
      <c r="L384" s="9"/>
    </row>
    <row r="385" customFormat="false" ht="12.75" hidden="false" customHeight="false" outlineLevel="0" collapsed="false">
      <c r="L385" s="9"/>
    </row>
    <row r="386" customFormat="false" ht="12.75" hidden="false" customHeight="false" outlineLevel="0" collapsed="false">
      <c r="L386" s="9"/>
    </row>
    <row r="387" customFormat="false" ht="12.75" hidden="false" customHeight="false" outlineLevel="0" collapsed="false">
      <c r="L387" s="9"/>
    </row>
    <row r="388" customFormat="false" ht="12.75" hidden="false" customHeight="false" outlineLevel="0" collapsed="false">
      <c r="L388" s="9"/>
    </row>
    <row r="389" customFormat="false" ht="12.75" hidden="false" customHeight="false" outlineLevel="0" collapsed="false">
      <c r="L389" s="9"/>
    </row>
    <row r="390" customFormat="false" ht="12.75" hidden="false" customHeight="false" outlineLevel="0" collapsed="false">
      <c r="L390" s="9"/>
    </row>
    <row r="391" customFormat="false" ht="12.75" hidden="false" customHeight="false" outlineLevel="0" collapsed="false">
      <c r="L391" s="9"/>
    </row>
    <row r="392" customFormat="false" ht="12.75" hidden="false" customHeight="false" outlineLevel="0" collapsed="false">
      <c r="L392" s="9"/>
    </row>
    <row r="393" customFormat="false" ht="12.75" hidden="false" customHeight="false" outlineLevel="0" collapsed="false">
      <c r="L393" s="9"/>
    </row>
    <row r="394" customFormat="false" ht="12.75" hidden="false" customHeight="false" outlineLevel="0" collapsed="false">
      <c r="L394" s="9"/>
    </row>
    <row r="395" customFormat="false" ht="12.75" hidden="false" customHeight="false" outlineLevel="0" collapsed="false">
      <c r="L395" s="9"/>
    </row>
    <row r="396" customFormat="false" ht="12.75" hidden="false" customHeight="false" outlineLevel="0" collapsed="false">
      <c r="L396" s="9"/>
    </row>
    <row r="397" customFormat="false" ht="12.75" hidden="false" customHeight="false" outlineLevel="0" collapsed="false">
      <c r="L397" s="9"/>
    </row>
    <row r="398" customFormat="false" ht="12.75" hidden="false" customHeight="false" outlineLevel="0" collapsed="false">
      <c r="L398" s="9"/>
    </row>
    <row r="399" customFormat="false" ht="12.75" hidden="false" customHeight="false" outlineLevel="0" collapsed="false">
      <c r="L399" s="9"/>
    </row>
    <row r="400" customFormat="false" ht="12.75" hidden="false" customHeight="false" outlineLevel="0" collapsed="false">
      <c r="L400" s="9"/>
    </row>
    <row r="401" customFormat="false" ht="12.75" hidden="false" customHeight="false" outlineLevel="0" collapsed="false">
      <c r="L401" s="9"/>
    </row>
    <row r="402" customFormat="false" ht="12.75" hidden="false" customHeight="false" outlineLevel="0" collapsed="false">
      <c r="L402" s="9"/>
    </row>
    <row r="403" customFormat="false" ht="12.75" hidden="false" customHeight="false" outlineLevel="0" collapsed="false">
      <c r="L403" s="9"/>
    </row>
    <row r="404" customFormat="false" ht="12.75" hidden="false" customHeight="false" outlineLevel="0" collapsed="false">
      <c r="L404" s="9"/>
    </row>
    <row r="405" customFormat="false" ht="12.75" hidden="false" customHeight="false" outlineLevel="0" collapsed="false">
      <c r="L405" s="9"/>
    </row>
    <row r="406" customFormat="false" ht="12.75" hidden="false" customHeight="false" outlineLevel="0" collapsed="false">
      <c r="L406" s="9"/>
    </row>
    <row r="407" customFormat="false" ht="12.75" hidden="false" customHeight="false" outlineLevel="0" collapsed="false">
      <c r="L407" s="9"/>
    </row>
    <row r="408" customFormat="false" ht="12.75" hidden="false" customHeight="false" outlineLevel="0" collapsed="false">
      <c r="L408" s="9"/>
    </row>
    <row r="409" customFormat="false" ht="12.75" hidden="false" customHeight="false" outlineLevel="0" collapsed="false">
      <c r="L409" s="9"/>
    </row>
    <row r="410" customFormat="false" ht="12.75" hidden="false" customHeight="false" outlineLevel="0" collapsed="false">
      <c r="L410" s="9"/>
    </row>
    <row r="411" customFormat="false" ht="12.75" hidden="false" customHeight="false" outlineLevel="0" collapsed="false">
      <c r="L411" s="9"/>
    </row>
    <row r="412" customFormat="false" ht="12.75" hidden="false" customHeight="false" outlineLevel="0" collapsed="false">
      <c r="L412" s="9"/>
    </row>
    <row r="413" customFormat="false" ht="12.75" hidden="false" customHeight="false" outlineLevel="0" collapsed="false">
      <c r="L413" s="9"/>
    </row>
    <row r="414" customFormat="false" ht="12.75" hidden="false" customHeight="false" outlineLevel="0" collapsed="false">
      <c r="L414" s="9"/>
    </row>
    <row r="415" customFormat="false" ht="12.75" hidden="false" customHeight="false" outlineLevel="0" collapsed="false">
      <c r="L415" s="9"/>
    </row>
    <row r="416" customFormat="false" ht="12.75" hidden="false" customHeight="false" outlineLevel="0" collapsed="false">
      <c r="L416" s="9"/>
    </row>
    <row r="417" customFormat="false" ht="12.75" hidden="false" customHeight="false" outlineLevel="0" collapsed="false">
      <c r="L417" s="9"/>
    </row>
    <row r="418" customFormat="false" ht="12.75" hidden="false" customHeight="false" outlineLevel="0" collapsed="false">
      <c r="L418" s="9"/>
    </row>
    <row r="419" customFormat="false" ht="12.75" hidden="false" customHeight="false" outlineLevel="0" collapsed="false">
      <c r="L419" s="9"/>
    </row>
    <row r="420" customFormat="false" ht="12.75" hidden="false" customHeight="false" outlineLevel="0" collapsed="false">
      <c r="L420" s="9"/>
    </row>
    <row r="421" customFormat="false" ht="12.75" hidden="false" customHeight="false" outlineLevel="0" collapsed="false">
      <c r="L421" s="9"/>
    </row>
    <row r="422" customFormat="false" ht="12.75" hidden="false" customHeight="false" outlineLevel="0" collapsed="false">
      <c r="L422" s="9"/>
    </row>
    <row r="423" customFormat="false" ht="12.75" hidden="false" customHeight="false" outlineLevel="0" collapsed="false">
      <c r="L423" s="9"/>
    </row>
    <row r="424" customFormat="false" ht="12.75" hidden="false" customHeight="false" outlineLevel="0" collapsed="false">
      <c r="L424" s="9"/>
    </row>
    <row r="425" customFormat="false" ht="12.75" hidden="false" customHeight="false" outlineLevel="0" collapsed="false">
      <c r="L425" s="9"/>
    </row>
    <row r="426" customFormat="false" ht="12.75" hidden="false" customHeight="false" outlineLevel="0" collapsed="false">
      <c r="L426" s="9"/>
    </row>
    <row r="427" customFormat="false" ht="12.75" hidden="false" customHeight="false" outlineLevel="0" collapsed="false">
      <c r="L427" s="9"/>
    </row>
    <row r="428" customFormat="false" ht="12.75" hidden="false" customHeight="false" outlineLevel="0" collapsed="false">
      <c r="L428" s="9"/>
    </row>
    <row r="429" customFormat="false" ht="12.75" hidden="false" customHeight="false" outlineLevel="0" collapsed="false">
      <c r="L429" s="9"/>
    </row>
    <row r="430" customFormat="false" ht="12.75" hidden="false" customHeight="false" outlineLevel="0" collapsed="false">
      <c r="L430" s="9"/>
    </row>
    <row r="431" customFormat="false" ht="12.75" hidden="false" customHeight="false" outlineLevel="0" collapsed="false">
      <c r="L431" s="9"/>
    </row>
    <row r="432" customFormat="false" ht="12.75" hidden="false" customHeight="false" outlineLevel="0" collapsed="false">
      <c r="L432" s="9"/>
    </row>
    <row r="433" customFormat="false" ht="12.75" hidden="false" customHeight="false" outlineLevel="0" collapsed="false">
      <c r="L433" s="9"/>
    </row>
    <row r="434" customFormat="false" ht="12.75" hidden="false" customHeight="false" outlineLevel="0" collapsed="false">
      <c r="L434" s="9"/>
    </row>
    <row r="435" customFormat="false" ht="12.75" hidden="false" customHeight="false" outlineLevel="0" collapsed="false">
      <c r="L435" s="9"/>
    </row>
    <row r="436" customFormat="false" ht="12.75" hidden="false" customHeight="false" outlineLevel="0" collapsed="false">
      <c r="L436" s="9"/>
    </row>
    <row r="437" customFormat="false" ht="12.75" hidden="false" customHeight="false" outlineLevel="0" collapsed="false">
      <c r="L437" s="9"/>
    </row>
    <row r="438" customFormat="false" ht="12.75" hidden="false" customHeight="false" outlineLevel="0" collapsed="false">
      <c r="L438" s="9"/>
    </row>
    <row r="439" customFormat="false" ht="12.75" hidden="false" customHeight="false" outlineLevel="0" collapsed="false">
      <c r="L439" s="9"/>
    </row>
    <row r="440" customFormat="false" ht="12.75" hidden="false" customHeight="false" outlineLevel="0" collapsed="false">
      <c r="L440" s="9"/>
    </row>
    <row r="441" customFormat="false" ht="12.75" hidden="false" customHeight="false" outlineLevel="0" collapsed="false">
      <c r="L441" s="9"/>
    </row>
    <row r="442" customFormat="false" ht="12.75" hidden="false" customHeight="false" outlineLevel="0" collapsed="false">
      <c r="L442" s="9"/>
    </row>
    <row r="443" customFormat="false" ht="12.75" hidden="false" customHeight="false" outlineLevel="0" collapsed="false">
      <c r="L443" s="9"/>
    </row>
    <row r="444" customFormat="false" ht="12.75" hidden="false" customHeight="false" outlineLevel="0" collapsed="false">
      <c r="L444" s="9"/>
    </row>
    <row r="445" customFormat="false" ht="12.75" hidden="false" customHeight="false" outlineLevel="0" collapsed="false">
      <c r="L445" s="9"/>
    </row>
    <row r="446" customFormat="false" ht="12.75" hidden="false" customHeight="false" outlineLevel="0" collapsed="false">
      <c r="L446" s="9"/>
    </row>
    <row r="447" customFormat="false" ht="12.75" hidden="false" customHeight="false" outlineLevel="0" collapsed="false">
      <c r="L447" s="9"/>
    </row>
    <row r="448" customFormat="false" ht="12.75" hidden="false" customHeight="false" outlineLevel="0" collapsed="false">
      <c r="L448" s="9"/>
    </row>
    <row r="449" customFormat="false" ht="12.75" hidden="false" customHeight="false" outlineLevel="0" collapsed="false">
      <c r="L449" s="9"/>
    </row>
    <row r="450" customFormat="false" ht="12.75" hidden="false" customHeight="false" outlineLevel="0" collapsed="false">
      <c r="L450" s="9"/>
    </row>
    <row r="451" customFormat="false" ht="12.75" hidden="false" customHeight="false" outlineLevel="0" collapsed="false">
      <c r="L451" s="9"/>
    </row>
    <row r="452" customFormat="false" ht="12.75" hidden="false" customHeight="false" outlineLevel="0" collapsed="false">
      <c r="L452" s="9"/>
    </row>
    <row r="453" customFormat="false" ht="12.75" hidden="false" customHeight="false" outlineLevel="0" collapsed="false">
      <c r="L453" s="9"/>
    </row>
    <row r="454" customFormat="false" ht="12.75" hidden="false" customHeight="false" outlineLevel="0" collapsed="false">
      <c r="L454" s="9"/>
    </row>
    <row r="455" customFormat="false" ht="12.75" hidden="false" customHeight="false" outlineLevel="0" collapsed="false">
      <c r="L455" s="9"/>
    </row>
    <row r="456" customFormat="false" ht="12.75" hidden="false" customHeight="false" outlineLevel="0" collapsed="false">
      <c r="L456" s="9"/>
    </row>
    <row r="457" customFormat="false" ht="12.75" hidden="false" customHeight="false" outlineLevel="0" collapsed="false">
      <c r="L457" s="9"/>
    </row>
    <row r="458" customFormat="false" ht="12.75" hidden="false" customHeight="false" outlineLevel="0" collapsed="false">
      <c r="L458" s="9"/>
    </row>
    <row r="459" customFormat="false" ht="12.75" hidden="false" customHeight="false" outlineLevel="0" collapsed="false">
      <c r="L459" s="9"/>
    </row>
    <row r="460" customFormat="false" ht="12.75" hidden="false" customHeight="false" outlineLevel="0" collapsed="false">
      <c r="L460" s="9"/>
    </row>
    <row r="461" customFormat="false" ht="12.75" hidden="false" customHeight="false" outlineLevel="0" collapsed="false">
      <c r="L461" s="9"/>
    </row>
    <row r="462" customFormat="false" ht="12.75" hidden="false" customHeight="false" outlineLevel="0" collapsed="false">
      <c r="L462" s="9"/>
    </row>
    <row r="463" customFormat="false" ht="12.75" hidden="false" customHeight="false" outlineLevel="0" collapsed="false">
      <c r="L463" s="9"/>
    </row>
    <row r="464" customFormat="false" ht="12.75" hidden="false" customHeight="false" outlineLevel="0" collapsed="false">
      <c r="L464" s="9"/>
    </row>
    <row r="465" customFormat="false" ht="12.75" hidden="false" customHeight="false" outlineLevel="0" collapsed="false">
      <c r="L465" s="9"/>
    </row>
    <row r="466" customFormat="false" ht="12.75" hidden="false" customHeight="false" outlineLevel="0" collapsed="false">
      <c r="L466" s="9"/>
    </row>
    <row r="467" customFormat="false" ht="12.75" hidden="false" customHeight="false" outlineLevel="0" collapsed="false">
      <c r="L467" s="9"/>
    </row>
    <row r="468" customFormat="false" ht="12.75" hidden="false" customHeight="false" outlineLevel="0" collapsed="false">
      <c r="L468" s="9"/>
    </row>
    <row r="469" customFormat="false" ht="12.75" hidden="false" customHeight="false" outlineLevel="0" collapsed="false">
      <c r="L469" s="9"/>
    </row>
    <row r="470" customFormat="false" ht="12.75" hidden="false" customHeight="false" outlineLevel="0" collapsed="false">
      <c r="L470" s="9"/>
    </row>
    <row r="471" customFormat="false" ht="12.75" hidden="false" customHeight="false" outlineLevel="0" collapsed="false">
      <c r="L471" s="9"/>
    </row>
    <row r="472" customFormat="false" ht="12.75" hidden="false" customHeight="false" outlineLevel="0" collapsed="false">
      <c r="L472" s="9"/>
    </row>
    <row r="473" customFormat="false" ht="12.75" hidden="false" customHeight="false" outlineLevel="0" collapsed="false">
      <c r="L473" s="9"/>
    </row>
    <row r="474" customFormat="false" ht="12.75" hidden="false" customHeight="false" outlineLevel="0" collapsed="false">
      <c r="L474" s="9"/>
    </row>
    <row r="475" customFormat="false" ht="12.75" hidden="false" customHeight="false" outlineLevel="0" collapsed="false">
      <c r="L475" s="9"/>
    </row>
    <row r="476" customFormat="false" ht="12.75" hidden="false" customHeight="false" outlineLevel="0" collapsed="false">
      <c r="L476" s="9"/>
    </row>
    <row r="477" customFormat="false" ht="12.75" hidden="false" customHeight="false" outlineLevel="0" collapsed="false">
      <c r="L477" s="9"/>
    </row>
    <row r="478" customFormat="false" ht="12.75" hidden="false" customHeight="false" outlineLevel="0" collapsed="false">
      <c r="L478" s="9"/>
    </row>
    <row r="479" customFormat="false" ht="12.75" hidden="false" customHeight="false" outlineLevel="0" collapsed="false">
      <c r="L479" s="9"/>
    </row>
    <row r="480" customFormat="false" ht="12.75" hidden="false" customHeight="false" outlineLevel="0" collapsed="false">
      <c r="L480" s="9"/>
    </row>
    <row r="481" customFormat="false" ht="12.75" hidden="false" customHeight="false" outlineLevel="0" collapsed="false">
      <c r="L481" s="9"/>
    </row>
    <row r="482" customFormat="false" ht="12.75" hidden="false" customHeight="false" outlineLevel="0" collapsed="false">
      <c r="L482" s="9"/>
    </row>
    <row r="483" customFormat="false" ht="12.75" hidden="false" customHeight="false" outlineLevel="0" collapsed="false">
      <c r="L483" s="9"/>
    </row>
    <row r="484" customFormat="false" ht="12.75" hidden="false" customHeight="false" outlineLevel="0" collapsed="false">
      <c r="L484" s="9"/>
    </row>
    <row r="485" customFormat="false" ht="12.75" hidden="false" customHeight="false" outlineLevel="0" collapsed="false">
      <c r="L485" s="9"/>
    </row>
    <row r="486" customFormat="false" ht="12.75" hidden="false" customHeight="false" outlineLevel="0" collapsed="false">
      <c r="L486" s="9"/>
    </row>
    <row r="487" customFormat="false" ht="12.75" hidden="false" customHeight="false" outlineLevel="0" collapsed="false">
      <c r="L487" s="9"/>
    </row>
    <row r="488" customFormat="false" ht="12.75" hidden="false" customHeight="false" outlineLevel="0" collapsed="false">
      <c r="L488" s="9"/>
    </row>
    <row r="489" customFormat="false" ht="12.75" hidden="false" customHeight="false" outlineLevel="0" collapsed="false">
      <c r="L489" s="9"/>
    </row>
    <row r="490" customFormat="false" ht="12.75" hidden="false" customHeight="false" outlineLevel="0" collapsed="false">
      <c r="L490" s="9"/>
    </row>
    <row r="491" customFormat="false" ht="12.75" hidden="false" customHeight="false" outlineLevel="0" collapsed="false">
      <c r="L491" s="9"/>
    </row>
    <row r="492" customFormat="false" ht="12.75" hidden="false" customHeight="false" outlineLevel="0" collapsed="false">
      <c r="L492" s="9"/>
    </row>
    <row r="493" customFormat="false" ht="12.75" hidden="false" customHeight="false" outlineLevel="0" collapsed="false">
      <c r="L493" s="9"/>
    </row>
    <row r="494" customFormat="false" ht="12.75" hidden="false" customHeight="false" outlineLevel="0" collapsed="false">
      <c r="L494" s="9"/>
    </row>
    <row r="495" customFormat="false" ht="12.75" hidden="false" customHeight="false" outlineLevel="0" collapsed="false">
      <c r="L495" s="9"/>
    </row>
    <row r="496" customFormat="false" ht="12.75" hidden="false" customHeight="false" outlineLevel="0" collapsed="false">
      <c r="L496" s="9"/>
    </row>
    <row r="497" customFormat="false" ht="12.75" hidden="false" customHeight="false" outlineLevel="0" collapsed="false">
      <c r="L497" s="9"/>
    </row>
    <row r="498" customFormat="false" ht="12.75" hidden="false" customHeight="false" outlineLevel="0" collapsed="false">
      <c r="L498" s="9"/>
    </row>
    <row r="499" customFormat="false" ht="12.75" hidden="false" customHeight="false" outlineLevel="0" collapsed="false">
      <c r="L499" s="9"/>
    </row>
    <row r="500" customFormat="false" ht="12.75" hidden="false" customHeight="false" outlineLevel="0" collapsed="false">
      <c r="L500" s="9"/>
    </row>
    <row r="501" customFormat="false" ht="12.75" hidden="false" customHeight="false" outlineLevel="0" collapsed="false">
      <c r="L501" s="9"/>
    </row>
    <row r="502" customFormat="false" ht="12.75" hidden="false" customHeight="false" outlineLevel="0" collapsed="false">
      <c r="L502" s="9"/>
    </row>
    <row r="503" customFormat="false" ht="12.75" hidden="false" customHeight="false" outlineLevel="0" collapsed="false">
      <c r="L503" s="9"/>
    </row>
    <row r="504" customFormat="false" ht="12.75" hidden="false" customHeight="false" outlineLevel="0" collapsed="false">
      <c r="L504" s="9"/>
    </row>
    <row r="505" customFormat="false" ht="12.75" hidden="false" customHeight="false" outlineLevel="0" collapsed="false">
      <c r="L505" s="9"/>
    </row>
    <row r="506" customFormat="false" ht="12.75" hidden="false" customHeight="false" outlineLevel="0" collapsed="false">
      <c r="L506" s="9"/>
    </row>
    <row r="507" customFormat="false" ht="12.75" hidden="false" customHeight="false" outlineLevel="0" collapsed="false">
      <c r="L507" s="9"/>
    </row>
    <row r="508" customFormat="false" ht="12.75" hidden="false" customHeight="false" outlineLevel="0" collapsed="false">
      <c r="L508" s="9"/>
    </row>
    <row r="509" customFormat="false" ht="12.75" hidden="false" customHeight="false" outlineLevel="0" collapsed="false">
      <c r="L509" s="9"/>
    </row>
    <row r="510" customFormat="false" ht="12.75" hidden="false" customHeight="false" outlineLevel="0" collapsed="false">
      <c r="L510" s="9"/>
    </row>
    <row r="511" customFormat="false" ht="12.75" hidden="false" customHeight="false" outlineLevel="0" collapsed="false">
      <c r="L511" s="9"/>
    </row>
    <row r="512" customFormat="false" ht="12.75" hidden="false" customHeight="false" outlineLevel="0" collapsed="false">
      <c r="L512" s="9"/>
    </row>
    <row r="513" customFormat="false" ht="12.75" hidden="false" customHeight="false" outlineLevel="0" collapsed="false">
      <c r="L513" s="9"/>
    </row>
    <row r="514" customFormat="false" ht="12.75" hidden="false" customHeight="false" outlineLevel="0" collapsed="false">
      <c r="L514" s="9"/>
    </row>
    <row r="515" customFormat="false" ht="12.75" hidden="false" customHeight="false" outlineLevel="0" collapsed="false">
      <c r="L515" s="9"/>
    </row>
    <row r="516" customFormat="false" ht="12.75" hidden="false" customHeight="false" outlineLevel="0" collapsed="false">
      <c r="L516" s="9"/>
    </row>
    <row r="517" customFormat="false" ht="12.75" hidden="false" customHeight="false" outlineLevel="0" collapsed="false">
      <c r="L517" s="9"/>
    </row>
    <row r="518" customFormat="false" ht="12.75" hidden="false" customHeight="false" outlineLevel="0" collapsed="false">
      <c r="L518" s="9"/>
    </row>
    <row r="519" customFormat="false" ht="12.75" hidden="false" customHeight="false" outlineLevel="0" collapsed="false">
      <c r="L519" s="9"/>
    </row>
    <row r="520" customFormat="false" ht="12.75" hidden="false" customHeight="false" outlineLevel="0" collapsed="false">
      <c r="L520" s="9"/>
    </row>
    <row r="521" customFormat="false" ht="12.75" hidden="false" customHeight="false" outlineLevel="0" collapsed="false">
      <c r="L521" s="9"/>
    </row>
    <row r="522" customFormat="false" ht="12.75" hidden="false" customHeight="false" outlineLevel="0" collapsed="false">
      <c r="L522" s="9"/>
    </row>
    <row r="523" customFormat="false" ht="12.75" hidden="false" customHeight="false" outlineLevel="0" collapsed="false">
      <c r="L523" s="9"/>
    </row>
    <row r="524" customFormat="false" ht="12.75" hidden="false" customHeight="false" outlineLevel="0" collapsed="false">
      <c r="L524" s="9"/>
    </row>
    <row r="525" customFormat="false" ht="12.75" hidden="false" customHeight="false" outlineLevel="0" collapsed="false">
      <c r="L525" s="9"/>
    </row>
    <row r="526" customFormat="false" ht="12.75" hidden="false" customHeight="false" outlineLevel="0" collapsed="false">
      <c r="L526" s="9"/>
    </row>
    <row r="527" customFormat="false" ht="12.75" hidden="false" customHeight="false" outlineLevel="0" collapsed="false">
      <c r="L527" s="9"/>
    </row>
    <row r="528" customFormat="false" ht="12.75" hidden="false" customHeight="false" outlineLevel="0" collapsed="false">
      <c r="L528" s="9"/>
    </row>
    <row r="529" customFormat="false" ht="12.75" hidden="false" customHeight="false" outlineLevel="0" collapsed="false">
      <c r="L529" s="9"/>
    </row>
    <row r="530" customFormat="false" ht="12.75" hidden="false" customHeight="false" outlineLevel="0" collapsed="false">
      <c r="L530" s="9"/>
    </row>
    <row r="531" customFormat="false" ht="12.75" hidden="false" customHeight="false" outlineLevel="0" collapsed="false">
      <c r="L531" s="9"/>
    </row>
    <row r="532" customFormat="false" ht="12.75" hidden="false" customHeight="false" outlineLevel="0" collapsed="false">
      <c r="L532" s="9"/>
    </row>
    <row r="533" customFormat="false" ht="12.75" hidden="false" customHeight="false" outlineLevel="0" collapsed="false">
      <c r="L533" s="9"/>
    </row>
    <row r="534" customFormat="false" ht="12.75" hidden="false" customHeight="false" outlineLevel="0" collapsed="false">
      <c r="L534" s="9"/>
    </row>
    <row r="535" customFormat="false" ht="12.75" hidden="false" customHeight="false" outlineLevel="0" collapsed="false">
      <c r="L535" s="9"/>
    </row>
    <row r="536" customFormat="false" ht="12.75" hidden="false" customHeight="false" outlineLevel="0" collapsed="false">
      <c r="L536" s="9"/>
    </row>
    <row r="537" customFormat="false" ht="12.75" hidden="false" customHeight="false" outlineLevel="0" collapsed="false">
      <c r="L537" s="9"/>
    </row>
    <row r="538" customFormat="false" ht="12.75" hidden="false" customHeight="false" outlineLevel="0" collapsed="false">
      <c r="L538" s="9"/>
    </row>
    <row r="539" customFormat="false" ht="12.75" hidden="false" customHeight="false" outlineLevel="0" collapsed="false">
      <c r="L539" s="9"/>
    </row>
    <row r="540" customFormat="false" ht="12.75" hidden="false" customHeight="false" outlineLevel="0" collapsed="false">
      <c r="L540" s="9"/>
    </row>
    <row r="541" customFormat="false" ht="12.75" hidden="false" customHeight="false" outlineLevel="0" collapsed="false">
      <c r="L541" s="9"/>
    </row>
    <row r="542" customFormat="false" ht="12.75" hidden="false" customHeight="false" outlineLevel="0" collapsed="false">
      <c r="L542" s="9"/>
    </row>
    <row r="543" customFormat="false" ht="12.75" hidden="false" customHeight="false" outlineLevel="0" collapsed="false">
      <c r="L543" s="9"/>
    </row>
    <row r="544" customFormat="false" ht="12.75" hidden="false" customHeight="false" outlineLevel="0" collapsed="false">
      <c r="L544" s="9"/>
    </row>
    <row r="545" customFormat="false" ht="12.75" hidden="false" customHeight="false" outlineLevel="0" collapsed="false">
      <c r="L545" s="9"/>
    </row>
    <row r="546" customFormat="false" ht="12.75" hidden="false" customHeight="false" outlineLevel="0" collapsed="false">
      <c r="L546" s="9"/>
    </row>
    <row r="547" customFormat="false" ht="12.75" hidden="false" customHeight="false" outlineLevel="0" collapsed="false">
      <c r="L547" s="9"/>
    </row>
    <row r="548" customFormat="false" ht="12.75" hidden="false" customHeight="false" outlineLevel="0" collapsed="false">
      <c r="L548" s="9"/>
    </row>
    <row r="549" customFormat="false" ht="12.75" hidden="false" customHeight="false" outlineLevel="0" collapsed="false">
      <c r="L549" s="9"/>
    </row>
    <row r="550" customFormat="false" ht="12.75" hidden="false" customHeight="false" outlineLevel="0" collapsed="false">
      <c r="L550" s="9"/>
    </row>
    <row r="551" customFormat="false" ht="12.75" hidden="false" customHeight="false" outlineLevel="0" collapsed="false">
      <c r="L551" s="9"/>
    </row>
    <row r="552" customFormat="false" ht="12.75" hidden="false" customHeight="false" outlineLevel="0" collapsed="false">
      <c r="L552" s="9"/>
    </row>
    <row r="553" customFormat="false" ht="12.75" hidden="false" customHeight="false" outlineLevel="0" collapsed="false">
      <c r="L553" s="9"/>
    </row>
    <row r="554" customFormat="false" ht="12.75" hidden="false" customHeight="false" outlineLevel="0" collapsed="false">
      <c r="L554" s="9"/>
    </row>
    <row r="555" customFormat="false" ht="12.75" hidden="false" customHeight="false" outlineLevel="0" collapsed="false">
      <c r="L555" s="9"/>
    </row>
    <row r="556" customFormat="false" ht="12.75" hidden="false" customHeight="false" outlineLevel="0" collapsed="false">
      <c r="L556" s="9"/>
    </row>
    <row r="557" customFormat="false" ht="12.75" hidden="false" customHeight="false" outlineLevel="0" collapsed="false">
      <c r="L557" s="9"/>
    </row>
    <row r="558" customFormat="false" ht="12.75" hidden="false" customHeight="false" outlineLevel="0" collapsed="false">
      <c r="L558" s="9"/>
    </row>
    <row r="559" customFormat="false" ht="12.75" hidden="false" customHeight="false" outlineLevel="0" collapsed="false">
      <c r="L559" s="9"/>
    </row>
    <row r="560" customFormat="false" ht="12.75" hidden="false" customHeight="false" outlineLevel="0" collapsed="false">
      <c r="L560" s="9"/>
    </row>
    <row r="561" customFormat="false" ht="12.75" hidden="false" customHeight="false" outlineLevel="0" collapsed="false">
      <c r="L561" s="9"/>
    </row>
    <row r="562" customFormat="false" ht="12.75" hidden="false" customHeight="false" outlineLevel="0" collapsed="false">
      <c r="L562" s="9"/>
    </row>
    <row r="563" customFormat="false" ht="12.75" hidden="false" customHeight="false" outlineLevel="0" collapsed="false">
      <c r="L563" s="9"/>
    </row>
    <row r="564" customFormat="false" ht="12.75" hidden="false" customHeight="false" outlineLevel="0" collapsed="false">
      <c r="L564" s="9"/>
    </row>
    <row r="565" customFormat="false" ht="12.75" hidden="false" customHeight="false" outlineLevel="0" collapsed="false">
      <c r="L565" s="9"/>
    </row>
    <row r="566" customFormat="false" ht="12.75" hidden="false" customHeight="false" outlineLevel="0" collapsed="false">
      <c r="L566" s="9"/>
    </row>
    <row r="567" customFormat="false" ht="12.75" hidden="false" customHeight="false" outlineLevel="0" collapsed="false">
      <c r="L567" s="9"/>
    </row>
    <row r="568" customFormat="false" ht="12.75" hidden="false" customHeight="false" outlineLevel="0" collapsed="false">
      <c r="L568" s="9"/>
    </row>
    <row r="569" customFormat="false" ht="12.75" hidden="false" customHeight="false" outlineLevel="0" collapsed="false">
      <c r="L569" s="9"/>
    </row>
    <row r="570" customFormat="false" ht="12.75" hidden="false" customHeight="false" outlineLevel="0" collapsed="false">
      <c r="L570" s="9"/>
    </row>
    <row r="571" customFormat="false" ht="12.75" hidden="false" customHeight="false" outlineLevel="0" collapsed="false">
      <c r="L571" s="9"/>
    </row>
    <row r="572" customFormat="false" ht="12.75" hidden="false" customHeight="false" outlineLevel="0" collapsed="false">
      <c r="L572" s="9"/>
    </row>
    <row r="573" customFormat="false" ht="12.75" hidden="false" customHeight="false" outlineLevel="0" collapsed="false">
      <c r="L573" s="9"/>
    </row>
    <row r="574" customFormat="false" ht="12.75" hidden="false" customHeight="false" outlineLevel="0" collapsed="false">
      <c r="L574" s="9"/>
    </row>
    <row r="575" customFormat="false" ht="12.75" hidden="false" customHeight="false" outlineLevel="0" collapsed="false">
      <c r="L575" s="9"/>
    </row>
    <row r="576" customFormat="false" ht="12.75" hidden="false" customHeight="false" outlineLevel="0" collapsed="false">
      <c r="L576" s="9"/>
    </row>
    <row r="577" customFormat="false" ht="12.75" hidden="false" customHeight="false" outlineLevel="0" collapsed="false">
      <c r="L577" s="9"/>
    </row>
    <row r="578" customFormat="false" ht="12.75" hidden="false" customHeight="false" outlineLevel="0" collapsed="false">
      <c r="L578" s="9"/>
    </row>
    <row r="579" customFormat="false" ht="12.75" hidden="false" customHeight="false" outlineLevel="0" collapsed="false">
      <c r="L579" s="9"/>
    </row>
    <row r="580" customFormat="false" ht="12.75" hidden="false" customHeight="false" outlineLevel="0" collapsed="false">
      <c r="L580" s="9"/>
    </row>
    <row r="581" customFormat="false" ht="12.75" hidden="false" customHeight="false" outlineLevel="0" collapsed="false">
      <c r="L581" s="9"/>
    </row>
    <row r="582" customFormat="false" ht="12.75" hidden="false" customHeight="false" outlineLevel="0" collapsed="false">
      <c r="L582" s="9"/>
    </row>
    <row r="583" customFormat="false" ht="12.75" hidden="false" customHeight="false" outlineLevel="0" collapsed="false">
      <c r="L583" s="9"/>
    </row>
    <row r="584" customFormat="false" ht="12.75" hidden="false" customHeight="false" outlineLevel="0" collapsed="false">
      <c r="L584" s="9"/>
    </row>
    <row r="585" customFormat="false" ht="12.75" hidden="false" customHeight="false" outlineLevel="0" collapsed="false">
      <c r="L585" s="9"/>
    </row>
    <row r="586" customFormat="false" ht="12.75" hidden="false" customHeight="false" outlineLevel="0" collapsed="false">
      <c r="L586" s="9"/>
    </row>
    <row r="587" customFormat="false" ht="12.75" hidden="false" customHeight="false" outlineLevel="0" collapsed="false">
      <c r="L587" s="9"/>
    </row>
    <row r="588" customFormat="false" ht="12.75" hidden="false" customHeight="false" outlineLevel="0" collapsed="false">
      <c r="L588" s="9"/>
    </row>
    <row r="589" customFormat="false" ht="12.75" hidden="false" customHeight="false" outlineLevel="0" collapsed="false">
      <c r="L589" s="9"/>
    </row>
    <row r="590" customFormat="false" ht="12.75" hidden="false" customHeight="false" outlineLevel="0" collapsed="false">
      <c r="L590" s="9"/>
    </row>
    <row r="591" customFormat="false" ht="12.75" hidden="false" customHeight="false" outlineLevel="0" collapsed="false">
      <c r="L591" s="9"/>
    </row>
    <row r="592" customFormat="false" ht="12.75" hidden="false" customHeight="false" outlineLevel="0" collapsed="false">
      <c r="L592" s="9"/>
    </row>
    <row r="593" customFormat="false" ht="12.75" hidden="false" customHeight="false" outlineLevel="0" collapsed="false">
      <c r="L593" s="9"/>
    </row>
    <row r="594" customFormat="false" ht="12.75" hidden="false" customHeight="false" outlineLevel="0" collapsed="false">
      <c r="L594" s="9"/>
    </row>
    <row r="595" customFormat="false" ht="12.75" hidden="false" customHeight="false" outlineLevel="0" collapsed="false">
      <c r="L595" s="9"/>
    </row>
    <row r="596" customFormat="false" ht="12.75" hidden="false" customHeight="false" outlineLevel="0" collapsed="false">
      <c r="L596" s="9"/>
    </row>
    <row r="597" customFormat="false" ht="12.75" hidden="false" customHeight="false" outlineLevel="0" collapsed="false">
      <c r="L597" s="9"/>
    </row>
    <row r="598" customFormat="false" ht="12.75" hidden="false" customHeight="false" outlineLevel="0" collapsed="false">
      <c r="L598" s="9"/>
    </row>
    <row r="599" customFormat="false" ht="12.75" hidden="false" customHeight="false" outlineLevel="0" collapsed="false">
      <c r="L599" s="9"/>
    </row>
    <row r="600" customFormat="false" ht="12.75" hidden="false" customHeight="false" outlineLevel="0" collapsed="false">
      <c r="L600" s="9"/>
    </row>
    <row r="601" customFormat="false" ht="12.75" hidden="false" customHeight="false" outlineLevel="0" collapsed="false">
      <c r="L601" s="9"/>
    </row>
    <row r="602" customFormat="false" ht="12.75" hidden="false" customHeight="false" outlineLevel="0" collapsed="false">
      <c r="L602" s="9"/>
    </row>
    <row r="603" customFormat="false" ht="12.75" hidden="false" customHeight="false" outlineLevel="0" collapsed="false">
      <c r="L603" s="9"/>
    </row>
    <row r="604" customFormat="false" ht="12.75" hidden="false" customHeight="false" outlineLevel="0" collapsed="false">
      <c r="L604" s="9"/>
    </row>
    <row r="605" customFormat="false" ht="12.75" hidden="false" customHeight="false" outlineLevel="0" collapsed="false">
      <c r="L605" s="9"/>
    </row>
    <row r="606" customFormat="false" ht="12.75" hidden="false" customHeight="false" outlineLevel="0" collapsed="false">
      <c r="L606" s="9"/>
    </row>
    <row r="607" customFormat="false" ht="12.75" hidden="false" customHeight="false" outlineLevel="0" collapsed="false">
      <c r="L607" s="9"/>
    </row>
    <row r="608" customFormat="false" ht="12.75" hidden="false" customHeight="false" outlineLevel="0" collapsed="false">
      <c r="L608" s="9"/>
    </row>
    <row r="609" customFormat="false" ht="12.75" hidden="false" customHeight="false" outlineLevel="0" collapsed="false">
      <c r="L609" s="9"/>
    </row>
    <row r="610" customFormat="false" ht="12.75" hidden="false" customHeight="false" outlineLevel="0" collapsed="false">
      <c r="L610" s="9"/>
    </row>
    <row r="611" customFormat="false" ht="12.75" hidden="false" customHeight="false" outlineLevel="0" collapsed="false">
      <c r="L611" s="9"/>
    </row>
    <row r="612" customFormat="false" ht="12.75" hidden="false" customHeight="false" outlineLevel="0" collapsed="false">
      <c r="L612" s="9"/>
    </row>
    <row r="613" customFormat="false" ht="12.75" hidden="false" customHeight="false" outlineLevel="0" collapsed="false">
      <c r="L613" s="9"/>
    </row>
    <row r="614" customFormat="false" ht="12.75" hidden="false" customHeight="false" outlineLevel="0" collapsed="false">
      <c r="L614" s="9"/>
    </row>
    <row r="615" customFormat="false" ht="12.75" hidden="false" customHeight="false" outlineLevel="0" collapsed="false">
      <c r="L615" s="9"/>
    </row>
    <row r="616" customFormat="false" ht="12.75" hidden="false" customHeight="false" outlineLevel="0" collapsed="false">
      <c r="L616" s="9"/>
    </row>
    <row r="617" customFormat="false" ht="12.75" hidden="false" customHeight="false" outlineLevel="0" collapsed="false">
      <c r="L617" s="9"/>
    </row>
    <row r="618" customFormat="false" ht="12.75" hidden="false" customHeight="false" outlineLevel="0" collapsed="false">
      <c r="L618" s="9"/>
    </row>
    <row r="619" customFormat="false" ht="12.75" hidden="false" customHeight="false" outlineLevel="0" collapsed="false">
      <c r="L619" s="9"/>
    </row>
    <row r="620" customFormat="false" ht="12.75" hidden="false" customHeight="false" outlineLevel="0" collapsed="false">
      <c r="L620" s="9"/>
    </row>
    <row r="621" customFormat="false" ht="12.75" hidden="false" customHeight="false" outlineLevel="0" collapsed="false">
      <c r="L621" s="9"/>
    </row>
    <row r="622" customFormat="false" ht="12.75" hidden="false" customHeight="false" outlineLevel="0" collapsed="false">
      <c r="L622" s="9"/>
    </row>
    <row r="623" customFormat="false" ht="12.75" hidden="false" customHeight="false" outlineLevel="0" collapsed="false">
      <c r="L623" s="9"/>
    </row>
    <row r="624" customFormat="false" ht="12.75" hidden="false" customHeight="false" outlineLevel="0" collapsed="false">
      <c r="L624" s="9"/>
    </row>
    <row r="625" customFormat="false" ht="12.75" hidden="false" customHeight="false" outlineLevel="0" collapsed="false">
      <c r="L625" s="9"/>
    </row>
    <row r="626" customFormat="false" ht="12.75" hidden="false" customHeight="false" outlineLevel="0" collapsed="false">
      <c r="L626" s="9"/>
    </row>
    <row r="627" customFormat="false" ht="12.75" hidden="false" customHeight="false" outlineLevel="0" collapsed="false">
      <c r="L627" s="9"/>
    </row>
    <row r="628" customFormat="false" ht="12.75" hidden="false" customHeight="false" outlineLevel="0" collapsed="false">
      <c r="L628" s="9"/>
    </row>
    <row r="629" customFormat="false" ht="12.75" hidden="false" customHeight="false" outlineLevel="0" collapsed="false">
      <c r="L629" s="9"/>
    </row>
    <row r="630" customFormat="false" ht="12.75" hidden="false" customHeight="false" outlineLevel="0" collapsed="false">
      <c r="L630" s="9"/>
    </row>
    <row r="631" customFormat="false" ht="12.75" hidden="false" customHeight="false" outlineLevel="0" collapsed="false">
      <c r="L631" s="9"/>
    </row>
    <row r="632" customFormat="false" ht="12.75" hidden="false" customHeight="false" outlineLevel="0" collapsed="false">
      <c r="L632" s="9"/>
    </row>
    <row r="633" customFormat="false" ht="12.75" hidden="false" customHeight="false" outlineLevel="0" collapsed="false">
      <c r="L633" s="9"/>
    </row>
    <row r="634" customFormat="false" ht="12.75" hidden="false" customHeight="false" outlineLevel="0" collapsed="false">
      <c r="L634" s="9"/>
    </row>
    <row r="635" customFormat="false" ht="12.75" hidden="false" customHeight="false" outlineLevel="0" collapsed="false">
      <c r="L635" s="9"/>
    </row>
    <row r="636" customFormat="false" ht="12.75" hidden="false" customHeight="false" outlineLevel="0" collapsed="false">
      <c r="L636" s="9"/>
    </row>
    <row r="637" customFormat="false" ht="12.75" hidden="false" customHeight="false" outlineLevel="0" collapsed="false">
      <c r="L637" s="9"/>
    </row>
    <row r="638" customFormat="false" ht="12.75" hidden="false" customHeight="false" outlineLevel="0" collapsed="false">
      <c r="L638" s="9"/>
    </row>
    <row r="639" customFormat="false" ht="12.75" hidden="false" customHeight="false" outlineLevel="0" collapsed="false">
      <c r="L639" s="9"/>
    </row>
    <row r="640" customFormat="false" ht="12.75" hidden="false" customHeight="false" outlineLevel="0" collapsed="false">
      <c r="L640" s="9"/>
    </row>
    <row r="641" customFormat="false" ht="12.75" hidden="false" customHeight="false" outlineLevel="0" collapsed="false">
      <c r="L641" s="9"/>
    </row>
    <row r="642" customFormat="false" ht="12.75" hidden="false" customHeight="false" outlineLevel="0" collapsed="false">
      <c r="L642" s="9"/>
    </row>
    <row r="643" customFormat="false" ht="12.75" hidden="false" customHeight="false" outlineLevel="0" collapsed="false">
      <c r="L643" s="9"/>
    </row>
    <row r="644" customFormat="false" ht="12.75" hidden="false" customHeight="false" outlineLevel="0" collapsed="false">
      <c r="L644" s="9"/>
    </row>
    <row r="645" customFormat="false" ht="12.75" hidden="false" customHeight="false" outlineLevel="0" collapsed="false">
      <c r="L645" s="9"/>
    </row>
    <row r="646" customFormat="false" ht="12.75" hidden="false" customHeight="false" outlineLevel="0" collapsed="false">
      <c r="L646" s="9"/>
    </row>
    <row r="647" customFormat="false" ht="12.75" hidden="false" customHeight="false" outlineLevel="0" collapsed="false">
      <c r="L647" s="9"/>
    </row>
    <row r="648" customFormat="false" ht="12.75" hidden="false" customHeight="false" outlineLevel="0" collapsed="false">
      <c r="L648" s="9"/>
    </row>
    <row r="649" customFormat="false" ht="12.75" hidden="false" customHeight="false" outlineLevel="0" collapsed="false">
      <c r="L649" s="9"/>
    </row>
    <row r="650" customFormat="false" ht="12.75" hidden="false" customHeight="false" outlineLevel="0" collapsed="false">
      <c r="L650" s="9"/>
    </row>
    <row r="651" customFormat="false" ht="12.75" hidden="false" customHeight="false" outlineLevel="0" collapsed="false">
      <c r="L651" s="9"/>
    </row>
    <row r="652" customFormat="false" ht="12.75" hidden="false" customHeight="false" outlineLevel="0" collapsed="false">
      <c r="L652" s="9"/>
    </row>
    <row r="653" customFormat="false" ht="12.75" hidden="false" customHeight="false" outlineLevel="0" collapsed="false">
      <c r="L653" s="9"/>
    </row>
    <row r="654" customFormat="false" ht="12.75" hidden="false" customHeight="false" outlineLevel="0" collapsed="false">
      <c r="L654" s="9"/>
    </row>
    <row r="655" customFormat="false" ht="12.75" hidden="false" customHeight="false" outlineLevel="0" collapsed="false">
      <c r="L655" s="9"/>
    </row>
    <row r="656" customFormat="false" ht="12.75" hidden="false" customHeight="false" outlineLevel="0" collapsed="false">
      <c r="L656" s="9"/>
    </row>
    <row r="657" customFormat="false" ht="12.75" hidden="false" customHeight="false" outlineLevel="0" collapsed="false">
      <c r="L657" s="9"/>
    </row>
    <row r="658" customFormat="false" ht="12.75" hidden="false" customHeight="false" outlineLevel="0" collapsed="false">
      <c r="L658" s="9"/>
    </row>
    <row r="659" customFormat="false" ht="12.75" hidden="false" customHeight="false" outlineLevel="0" collapsed="false">
      <c r="L659" s="9"/>
    </row>
    <row r="660" customFormat="false" ht="12.75" hidden="false" customHeight="false" outlineLevel="0" collapsed="false">
      <c r="L660" s="9"/>
    </row>
    <row r="661" customFormat="false" ht="12.75" hidden="false" customHeight="false" outlineLevel="0" collapsed="false">
      <c r="L661" s="9"/>
    </row>
    <row r="662" customFormat="false" ht="12.75" hidden="false" customHeight="false" outlineLevel="0" collapsed="false">
      <c r="L662" s="9"/>
    </row>
    <row r="663" customFormat="false" ht="12.75" hidden="false" customHeight="false" outlineLevel="0" collapsed="false">
      <c r="L663" s="9"/>
    </row>
    <row r="664" customFormat="false" ht="12.75" hidden="false" customHeight="false" outlineLevel="0" collapsed="false">
      <c r="L664" s="9"/>
    </row>
    <row r="665" customFormat="false" ht="12.75" hidden="false" customHeight="false" outlineLevel="0" collapsed="false">
      <c r="L665" s="9"/>
    </row>
    <row r="666" customFormat="false" ht="12.75" hidden="false" customHeight="false" outlineLevel="0" collapsed="false">
      <c r="L666" s="9"/>
    </row>
    <row r="667" customFormat="false" ht="12.75" hidden="false" customHeight="false" outlineLevel="0" collapsed="false">
      <c r="L667" s="9"/>
    </row>
    <row r="668" customFormat="false" ht="12.75" hidden="false" customHeight="false" outlineLevel="0" collapsed="false">
      <c r="L668" s="9"/>
    </row>
    <row r="669" customFormat="false" ht="12.75" hidden="false" customHeight="false" outlineLevel="0" collapsed="false">
      <c r="L669" s="9"/>
    </row>
    <row r="670" customFormat="false" ht="12.75" hidden="false" customHeight="false" outlineLevel="0" collapsed="false">
      <c r="L670" s="9"/>
    </row>
    <row r="671" customFormat="false" ht="12.75" hidden="false" customHeight="false" outlineLevel="0" collapsed="false">
      <c r="L671" s="9"/>
    </row>
    <row r="672" customFormat="false" ht="12.75" hidden="false" customHeight="false" outlineLevel="0" collapsed="false">
      <c r="L672" s="9"/>
    </row>
    <row r="673" customFormat="false" ht="12.75" hidden="false" customHeight="false" outlineLevel="0" collapsed="false">
      <c r="L673" s="9"/>
    </row>
    <row r="674" customFormat="false" ht="12.75" hidden="false" customHeight="false" outlineLevel="0" collapsed="false">
      <c r="L674" s="9"/>
    </row>
    <row r="675" customFormat="false" ht="12.75" hidden="false" customHeight="false" outlineLevel="0" collapsed="false">
      <c r="L675" s="9"/>
    </row>
    <row r="676" customFormat="false" ht="12.75" hidden="false" customHeight="false" outlineLevel="0" collapsed="false">
      <c r="L676" s="9"/>
    </row>
    <row r="677" customFormat="false" ht="12.75" hidden="false" customHeight="false" outlineLevel="0" collapsed="false">
      <c r="L677" s="9"/>
    </row>
    <row r="678" customFormat="false" ht="12.75" hidden="false" customHeight="false" outlineLevel="0" collapsed="false">
      <c r="L678" s="9"/>
    </row>
    <row r="679" customFormat="false" ht="12.75" hidden="false" customHeight="false" outlineLevel="0" collapsed="false">
      <c r="L679" s="9"/>
    </row>
    <row r="680" customFormat="false" ht="12.75" hidden="false" customHeight="false" outlineLevel="0" collapsed="false">
      <c r="L680" s="9"/>
    </row>
    <row r="681" customFormat="false" ht="12.75" hidden="false" customHeight="false" outlineLevel="0" collapsed="false">
      <c r="L681" s="9"/>
    </row>
    <row r="682" customFormat="false" ht="12.75" hidden="false" customHeight="false" outlineLevel="0" collapsed="false">
      <c r="L682" s="9"/>
    </row>
    <row r="683" customFormat="false" ht="12.75" hidden="false" customHeight="false" outlineLevel="0" collapsed="false">
      <c r="L683" s="9"/>
    </row>
    <row r="684" customFormat="false" ht="12.75" hidden="false" customHeight="false" outlineLevel="0" collapsed="false">
      <c r="L684" s="9"/>
    </row>
    <row r="685" customFormat="false" ht="12.75" hidden="false" customHeight="false" outlineLevel="0" collapsed="false">
      <c r="L685" s="9"/>
    </row>
    <row r="686" customFormat="false" ht="12.75" hidden="false" customHeight="false" outlineLevel="0" collapsed="false">
      <c r="L686" s="9"/>
    </row>
    <row r="687" customFormat="false" ht="12.75" hidden="false" customHeight="false" outlineLevel="0" collapsed="false">
      <c r="L687" s="9"/>
    </row>
    <row r="688" customFormat="false" ht="12.75" hidden="false" customHeight="false" outlineLevel="0" collapsed="false">
      <c r="L688" s="9"/>
    </row>
    <row r="689" customFormat="false" ht="12.75" hidden="false" customHeight="false" outlineLevel="0" collapsed="false">
      <c r="L689" s="9"/>
    </row>
    <row r="690" customFormat="false" ht="12.75" hidden="false" customHeight="false" outlineLevel="0" collapsed="false">
      <c r="L690" s="9"/>
    </row>
    <row r="691" customFormat="false" ht="12.75" hidden="false" customHeight="false" outlineLevel="0" collapsed="false">
      <c r="L691" s="9"/>
    </row>
    <row r="692" customFormat="false" ht="12.75" hidden="false" customHeight="false" outlineLevel="0" collapsed="false">
      <c r="L692" s="9"/>
    </row>
    <row r="693" customFormat="false" ht="12.75" hidden="false" customHeight="false" outlineLevel="0" collapsed="false">
      <c r="L693" s="9"/>
    </row>
    <row r="694" customFormat="false" ht="12.75" hidden="false" customHeight="false" outlineLevel="0" collapsed="false">
      <c r="L694" s="9"/>
    </row>
    <row r="695" customFormat="false" ht="12.75" hidden="false" customHeight="false" outlineLevel="0" collapsed="false">
      <c r="L695" s="9"/>
    </row>
    <row r="696" customFormat="false" ht="12.75" hidden="false" customHeight="false" outlineLevel="0" collapsed="false">
      <c r="L696" s="9"/>
    </row>
    <row r="697" customFormat="false" ht="12.75" hidden="false" customHeight="false" outlineLevel="0" collapsed="false">
      <c r="L697" s="9"/>
    </row>
    <row r="698" customFormat="false" ht="12.75" hidden="false" customHeight="false" outlineLevel="0" collapsed="false">
      <c r="L698" s="9"/>
    </row>
    <row r="699" customFormat="false" ht="12.75" hidden="false" customHeight="false" outlineLevel="0" collapsed="false">
      <c r="L699" s="9"/>
    </row>
    <row r="700" customFormat="false" ht="12.75" hidden="false" customHeight="false" outlineLevel="0" collapsed="false">
      <c r="L700" s="9"/>
    </row>
    <row r="701" customFormat="false" ht="12.75" hidden="false" customHeight="false" outlineLevel="0" collapsed="false">
      <c r="L701" s="9"/>
    </row>
    <row r="702" customFormat="false" ht="12.75" hidden="false" customHeight="false" outlineLevel="0" collapsed="false">
      <c r="L702" s="9"/>
    </row>
    <row r="703" customFormat="false" ht="12.75" hidden="false" customHeight="false" outlineLevel="0" collapsed="false">
      <c r="L703" s="9"/>
    </row>
    <row r="704" customFormat="false" ht="12.75" hidden="false" customHeight="false" outlineLevel="0" collapsed="false">
      <c r="L704" s="9"/>
    </row>
    <row r="705" customFormat="false" ht="12.75" hidden="false" customHeight="false" outlineLevel="0" collapsed="false">
      <c r="L705" s="9"/>
    </row>
    <row r="706" customFormat="false" ht="12.75" hidden="false" customHeight="false" outlineLevel="0" collapsed="false">
      <c r="L706" s="9"/>
    </row>
    <row r="707" customFormat="false" ht="12.75" hidden="false" customHeight="false" outlineLevel="0" collapsed="false">
      <c r="L707" s="9"/>
    </row>
    <row r="708" customFormat="false" ht="12.75" hidden="false" customHeight="false" outlineLevel="0" collapsed="false">
      <c r="L708" s="9"/>
    </row>
    <row r="709" customFormat="false" ht="12.75" hidden="false" customHeight="false" outlineLevel="0" collapsed="false">
      <c r="L709" s="9"/>
    </row>
    <row r="710" customFormat="false" ht="12.75" hidden="false" customHeight="false" outlineLevel="0" collapsed="false">
      <c r="L710" s="9"/>
    </row>
    <row r="711" customFormat="false" ht="12.75" hidden="false" customHeight="false" outlineLevel="0" collapsed="false">
      <c r="L711" s="9"/>
    </row>
    <row r="712" customFormat="false" ht="12.75" hidden="false" customHeight="false" outlineLevel="0" collapsed="false">
      <c r="L712" s="9"/>
    </row>
    <row r="713" customFormat="false" ht="12.75" hidden="false" customHeight="false" outlineLevel="0" collapsed="false">
      <c r="L713" s="9"/>
    </row>
    <row r="714" customFormat="false" ht="12.75" hidden="false" customHeight="false" outlineLevel="0" collapsed="false">
      <c r="L714" s="9"/>
    </row>
    <row r="715" customFormat="false" ht="12.75" hidden="false" customHeight="false" outlineLevel="0" collapsed="false">
      <c r="L715" s="9"/>
    </row>
    <row r="716" customFormat="false" ht="12.75" hidden="false" customHeight="false" outlineLevel="0" collapsed="false">
      <c r="L716" s="9"/>
    </row>
    <row r="717" customFormat="false" ht="12.75" hidden="false" customHeight="false" outlineLevel="0" collapsed="false">
      <c r="L717" s="9"/>
    </row>
    <row r="718" customFormat="false" ht="12.75" hidden="false" customHeight="false" outlineLevel="0" collapsed="false">
      <c r="L718" s="9"/>
    </row>
    <row r="719" customFormat="false" ht="12.75" hidden="false" customHeight="false" outlineLevel="0" collapsed="false">
      <c r="L719" s="9"/>
    </row>
    <row r="720" customFormat="false" ht="12.75" hidden="false" customHeight="false" outlineLevel="0" collapsed="false">
      <c r="L720" s="9"/>
    </row>
    <row r="721" customFormat="false" ht="12.75" hidden="false" customHeight="false" outlineLevel="0" collapsed="false">
      <c r="L721" s="9"/>
    </row>
    <row r="722" customFormat="false" ht="12.75" hidden="false" customHeight="false" outlineLevel="0" collapsed="false">
      <c r="L722" s="9"/>
    </row>
    <row r="723" customFormat="false" ht="12.75" hidden="false" customHeight="false" outlineLevel="0" collapsed="false">
      <c r="L723" s="9"/>
    </row>
    <row r="724" customFormat="false" ht="12.75" hidden="false" customHeight="false" outlineLevel="0" collapsed="false">
      <c r="L724" s="9"/>
    </row>
    <row r="725" customFormat="false" ht="12.75" hidden="false" customHeight="false" outlineLevel="0" collapsed="false">
      <c r="L725" s="9"/>
    </row>
    <row r="726" customFormat="false" ht="12.75" hidden="false" customHeight="false" outlineLevel="0" collapsed="false">
      <c r="L726" s="9"/>
    </row>
    <row r="727" customFormat="false" ht="12.75" hidden="false" customHeight="false" outlineLevel="0" collapsed="false">
      <c r="L727" s="9"/>
    </row>
    <row r="728" customFormat="false" ht="12.75" hidden="false" customHeight="false" outlineLevel="0" collapsed="false">
      <c r="L728" s="9"/>
    </row>
    <row r="729" customFormat="false" ht="12.75" hidden="false" customHeight="false" outlineLevel="0" collapsed="false">
      <c r="L729" s="9"/>
    </row>
    <row r="730" customFormat="false" ht="12.75" hidden="false" customHeight="false" outlineLevel="0" collapsed="false">
      <c r="L730" s="9"/>
    </row>
    <row r="731" customFormat="false" ht="12.75" hidden="false" customHeight="false" outlineLevel="0" collapsed="false">
      <c r="L731" s="9"/>
    </row>
    <row r="732" customFormat="false" ht="12.75" hidden="false" customHeight="false" outlineLevel="0" collapsed="false">
      <c r="L732" s="9"/>
    </row>
    <row r="733" customFormat="false" ht="12.75" hidden="false" customHeight="false" outlineLevel="0" collapsed="false">
      <c r="L733" s="9"/>
    </row>
    <row r="734" customFormat="false" ht="12.75" hidden="false" customHeight="false" outlineLevel="0" collapsed="false">
      <c r="L734" s="9"/>
    </row>
    <row r="735" customFormat="false" ht="12.75" hidden="false" customHeight="false" outlineLevel="0" collapsed="false">
      <c r="L735" s="9"/>
    </row>
    <row r="736" customFormat="false" ht="12.75" hidden="false" customHeight="false" outlineLevel="0" collapsed="false">
      <c r="L736" s="9"/>
    </row>
    <row r="737" customFormat="false" ht="12.75" hidden="false" customHeight="false" outlineLevel="0" collapsed="false">
      <c r="L737" s="9"/>
    </row>
    <row r="738" customFormat="false" ht="12.75" hidden="false" customHeight="false" outlineLevel="0" collapsed="false">
      <c r="L738" s="9"/>
    </row>
    <row r="739" customFormat="false" ht="12.75" hidden="false" customHeight="false" outlineLevel="0" collapsed="false">
      <c r="L739" s="9"/>
    </row>
    <row r="740" customFormat="false" ht="12.75" hidden="false" customHeight="false" outlineLevel="0" collapsed="false">
      <c r="L740" s="9"/>
    </row>
    <row r="741" customFormat="false" ht="12.75" hidden="false" customHeight="false" outlineLevel="0" collapsed="false">
      <c r="L741" s="9"/>
    </row>
    <row r="742" customFormat="false" ht="12.75" hidden="false" customHeight="false" outlineLevel="0" collapsed="false">
      <c r="L742" s="9"/>
    </row>
    <row r="743" customFormat="false" ht="12.75" hidden="false" customHeight="false" outlineLevel="0" collapsed="false">
      <c r="L743" s="9"/>
    </row>
    <row r="744" customFormat="false" ht="12.75" hidden="false" customHeight="false" outlineLevel="0" collapsed="false">
      <c r="L744" s="9"/>
    </row>
    <row r="745" customFormat="false" ht="12.75" hidden="false" customHeight="false" outlineLevel="0" collapsed="false">
      <c r="L745" s="9"/>
    </row>
    <row r="746" customFormat="false" ht="12.75" hidden="false" customHeight="false" outlineLevel="0" collapsed="false">
      <c r="L746" s="9"/>
    </row>
    <row r="747" customFormat="false" ht="12.75" hidden="false" customHeight="false" outlineLevel="0" collapsed="false">
      <c r="L747" s="9"/>
    </row>
    <row r="748" customFormat="false" ht="12.75" hidden="false" customHeight="false" outlineLevel="0" collapsed="false">
      <c r="L748" s="9"/>
    </row>
    <row r="749" customFormat="false" ht="12.75" hidden="false" customHeight="false" outlineLevel="0" collapsed="false">
      <c r="L749" s="9"/>
    </row>
    <row r="750" customFormat="false" ht="12.75" hidden="false" customHeight="false" outlineLevel="0" collapsed="false">
      <c r="L750" s="9"/>
    </row>
    <row r="751" customFormat="false" ht="12.75" hidden="false" customHeight="false" outlineLevel="0" collapsed="false">
      <c r="L751" s="9"/>
    </row>
    <row r="752" customFormat="false" ht="12.75" hidden="false" customHeight="false" outlineLevel="0" collapsed="false">
      <c r="L752" s="9"/>
    </row>
    <row r="753" customFormat="false" ht="12.75" hidden="false" customHeight="false" outlineLevel="0" collapsed="false">
      <c r="L753" s="9"/>
    </row>
    <row r="754" customFormat="false" ht="12.75" hidden="false" customHeight="false" outlineLevel="0" collapsed="false">
      <c r="L754" s="9"/>
    </row>
    <row r="755" customFormat="false" ht="12.75" hidden="false" customHeight="false" outlineLevel="0" collapsed="false">
      <c r="L755" s="9"/>
    </row>
    <row r="756" customFormat="false" ht="12.75" hidden="false" customHeight="false" outlineLevel="0" collapsed="false">
      <c r="L756" s="9"/>
    </row>
    <row r="757" customFormat="false" ht="12.75" hidden="false" customHeight="false" outlineLevel="0" collapsed="false">
      <c r="L757" s="9"/>
    </row>
    <row r="758" customFormat="false" ht="12.75" hidden="false" customHeight="false" outlineLevel="0" collapsed="false">
      <c r="L758" s="9"/>
    </row>
    <row r="759" customFormat="false" ht="12.75" hidden="false" customHeight="false" outlineLevel="0" collapsed="false">
      <c r="L759" s="9"/>
    </row>
    <row r="760" customFormat="false" ht="12.75" hidden="false" customHeight="false" outlineLevel="0" collapsed="false">
      <c r="L760" s="9"/>
    </row>
    <row r="761" customFormat="false" ht="12.75" hidden="false" customHeight="false" outlineLevel="0" collapsed="false">
      <c r="L761" s="9"/>
    </row>
    <row r="762" customFormat="false" ht="12.75" hidden="false" customHeight="false" outlineLevel="0" collapsed="false">
      <c r="L762" s="9"/>
    </row>
    <row r="763" customFormat="false" ht="12.75" hidden="false" customHeight="false" outlineLevel="0" collapsed="false">
      <c r="L763" s="9"/>
    </row>
    <row r="764" customFormat="false" ht="12.75" hidden="false" customHeight="false" outlineLevel="0" collapsed="false">
      <c r="L764" s="9"/>
    </row>
    <row r="765" customFormat="false" ht="12.75" hidden="false" customHeight="false" outlineLevel="0" collapsed="false">
      <c r="L765" s="9"/>
    </row>
    <row r="766" customFormat="false" ht="12.75" hidden="false" customHeight="false" outlineLevel="0" collapsed="false">
      <c r="L766" s="9"/>
    </row>
    <row r="767" customFormat="false" ht="12.75" hidden="false" customHeight="false" outlineLevel="0" collapsed="false">
      <c r="L767" s="9"/>
    </row>
    <row r="768" customFormat="false" ht="12.75" hidden="false" customHeight="false" outlineLevel="0" collapsed="false">
      <c r="L768" s="9"/>
    </row>
    <row r="769" customFormat="false" ht="12.75" hidden="false" customHeight="false" outlineLevel="0" collapsed="false">
      <c r="L769" s="9"/>
    </row>
    <row r="770" customFormat="false" ht="12.75" hidden="false" customHeight="false" outlineLevel="0" collapsed="false">
      <c r="L770" s="9"/>
    </row>
    <row r="771" customFormat="false" ht="12.75" hidden="false" customHeight="false" outlineLevel="0" collapsed="false">
      <c r="L771" s="9"/>
    </row>
    <row r="772" customFormat="false" ht="12.75" hidden="false" customHeight="false" outlineLevel="0" collapsed="false">
      <c r="L772" s="9"/>
    </row>
    <row r="773" customFormat="false" ht="12.75" hidden="false" customHeight="false" outlineLevel="0" collapsed="false">
      <c r="L773" s="9"/>
    </row>
    <row r="774" customFormat="false" ht="12.75" hidden="false" customHeight="false" outlineLevel="0" collapsed="false">
      <c r="L774" s="9"/>
    </row>
    <row r="775" customFormat="false" ht="12.75" hidden="false" customHeight="false" outlineLevel="0" collapsed="false">
      <c r="L775" s="9"/>
    </row>
    <row r="776" customFormat="false" ht="12.75" hidden="false" customHeight="false" outlineLevel="0" collapsed="false">
      <c r="L776" s="9"/>
    </row>
    <row r="777" customFormat="false" ht="12.75" hidden="false" customHeight="false" outlineLevel="0" collapsed="false">
      <c r="L777" s="9"/>
    </row>
    <row r="778" customFormat="false" ht="12.75" hidden="false" customHeight="false" outlineLevel="0" collapsed="false">
      <c r="L778" s="9"/>
    </row>
    <row r="779" customFormat="false" ht="12.75" hidden="false" customHeight="false" outlineLevel="0" collapsed="false">
      <c r="L779" s="9"/>
    </row>
    <row r="780" customFormat="false" ht="12.75" hidden="false" customHeight="false" outlineLevel="0" collapsed="false">
      <c r="L780" s="9"/>
    </row>
    <row r="781" customFormat="false" ht="12.75" hidden="false" customHeight="false" outlineLevel="0" collapsed="false">
      <c r="L781" s="9"/>
    </row>
    <row r="782" customFormat="false" ht="12.75" hidden="false" customHeight="false" outlineLevel="0" collapsed="false">
      <c r="L782" s="9"/>
    </row>
    <row r="783" customFormat="false" ht="12.75" hidden="false" customHeight="false" outlineLevel="0" collapsed="false">
      <c r="L783" s="9"/>
    </row>
    <row r="784" customFormat="false" ht="12.75" hidden="false" customHeight="false" outlineLevel="0" collapsed="false">
      <c r="L784" s="9"/>
    </row>
    <row r="785" customFormat="false" ht="12.75" hidden="false" customHeight="false" outlineLevel="0" collapsed="false">
      <c r="L785" s="9"/>
    </row>
    <row r="786" customFormat="false" ht="12.75" hidden="false" customHeight="false" outlineLevel="0" collapsed="false">
      <c r="L786" s="9"/>
    </row>
    <row r="787" customFormat="false" ht="12.75" hidden="false" customHeight="false" outlineLevel="0" collapsed="false">
      <c r="L787" s="9"/>
    </row>
    <row r="788" customFormat="false" ht="12.75" hidden="false" customHeight="false" outlineLevel="0" collapsed="false">
      <c r="L788" s="9"/>
    </row>
    <row r="789" customFormat="false" ht="12.75" hidden="false" customHeight="false" outlineLevel="0" collapsed="false">
      <c r="L789" s="9"/>
    </row>
    <row r="790" customFormat="false" ht="12.75" hidden="false" customHeight="false" outlineLevel="0" collapsed="false">
      <c r="L790" s="9"/>
    </row>
    <row r="791" customFormat="false" ht="12.75" hidden="false" customHeight="false" outlineLevel="0" collapsed="false">
      <c r="L791" s="9"/>
    </row>
    <row r="792" customFormat="false" ht="12.75" hidden="false" customHeight="false" outlineLevel="0" collapsed="false">
      <c r="L792" s="9"/>
    </row>
    <row r="793" customFormat="false" ht="12.75" hidden="false" customHeight="false" outlineLevel="0" collapsed="false">
      <c r="L793" s="9"/>
    </row>
    <row r="794" customFormat="false" ht="12.75" hidden="false" customHeight="false" outlineLevel="0" collapsed="false">
      <c r="L794" s="9"/>
    </row>
    <row r="795" customFormat="false" ht="12.75" hidden="false" customHeight="false" outlineLevel="0" collapsed="false">
      <c r="L795" s="9"/>
    </row>
    <row r="796" customFormat="false" ht="12.75" hidden="false" customHeight="false" outlineLevel="0" collapsed="false">
      <c r="L796" s="9"/>
    </row>
    <row r="797" customFormat="false" ht="12.75" hidden="false" customHeight="false" outlineLevel="0" collapsed="false">
      <c r="L797" s="9"/>
    </row>
    <row r="798" customFormat="false" ht="12.75" hidden="false" customHeight="false" outlineLevel="0" collapsed="false">
      <c r="L798" s="9"/>
    </row>
    <row r="799" customFormat="false" ht="12.75" hidden="false" customHeight="false" outlineLevel="0" collapsed="false">
      <c r="L799" s="9"/>
    </row>
    <row r="800" customFormat="false" ht="12.75" hidden="false" customHeight="false" outlineLevel="0" collapsed="false">
      <c r="L800" s="9"/>
    </row>
    <row r="801" customFormat="false" ht="12.75" hidden="false" customHeight="false" outlineLevel="0" collapsed="false">
      <c r="L801" s="9"/>
    </row>
    <row r="802" customFormat="false" ht="12.75" hidden="false" customHeight="false" outlineLevel="0" collapsed="false">
      <c r="L802" s="9"/>
    </row>
    <row r="803" customFormat="false" ht="12.75" hidden="false" customHeight="false" outlineLevel="0" collapsed="false">
      <c r="L803" s="9"/>
    </row>
    <row r="804" customFormat="false" ht="12.75" hidden="false" customHeight="false" outlineLevel="0" collapsed="false">
      <c r="L804" s="9"/>
    </row>
    <row r="805" customFormat="false" ht="12.75" hidden="false" customHeight="false" outlineLevel="0" collapsed="false">
      <c r="L805" s="9"/>
    </row>
    <row r="806" customFormat="false" ht="12.75" hidden="false" customHeight="false" outlineLevel="0" collapsed="false">
      <c r="L806" s="9"/>
    </row>
    <row r="807" customFormat="false" ht="12.75" hidden="false" customHeight="false" outlineLevel="0" collapsed="false">
      <c r="L807" s="9"/>
    </row>
    <row r="808" customFormat="false" ht="12.75" hidden="false" customHeight="false" outlineLevel="0" collapsed="false">
      <c r="L808" s="9"/>
    </row>
    <row r="809" customFormat="false" ht="12.75" hidden="false" customHeight="false" outlineLevel="0" collapsed="false">
      <c r="L809" s="9"/>
    </row>
    <row r="810" customFormat="false" ht="12.75" hidden="false" customHeight="false" outlineLevel="0" collapsed="false">
      <c r="L810" s="9"/>
    </row>
    <row r="811" customFormat="false" ht="12.75" hidden="false" customHeight="false" outlineLevel="0" collapsed="false">
      <c r="L811" s="9"/>
    </row>
    <row r="812" customFormat="false" ht="12.75" hidden="false" customHeight="false" outlineLevel="0" collapsed="false">
      <c r="L812" s="9"/>
    </row>
    <row r="813" customFormat="false" ht="12.75" hidden="false" customHeight="false" outlineLevel="0" collapsed="false">
      <c r="L813" s="9"/>
    </row>
    <row r="814" customFormat="false" ht="12.75" hidden="false" customHeight="false" outlineLevel="0" collapsed="false">
      <c r="L814" s="9"/>
    </row>
    <row r="815" customFormat="false" ht="12.75" hidden="false" customHeight="false" outlineLevel="0" collapsed="false">
      <c r="L815" s="9"/>
    </row>
    <row r="816" customFormat="false" ht="12.75" hidden="false" customHeight="false" outlineLevel="0" collapsed="false">
      <c r="L816" s="9"/>
    </row>
    <row r="817" customFormat="false" ht="12.75" hidden="false" customHeight="false" outlineLevel="0" collapsed="false">
      <c r="L817" s="9"/>
    </row>
    <row r="818" customFormat="false" ht="12.75" hidden="false" customHeight="false" outlineLevel="0" collapsed="false">
      <c r="L818" s="9"/>
    </row>
    <row r="819" customFormat="false" ht="12.75" hidden="false" customHeight="false" outlineLevel="0" collapsed="false">
      <c r="L819" s="9"/>
    </row>
    <row r="820" customFormat="false" ht="12.75" hidden="false" customHeight="false" outlineLevel="0" collapsed="false">
      <c r="L820" s="9"/>
    </row>
    <row r="821" customFormat="false" ht="12.75" hidden="false" customHeight="false" outlineLevel="0" collapsed="false">
      <c r="L821" s="9"/>
    </row>
    <row r="822" customFormat="false" ht="12.75" hidden="false" customHeight="false" outlineLevel="0" collapsed="false">
      <c r="L822" s="9"/>
    </row>
    <row r="823" customFormat="false" ht="12.75" hidden="false" customHeight="false" outlineLevel="0" collapsed="false">
      <c r="L823" s="9"/>
    </row>
    <row r="824" customFormat="false" ht="12.75" hidden="false" customHeight="false" outlineLevel="0" collapsed="false">
      <c r="L824" s="9"/>
    </row>
    <row r="825" customFormat="false" ht="12.75" hidden="false" customHeight="false" outlineLevel="0" collapsed="false">
      <c r="L825" s="9"/>
    </row>
    <row r="826" customFormat="false" ht="12.75" hidden="false" customHeight="false" outlineLevel="0" collapsed="false">
      <c r="L826" s="9"/>
    </row>
    <row r="827" customFormat="false" ht="12.75" hidden="false" customHeight="false" outlineLevel="0" collapsed="false">
      <c r="L827" s="9"/>
    </row>
    <row r="828" customFormat="false" ht="12.75" hidden="false" customHeight="false" outlineLevel="0" collapsed="false">
      <c r="L828" s="9"/>
    </row>
    <row r="829" customFormat="false" ht="12.75" hidden="false" customHeight="false" outlineLevel="0" collapsed="false">
      <c r="L829" s="9"/>
    </row>
    <row r="830" customFormat="false" ht="12.75" hidden="false" customHeight="false" outlineLevel="0" collapsed="false">
      <c r="L830" s="9"/>
    </row>
    <row r="831" customFormat="false" ht="12.75" hidden="false" customHeight="false" outlineLevel="0" collapsed="false">
      <c r="L831" s="9"/>
    </row>
    <row r="832" customFormat="false" ht="12.75" hidden="false" customHeight="false" outlineLevel="0" collapsed="false">
      <c r="L832" s="9"/>
    </row>
    <row r="833" customFormat="false" ht="12.75" hidden="false" customHeight="false" outlineLevel="0" collapsed="false">
      <c r="L833" s="9"/>
    </row>
    <row r="834" customFormat="false" ht="12.75" hidden="false" customHeight="false" outlineLevel="0" collapsed="false">
      <c r="L834" s="9"/>
    </row>
    <row r="835" customFormat="false" ht="12.75" hidden="false" customHeight="false" outlineLevel="0" collapsed="false">
      <c r="L835" s="9"/>
    </row>
    <row r="836" customFormat="false" ht="12.75" hidden="false" customHeight="false" outlineLevel="0" collapsed="false">
      <c r="L836" s="9"/>
    </row>
    <row r="837" customFormat="false" ht="12.75" hidden="false" customHeight="false" outlineLevel="0" collapsed="false">
      <c r="L837" s="9"/>
    </row>
    <row r="838" customFormat="false" ht="12.75" hidden="false" customHeight="false" outlineLevel="0" collapsed="false">
      <c r="L838" s="9"/>
    </row>
    <row r="839" customFormat="false" ht="12.75" hidden="false" customHeight="false" outlineLevel="0" collapsed="false">
      <c r="L839" s="9"/>
    </row>
    <row r="840" customFormat="false" ht="12.75" hidden="false" customHeight="false" outlineLevel="0" collapsed="false">
      <c r="L840" s="9"/>
    </row>
    <row r="841" customFormat="false" ht="12.75" hidden="false" customHeight="false" outlineLevel="0" collapsed="false">
      <c r="L841" s="9"/>
    </row>
    <row r="842" customFormat="false" ht="12.75" hidden="false" customHeight="false" outlineLevel="0" collapsed="false">
      <c r="L842" s="9"/>
    </row>
    <row r="843" customFormat="false" ht="12.75" hidden="false" customHeight="false" outlineLevel="0" collapsed="false">
      <c r="L843" s="9"/>
    </row>
    <row r="844" customFormat="false" ht="12.75" hidden="false" customHeight="false" outlineLevel="0" collapsed="false">
      <c r="L844" s="9"/>
    </row>
    <row r="845" customFormat="false" ht="12.75" hidden="false" customHeight="false" outlineLevel="0" collapsed="false">
      <c r="L845" s="9"/>
    </row>
    <row r="846" customFormat="false" ht="12.75" hidden="false" customHeight="false" outlineLevel="0" collapsed="false">
      <c r="L846" s="9"/>
    </row>
    <row r="847" customFormat="false" ht="12.75" hidden="false" customHeight="false" outlineLevel="0" collapsed="false">
      <c r="L847" s="9"/>
    </row>
    <row r="848" customFormat="false" ht="12.75" hidden="false" customHeight="false" outlineLevel="0" collapsed="false">
      <c r="L848" s="9"/>
    </row>
    <row r="849" customFormat="false" ht="12.75" hidden="false" customHeight="false" outlineLevel="0" collapsed="false">
      <c r="L849" s="9"/>
    </row>
    <row r="850" customFormat="false" ht="12.75" hidden="false" customHeight="false" outlineLevel="0" collapsed="false">
      <c r="L850" s="9"/>
    </row>
    <row r="851" customFormat="false" ht="12.75" hidden="false" customHeight="false" outlineLevel="0" collapsed="false">
      <c r="L851" s="9"/>
    </row>
    <row r="852" customFormat="false" ht="12.75" hidden="false" customHeight="false" outlineLevel="0" collapsed="false">
      <c r="L852" s="9"/>
    </row>
    <row r="853" customFormat="false" ht="12.75" hidden="false" customHeight="false" outlineLevel="0" collapsed="false">
      <c r="L853" s="9"/>
    </row>
    <row r="854" customFormat="false" ht="12.75" hidden="false" customHeight="false" outlineLevel="0" collapsed="false">
      <c r="L854" s="9"/>
    </row>
    <row r="855" customFormat="false" ht="12.75" hidden="false" customHeight="false" outlineLevel="0" collapsed="false">
      <c r="L855" s="9"/>
    </row>
    <row r="856" customFormat="false" ht="12.75" hidden="false" customHeight="false" outlineLevel="0" collapsed="false">
      <c r="L856" s="9"/>
    </row>
    <row r="857" customFormat="false" ht="12.75" hidden="false" customHeight="false" outlineLevel="0" collapsed="false">
      <c r="L857" s="9"/>
    </row>
    <row r="858" customFormat="false" ht="12.75" hidden="false" customHeight="false" outlineLevel="0" collapsed="false">
      <c r="L858" s="9"/>
    </row>
    <row r="859" customFormat="false" ht="12.75" hidden="false" customHeight="false" outlineLevel="0" collapsed="false">
      <c r="L859" s="9"/>
    </row>
    <row r="860" customFormat="false" ht="12.75" hidden="false" customHeight="false" outlineLevel="0" collapsed="false">
      <c r="L860" s="9"/>
    </row>
    <row r="861" customFormat="false" ht="12.75" hidden="false" customHeight="false" outlineLevel="0" collapsed="false">
      <c r="L861" s="9"/>
    </row>
    <row r="862" customFormat="false" ht="12.75" hidden="false" customHeight="false" outlineLevel="0" collapsed="false">
      <c r="L862" s="9"/>
    </row>
    <row r="863" customFormat="false" ht="12.75" hidden="false" customHeight="false" outlineLevel="0" collapsed="false">
      <c r="L863" s="9"/>
    </row>
    <row r="864" customFormat="false" ht="12.75" hidden="false" customHeight="false" outlineLevel="0" collapsed="false">
      <c r="L864" s="9"/>
    </row>
    <row r="865" customFormat="false" ht="12.75" hidden="false" customHeight="false" outlineLevel="0" collapsed="false">
      <c r="L865" s="9"/>
    </row>
    <row r="866" customFormat="false" ht="12.75" hidden="false" customHeight="false" outlineLevel="0" collapsed="false">
      <c r="L866" s="9"/>
    </row>
    <row r="867" customFormat="false" ht="12.75" hidden="false" customHeight="false" outlineLevel="0" collapsed="false">
      <c r="L867" s="9"/>
    </row>
    <row r="868" customFormat="false" ht="12.75" hidden="false" customHeight="false" outlineLevel="0" collapsed="false">
      <c r="L868" s="9"/>
    </row>
    <row r="869" customFormat="false" ht="12.75" hidden="false" customHeight="false" outlineLevel="0" collapsed="false">
      <c r="L869" s="9"/>
    </row>
    <row r="870" customFormat="false" ht="12.75" hidden="false" customHeight="false" outlineLevel="0" collapsed="false">
      <c r="L870" s="9"/>
    </row>
    <row r="871" customFormat="false" ht="12.75" hidden="false" customHeight="false" outlineLevel="0" collapsed="false">
      <c r="L871" s="9"/>
    </row>
    <row r="872" customFormat="false" ht="12.75" hidden="false" customHeight="false" outlineLevel="0" collapsed="false">
      <c r="L872" s="9"/>
    </row>
    <row r="873" customFormat="false" ht="12.75" hidden="false" customHeight="false" outlineLevel="0" collapsed="false">
      <c r="L873" s="9"/>
    </row>
    <row r="874" customFormat="false" ht="12.75" hidden="false" customHeight="false" outlineLevel="0" collapsed="false">
      <c r="L874" s="9"/>
    </row>
    <row r="875" customFormat="false" ht="12.75" hidden="false" customHeight="false" outlineLevel="0" collapsed="false">
      <c r="L875" s="9"/>
    </row>
    <row r="876" customFormat="false" ht="12.75" hidden="false" customHeight="false" outlineLevel="0" collapsed="false">
      <c r="L876" s="9"/>
    </row>
    <row r="877" customFormat="false" ht="12.75" hidden="false" customHeight="false" outlineLevel="0" collapsed="false">
      <c r="L877" s="9"/>
    </row>
    <row r="878" customFormat="false" ht="12.75" hidden="false" customHeight="false" outlineLevel="0" collapsed="false">
      <c r="L878" s="9"/>
    </row>
    <row r="879" customFormat="false" ht="12.75" hidden="false" customHeight="false" outlineLevel="0" collapsed="false">
      <c r="L879" s="9"/>
    </row>
    <row r="880" customFormat="false" ht="12.75" hidden="false" customHeight="false" outlineLevel="0" collapsed="false">
      <c r="L880" s="9"/>
    </row>
    <row r="881" customFormat="false" ht="12.75" hidden="false" customHeight="false" outlineLevel="0" collapsed="false">
      <c r="L881" s="9"/>
    </row>
    <row r="882" customFormat="false" ht="12.75" hidden="false" customHeight="false" outlineLevel="0" collapsed="false">
      <c r="L882" s="9"/>
    </row>
    <row r="883" customFormat="false" ht="12.75" hidden="false" customHeight="false" outlineLevel="0" collapsed="false">
      <c r="L883" s="9"/>
    </row>
    <row r="884" customFormat="false" ht="12.75" hidden="false" customHeight="false" outlineLevel="0" collapsed="false">
      <c r="L884" s="9"/>
    </row>
    <row r="885" customFormat="false" ht="12.75" hidden="false" customHeight="false" outlineLevel="0" collapsed="false">
      <c r="L885" s="9"/>
    </row>
    <row r="886" customFormat="false" ht="12.75" hidden="false" customHeight="false" outlineLevel="0" collapsed="false">
      <c r="L886" s="9"/>
    </row>
    <row r="887" customFormat="false" ht="12.75" hidden="false" customHeight="false" outlineLevel="0" collapsed="false">
      <c r="L887" s="9"/>
    </row>
    <row r="888" customFormat="false" ht="12.75" hidden="false" customHeight="false" outlineLevel="0" collapsed="false">
      <c r="L888" s="9"/>
    </row>
    <row r="889" customFormat="false" ht="12.75" hidden="false" customHeight="false" outlineLevel="0" collapsed="false">
      <c r="L889" s="9"/>
    </row>
    <row r="890" customFormat="false" ht="12.75" hidden="false" customHeight="false" outlineLevel="0" collapsed="false">
      <c r="L890" s="9"/>
    </row>
    <row r="891" customFormat="false" ht="12.75" hidden="false" customHeight="false" outlineLevel="0" collapsed="false">
      <c r="L891" s="9"/>
    </row>
    <row r="892" customFormat="false" ht="12.75" hidden="false" customHeight="false" outlineLevel="0" collapsed="false">
      <c r="L892" s="9"/>
    </row>
    <row r="893" customFormat="false" ht="12.75" hidden="false" customHeight="false" outlineLevel="0" collapsed="false">
      <c r="L893" s="9"/>
    </row>
    <row r="894" customFormat="false" ht="12.75" hidden="false" customHeight="false" outlineLevel="0" collapsed="false">
      <c r="L894" s="9"/>
    </row>
    <row r="895" customFormat="false" ht="12.75" hidden="false" customHeight="false" outlineLevel="0" collapsed="false">
      <c r="L895" s="9"/>
    </row>
    <row r="896" customFormat="false" ht="12.75" hidden="false" customHeight="false" outlineLevel="0" collapsed="false">
      <c r="L896" s="9"/>
    </row>
    <row r="897" customFormat="false" ht="12.75" hidden="false" customHeight="false" outlineLevel="0" collapsed="false">
      <c r="L897" s="9"/>
    </row>
    <row r="898" customFormat="false" ht="12.75" hidden="false" customHeight="false" outlineLevel="0" collapsed="false">
      <c r="L898" s="9"/>
    </row>
    <row r="899" customFormat="false" ht="12.75" hidden="false" customHeight="false" outlineLevel="0" collapsed="false">
      <c r="L899" s="9"/>
    </row>
    <row r="900" customFormat="false" ht="12.75" hidden="false" customHeight="false" outlineLevel="0" collapsed="false">
      <c r="L900" s="9"/>
    </row>
    <row r="901" customFormat="false" ht="12.75" hidden="false" customHeight="false" outlineLevel="0" collapsed="false">
      <c r="L901" s="9"/>
    </row>
    <row r="902" customFormat="false" ht="12.75" hidden="false" customHeight="false" outlineLevel="0" collapsed="false">
      <c r="L902" s="9"/>
    </row>
    <row r="903" customFormat="false" ht="12.75" hidden="false" customHeight="false" outlineLevel="0" collapsed="false">
      <c r="L903" s="9"/>
    </row>
    <row r="904" customFormat="false" ht="12.75" hidden="false" customHeight="false" outlineLevel="0" collapsed="false">
      <c r="L904" s="9"/>
    </row>
    <row r="905" customFormat="false" ht="12.75" hidden="false" customHeight="false" outlineLevel="0" collapsed="false">
      <c r="L905" s="9"/>
    </row>
    <row r="906" customFormat="false" ht="12.75" hidden="false" customHeight="false" outlineLevel="0" collapsed="false">
      <c r="L906" s="9"/>
    </row>
    <row r="907" customFormat="false" ht="12.75" hidden="false" customHeight="false" outlineLevel="0" collapsed="false">
      <c r="L907" s="9"/>
    </row>
    <row r="908" customFormat="false" ht="12.75" hidden="false" customHeight="false" outlineLevel="0" collapsed="false">
      <c r="L908" s="9"/>
    </row>
    <row r="909" customFormat="false" ht="12.75" hidden="false" customHeight="false" outlineLevel="0" collapsed="false">
      <c r="L909" s="9"/>
    </row>
    <row r="910" customFormat="false" ht="12.75" hidden="false" customHeight="false" outlineLevel="0" collapsed="false">
      <c r="L910" s="9"/>
    </row>
    <row r="911" customFormat="false" ht="12.75" hidden="false" customHeight="false" outlineLevel="0" collapsed="false">
      <c r="L911" s="9"/>
    </row>
    <row r="912" customFormat="false" ht="12.75" hidden="false" customHeight="false" outlineLevel="0" collapsed="false">
      <c r="L912" s="9"/>
    </row>
    <row r="913" customFormat="false" ht="12.75" hidden="false" customHeight="false" outlineLevel="0" collapsed="false">
      <c r="L913" s="9"/>
    </row>
    <row r="914" customFormat="false" ht="12.75" hidden="false" customHeight="false" outlineLevel="0" collapsed="false">
      <c r="L914" s="9"/>
    </row>
    <row r="915" customFormat="false" ht="12.75" hidden="false" customHeight="false" outlineLevel="0" collapsed="false">
      <c r="L915" s="9"/>
    </row>
    <row r="916" customFormat="false" ht="12.75" hidden="false" customHeight="false" outlineLevel="0" collapsed="false">
      <c r="L916" s="9"/>
    </row>
    <row r="917" customFormat="false" ht="12.75" hidden="false" customHeight="false" outlineLevel="0" collapsed="false">
      <c r="L917" s="9"/>
    </row>
    <row r="918" customFormat="false" ht="12.75" hidden="false" customHeight="false" outlineLevel="0" collapsed="false">
      <c r="L918" s="9"/>
    </row>
    <row r="919" customFormat="false" ht="12.75" hidden="false" customHeight="false" outlineLevel="0" collapsed="false">
      <c r="L919" s="9"/>
    </row>
    <row r="920" customFormat="false" ht="12.75" hidden="false" customHeight="false" outlineLevel="0" collapsed="false">
      <c r="L920" s="9"/>
    </row>
    <row r="921" customFormat="false" ht="12.75" hidden="false" customHeight="false" outlineLevel="0" collapsed="false">
      <c r="L921" s="9"/>
    </row>
    <row r="922" customFormat="false" ht="12.75" hidden="false" customHeight="false" outlineLevel="0" collapsed="false">
      <c r="L922" s="9"/>
    </row>
    <row r="923" customFormat="false" ht="12.75" hidden="false" customHeight="false" outlineLevel="0" collapsed="false">
      <c r="L923" s="9"/>
    </row>
    <row r="924" customFormat="false" ht="12.75" hidden="false" customHeight="false" outlineLevel="0" collapsed="false">
      <c r="L924" s="9"/>
    </row>
    <row r="925" customFormat="false" ht="12.75" hidden="false" customHeight="false" outlineLevel="0" collapsed="false">
      <c r="L925" s="9"/>
    </row>
    <row r="926" customFormat="false" ht="12.75" hidden="false" customHeight="false" outlineLevel="0" collapsed="false">
      <c r="L926" s="9"/>
    </row>
    <row r="927" customFormat="false" ht="12.75" hidden="false" customHeight="false" outlineLevel="0" collapsed="false">
      <c r="L927" s="9"/>
    </row>
    <row r="928" customFormat="false" ht="12.75" hidden="false" customHeight="false" outlineLevel="0" collapsed="false">
      <c r="L928" s="9"/>
    </row>
    <row r="929" customFormat="false" ht="12.75" hidden="false" customHeight="false" outlineLevel="0" collapsed="false">
      <c r="L929" s="9"/>
    </row>
    <row r="930" customFormat="false" ht="12.75" hidden="false" customHeight="false" outlineLevel="0" collapsed="false">
      <c r="L930" s="9"/>
    </row>
    <row r="931" customFormat="false" ht="12.75" hidden="false" customHeight="false" outlineLevel="0" collapsed="false">
      <c r="L931" s="9"/>
    </row>
    <row r="932" customFormat="false" ht="12.75" hidden="false" customHeight="false" outlineLevel="0" collapsed="false">
      <c r="L932" s="9"/>
    </row>
    <row r="933" customFormat="false" ht="12.75" hidden="false" customHeight="false" outlineLevel="0" collapsed="false">
      <c r="L933" s="9"/>
    </row>
    <row r="934" customFormat="false" ht="12.75" hidden="false" customHeight="false" outlineLevel="0" collapsed="false">
      <c r="L934" s="9"/>
    </row>
    <row r="935" customFormat="false" ht="12.75" hidden="false" customHeight="false" outlineLevel="0" collapsed="false">
      <c r="L935" s="9"/>
    </row>
    <row r="936" customFormat="false" ht="12.75" hidden="false" customHeight="false" outlineLevel="0" collapsed="false">
      <c r="L936" s="9"/>
    </row>
    <row r="937" customFormat="false" ht="12.75" hidden="false" customHeight="false" outlineLevel="0" collapsed="false">
      <c r="L937" s="9"/>
    </row>
    <row r="938" customFormat="false" ht="12.75" hidden="false" customHeight="false" outlineLevel="0" collapsed="false">
      <c r="L938" s="9"/>
    </row>
    <row r="939" customFormat="false" ht="12.75" hidden="false" customHeight="false" outlineLevel="0" collapsed="false">
      <c r="L939" s="9"/>
    </row>
    <row r="940" customFormat="false" ht="12.75" hidden="false" customHeight="false" outlineLevel="0" collapsed="false">
      <c r="L940" s="9"/>
    </row>
    <row r="941" customFormat="false" ht="12.75" hidden="false" customHeight="false" outlineLevel="0" collapsed="false">
      <c r="L941" s="9"/>
    </row>
    <row r="942" customFormat="false" ht="12.75" hidden="false" customHeight="false" outlineLevel="0" collapsed="false">
      <c r="L942" s="9"/>
    </row>
    <row r="943" customFormat="false" ht="12.75" hidden="false" customHeight="false" outlineLevel="0" collapsed="false">
      <c r="L943" s="9"/>
    </row>
    <row r="944" customFormat="false" ht="12.75" hidden="false" customHeight="false" outlineLevel="0" collapsed="false">
      <c r="L944" s="9"/>
    </row>
    <row r="945" customFormat="false" ht="12.75" hidden="false" customHeight="false" outlineLevel="0" collapsed="false">
      <c r="L945" s="9"/>
    </row>
    <row r="946" customFormat="false" ht="12.75" hidden="false" customHeight="false" outlineLevel="0" collapsed="false">
      <c r="L946" s="9"/>
    </row>
    <row r="947" customFormat="false" ht="12.75" hidden="false" customHeight="false" outlineLevel="0" collapsed="false">
      <c r="L947" s="9"/>
    </row>
    <row r="948" customFormat="false" ht="12.75" hidden="false" customHeight="false" outlineLevel="0" collapsed="false">
      <c r="L948" s="9"/>
    </row>
    <row r="949" customFormat="false" ht="12.75" hidden="false" customHeight="false" outlineLevel="0" collapsed="false">
      <c r="L949" s="9"/>
    </row>
    <row r="950" customFormat="false" ht="12.75" hidden="false" customHeight="false" outlineLevel="0" collapsed="false">
      <c r="L950" s="9"/>
    </row>
    <row r="951" customFormat="false" ht="12.75" hidden="false" customHeight="false" outlineLevel="0" collapsed="false">
      <c r="L951" s="9"/>
    </row>
    <row r="952" customFormat="false" ht="12.75" hidden="false" customHeight="false" outlineLevel="0" collapsed="false">
      <c r="L952" s="9"/>
    </row>
    <row r="953" customFormat="false" ht="12.75" hidden="false" customHeight="false" outlineLevel="0" collapsed="false">
      <c r="L953" s="9"/>
    </row>
    <row r="954" customFormat="false" ht="12.75" hidden="false" customHeight="false" outlineLevel="0" collapsed="false">
      <c r="L954" s="9"/>
    </row>
    <row r="955" customFormat="false" ht="12.75" hidden="false" customHeight="false" outlineLevel="0" collapsed="false">
      <c r="L955" s="9"/>
    </row>
    <row r="956" customFormat="false" ht="12.75" hidden="false" customHeight="false" outlineLevel="0" collapsed="false">
      <c r="L956" s="9"/>
    </row>
    <row r="957" customFormat="false" ht="12.75" hidden="false" customHeight="false" outlineLevel="0" collapsed="false">
      <c r="L957" s="9"/>
    </row>
    <row r="958" customFormat="false" ht="12.75" hidden="false" customHeight="false" outlineLevel="0" collapsed="false">
      <c r="L958" s="9"/>
    </row>
    <row r="959" customFormat="false" ht="12.75" hidden="false" customHeight="false" outlineLevel="0" collapsed="false">
      <c r="L959" s="9"/>
    </row>
    <row r="960" customFormat="false" ht="12.75" hidden="false" customHeight="false" outlineLevel="0" collapsed="false">
      <c r="L960" s="9"/>
    </row>
    <row r="961" customFormat="false" ht="12.75" hidden="false" customHeight="false" outlineLevel="0" collapsed="false">
      <c r="L961" s="9"/>
    </row>
    <row r="962" customFormat="false" ht="12.75" hidden="false" customHeight="false" outlineLevel="0" collapsed="false">
      <c r="L962" s="9"/>
    </row>
    <row r="963" customFormat="false" ht="12.75" hidden="false" customHeight="false" outlineLevel="0" collapsed="false">
      <c r="L963" s="9"/>
    </row>
    <row r="964" customFormat="false" ht="12.75" hidden="false" customHeight="false" outlineLevel="0" collapsed="false">
      <c r="L964" s="9"/>
    </row>
    <row r="965" customFormat="false" ht="12.75" hidden="false" customHeight="false" outlineLevel="0" collapsed="false">
      <c r="L965" s="9"/>
    </row>
    <row r="966" customFormat="false" ht="12.75" hidden="false" customHeight="false" outlineLevel="0" collapsed="false">
      <c r="L966" s="9"/>
    </row>
    <row r="967" customFormat="false" ht="12.75" hidden="false" customHeight="false" outlineLevel="0" collapsed="false">
      <c r="L967" s="9"/>
    </row>
    <row r="968" customFormat="false" ht="12.75" hidden="false" customHeight="false" outlineLevel="0" collapsed="false">
      <c r="L968" s="9"/>
    </row>
    <row r="969" customFormat="false" ht="12.75" hidden="false" customHeight="false" outlineLevel="0" collapsed="false">
      <c r="L969" s="9"/>
    </row>
    <row r="970" customFormat="false" ht="12.75" hidden="false" customHeight="false" outlineLevel="0" collapsed="false">
      <c r="L970" s="9"/>
    </row>
    <row r="971" customFormat="false" ht="12.75" hidden="false" customHeight="false" outlineLevel="0" collapsed="false">
      <c r="L971" s="9"/>
    </row>
    <row r="972" customFormat="false" ht="12.75" hidden="false" customHeight="false" outlineLevel="0" collapsed="false">
      <c r="L972" s="9"/>
    </row>
    <row r="973" customFormat="false" ht="12.75" hidden="false" customHeight="false" outlineLevel="0" collapsed="false">
      <c r="L973" s="9"/>
    </row>
    <row r="974" customFormat="false" ht="12.75" hidden="false" customHeight="false" outlineLevel="0" collapsed="false">
      <c r="L974" s="9"/>
    </row>
    <row r="975" customFormat="false" ht="12.75" hidden="false" customHeight="false" outlineLevel="0" collapsed="false">
      <c r="L975" s="9"/>
    </row>
    <row r="976" customFormat="false" ht="12.75" hidden="false" customHeight="false" outlineLevel="0" collapsed="false">
      <c r="L976" s="9"/>
    </row>
    <row r="977" customFormat="false" ht="12.75" hidden="false" customHeight="false" outlineLevel="0" collapsed="false">
      <c r="L977" s="9"/>
    </row>
    <row r="978" customFormat="false" ht="12.75" hidden="false" customHeight="false" outlineLevel="0" collapsed="false">
      <c r="L978" s="9"/>
    </row>
    <row r="979" customFormat="false" ht="12.75" hidden="false" customHeight="false" outlineLevel="0" collapsed="false">
      <c r="L979" s="9"/>
    </row>
    <row r="980" customFormat="false" ht="12.75" hidden="false" customHeight="false" outlineLevel="0" collapsed="false">
      <c r="L980" s="9"/>
    </row>
    <row r="981" customFormat="false" ht="12.75" hidden="false" customHeight="false" outlineLevel="0" collapsed="false">
      <c r="L981" s="9"/>
    </row>
    <row r="982" customFormat="false" ht="12.75" hidden="false" customHeight="false" outlineLevel="0" collapsed="false">
      <c r="L982" s="9"/>
    </row>
    <row r="983" customFormat="false" ht="12.75" hidden="false" customHeight="false" outlineLevel="0" collapsed="false">
      <c r="L983" s="9"/>
    </row>
    <row r="984" customFormat="false" ht="12.75" hidden="false" customHeight="false" outlineLevel="0" collapsed="false">
      <c r="L984" s="9"/>
    </row>
    <row r="985" customFormat="false" ht="12.75" hidden="false" customHeight="false" outlineLevel="0" collapsed="false">
      <c r="L985" s="9"/>
    </row>
    <row r="986" customFormat="false" ht="12.75" hidden="false" customHeight="false" outlineLevel="0" collapsed="false">
      <c r="L986" s="9"/>
    </row>
    <row r="987" customFormat="false" ht="12.75" hidden="false" customHeight="false" outlineLevel="0" collapsed="false">
      <c r="L987" s="9"/>
    </row>
    <row r="988" customFormat="false" ht="12.75" hidden="false" customHeight="false" outlineLevel="0" collapsed="false">
      <c r="L988" s="9"/>
    </row>
    <row r="989" customFormat="false" ht="12.75" hidden="false" customHeight="false" outlineLevel="0" collapsed="false">
      <c r="L989" s="9"/>
    </row>
    <row r="990" customFormat="false" ht="12.75" hidden="false" customHeight="false" outlineLevel="0" collapsed="false">
      <c r="L990" s="9"/>
    </row>
    <row r="991" customFormat="false" ht="12.75" hidden="false" customHeight="false" outlineLevel="0" collapsed="false">
      <c r="L991" s="9"/>
    </row>
    <row r="992" customFormat="false" ht="12.75" hidden="false" customHeight="false" outlineLevel="0" collapsed="false">
      <c r="L992" s="9"/>
    </row>
    <row r="993" customFormat="false" ht="12.75" hidden="false" customHeight="false" outlineLevel="0" collapsed="false">
      <c r="L993" s="9"/>
    </row>
    <row r="994" customFormat="false" ht="12.75" hidden="false" customHeight="false" outlineLevel="0" collapsed="false">
      <c r="L994" s="9"/>
    </row>
    <row r="995" customFormat="false" ht="12.75" hidden="false" customHeight="false" outlineLevel="0" collapsed="false">
      <c r="L995" s="9"/>
    </row>
    <row r="996" customFormat="false" ht="12.75" hidden="false" customHeight="false" outlineLevel="0" collapsed="false">
      <c r="L996" s="9"/>
    </row>
    <row r="997" customFormat="false" ht="12.75" hidden="false" customHeight="false" outlineLevel="0" collapsed="false">
      <c r="L997" s="9"/>
    </row>
    <row r="998" customFormat="false" ht="12.75" hidden="false" customHeight="false" outlineLevel="0" collapsed="false">
      <c r="L998" s="9"/>
    </row>
    <row r="999" customFormat="false" ht="12.75" hidden="false" customHeight="false" outlineLevel="0" collapsed="false">
      <c r="L999" s="9"/>
    </row>
    <row r="1000" customFormat="false" ht="12.75" hidden="false" customHeight="false" outlineLevel="0" collapsed="false">
      <c r="L1000" s="9"/>
    </row>
    <row r="1001" customFormat="false" ht="12.75" hidden="false" customHeight="false" outlineLevel="0" collapsed="false">
      <c r="L1001" s="9"/>
    </row>
    <row r="1002" customFormat="false" ht="12.75" hidden="false" customHeight="false" outlineLevel="0" collapsed="false">
      <c r="L1002" s="9"/>
    </row>
    <row r="1003" customFormat="false" ht="12.75" hidden="false" customHeight="false" outlineLevel="0" collapsed="false">
      <c r="L1003" s="9"/>
    </row>
    <row r="1004" customFormat="false" ht="12.75" hidden="false" customHeight="false" outlineLevel="0" collapsed="false">
      <c r="L1004" s="9"/>
    </row>
    <row r="1005" customFormat="false" ht="12.75" hidden="false" customHeight="false" outlineLevel="0" collapsed="false">
      <c r="L1005" s="9"/>
    </row>
    <row r="1006" customFormat="false" ht="12.75" hidden="false" customHeight="false" outlineLevel="0" collapsed="false">
      <c r="L1006" s="9"/>
    </row>
    <row r="1007" customFormat="false" ht="12.75" hidden="false" customHeight="false" outlineLevel="0" collapsed="false">
      <c r="L1007" s="9"/>
    </row>
    <row r="1008" customFormat="false" ht="12.75" hidden="false" customHeight="false" outlineLevel="0" collapsed="false">
      <c r="L1008" s="9"/>
    </row>
    <row r="1009" customFormat="false" ht="12.75" hidden="false" customHeight="false" outlineLevel="0" collapsed="false">
      <c r="L1009" s="9"/>
    </row>
    <row r="1010" customFormat="false" ht="12.75" hidden="false" customHeight="false" outlineLevel="0" collapsed="false">
      <c r="L1010" s="9"/>
    </row>
    <row r="1011" customFormat="false" ht="12.75" hidden="false" customHeight="false" outlineLevel="0" collapsed="false">
      <c r="L1011" s="9"/>
    </row>
    <row r="1012" customFormat="false" ht="12.75" hidden="false" customHeight="false" outlineLevel="0" collapsed="false">
      <c r="L1012" s="9"/>
    </row>
    <row r="1013" customFormat="false" ht="12.75" hidden="false" customHeight="false" outlineLevel="0" collapsed="false">
      <c r="L1013" s="9"/>
    </row>
    <row r="1014" customFormat="false" ht="12.75" hidden="false" customHeight="false" outlineLevel="0" collapsed="false">
      <c r="L1014" s="9"/>
    </row>
    <row r="1015" customFormat="false" ht="12.75" hidden="false" customHeight="false" outlineLevel="0" collapsed="false">
      <c r="L1015" s="9"/>
    </row>
    <row r="1016" customFormat="false" ht="12.75" hidden="false" customHeight="false" outlineLevel="0" collapsed="false">
      <c r="L1016" s="9"/>
    </row>
    <row r="1017" customFormat="false" ht="12.75" hidden="false" customHeight="false" outlineLevel="0" collapsed="false">
      <c r="L1017" s="9"/>
    </row>
    <row r="1018" customFormat="false" ht="12.75" hidden="false" customHeight="false" outlineLevel="0" collapsed="false">
      <c r="L1018" s="9"/>
    </row>
    <row r="1019" customFormat="false" ht="12.75" hidden="false" customHeight="false" outlineLevel="0" collapsed="false">
      <c r="L1019" s="9"/>
    </row>
    <row r="1020" customFormat="false" ht="12.75" hidden="false" customHeight="false" outlineLevel="0" collapsed="false">
      <c r="L1020" s="9"/>
    </row>
    <row r="1021" customFormat="false" ht="12.75" hidden="false" customHeight="false" outlineLevel="0" collapsed="false">
      <c r="L1021" s="9"/>
    </row>
    <row r="1022" customFormat="false" ht="12.75" hidden="false" customHeight="false" outlineLevel="0" collapsed="false">
      <c r="L1022" s="9"/>
    </row>
    <row r="1023" customFormat="false" ht="12.75" hidden="false" customHeight="false" outlineLevel="0" collapsed="false">
      <c r="L1023" s="9"/>
    </row>
    <row r="1024" customFormat="false" ht="12.75" hidden="false" customHeight="false" outlineLevel="0" collapsed="false">
      <c r="L1024" s="9"/>
    </row>
    <row r="1025" customFormat="false" ht="12.75" hidden="false" customHeight="false" outlineLevel="0" collapsed="false">
      <c r="L1025" s="9"/>
    </row>
    <row r="1026" customFormat="false" ht="12.75" hidden="false" customHeight="false" outlineLevel="0" collapsed="false">
      <c r="L1026" s="9"/>
    </row>
    <row r="1027" customFormat="false" ht="12.75" hidden="false" customHeight="false" outlineLevel="0" collapsed="false">
      <c r="L1027" s="9"/>
    </row>
    <row r="1028" customFormat="false" ht="12.75" hidden="false" customHeight="false" outlineLevel="0" collapsed="false">
      <c r="L1028" s="9"/>
    </row>
    <row r="1029" customFormat="false" ht="12.75" hidden="false" customHeight="false" outlineLevel="0" collapsed="false">
      <c r="L1029" s="9"/>
    </row>
    <row r="1030" customFormat="false" ht="12.75" hidden="false" customHeight="false" outlineLevel="0" collapsed="false">
      <c r="L1030" s="9"/>
    </row>
    <row r="1031" customFormat="false" ht="12.75" hidden="false" customHeight="false" outlineLevel="0" collapsed="false">
      <c r="L1031" s="9"/>
    </row>
    <row r="1032" customFormat="false" ht="12.75" hidden="false" customHeight="false" outlineLevel="0" collapsed="false">
      <c r="L1032" s="9"/>
    </row>
    <row r="1033" customFormat="false" ht="12.75" hidden="false" customHeight="false" outlineLevel="0" collapsed="false">
      <c r="L1033" s="9"/>
    </row>
    <row r="1034" customFormat="false" ht="12.75" hidden="false" customHeight="false" outlineLevel="0" collapsed="false">
      <c r="L1034" s="9"/>
    </row>
    <row r="1035" customFormat="false" ht="12.75" hidden="false" customHeight="false" outlineLevel="0" collapsed="false">
      <c r="L1035" s="9"/>
    </row>
    <row r="1036" customFormat="false" ht="12.75" hidden="false" customHeight="false" outlineLevel="0" collapsed="false">
      <c r="L1036" s="9"/>
    </row>
    <row r="1037" customFormat="false" ht="12.75" hidden="false" customHeight="false" outlineLevel="0" collapsed="false">
      <c r="L1037" s="9"/>
    </row>
    <row r="1038" customFormat="false" ht="12.75" hidden="false" customHeight="false" outlineLevel="0" collapsed="false">
      <c r="L1038" s="9"/>
    </row>
    <row r="1039" customFormat="false" ht="12.75" hidden="false" customHeight="false" outlineLevel="0" collapsed="false">
      <c r="L1039" s="9"/>
    </row>
    <row r="1040" customFormat="false" ht="12.75" hidden="false" customHeight="false" outlineLevel="0" collapsed="false">
      <c r="L1040" s="9"/>
    </row>
    <row r="1041" customFormat="false" ht="12.75" hidden="false" customHeight="false" outlineLevel="0" collapsed="false">
      <c r="L1041" s="9"/>
    </row>
    <row r="1042" customFormat="false" ht="12.75" hidden="false" customHeight="false" outlineLevel="0" collapsed="false">
      <c r="L1042" s="9"/>
    </row>
    <row r="1043" customFormat="false" ht="12.75" hidden="false" customHeight="false" outlineLevel="0" collapsed="false">
      <c r="L1043" s="9"/>
    </row>
    <row r="1044" customFormat="false" ht="12.75" hidden="false" customHeight="false" outlineLevel="0" collapsed="false">
      <c r="L1044" s="9"/>
    </row>
    <row r="1045" customFormat="false" ht="12.75" hidden="false" customHeight="false" outlineLevel="0" collapsed="false">
      <c r="L1045" s="9"/>
    </row>
    <row r="1046" customFormat="false" ht="12.75" hidden="false" customHeight="false" outlineLevel="0" collapsed="false">
      <c r="L1046" s="9"/>
    </row>
    <row r="1047" customFormat="false" ht="12.75" hidden="false" customHeight="false" outlineLevel="0" collapsed="false">
      <c r="L1047" s="9"/>
    </row>
    <row r="1048" customFormat="false" ht="12.75" hidden="false" customHeight="false" outlineLevel="0" collapsed="false">
      <c r="L1048" s="9"/>
    </row>
    <row r="1049" customFormat="false" ht="12.75" hidden="false" customHeight="false" outlineLevel="0" collapsed="false">
      <c r="L1049" s="9"/>
    </row>
    <row r="1050" customFormat="false" ht="12.75" hidden="false" customHeight="false" outlineLevel="0" collapsed="false">
      <c r="L1050" s="9"/>
    </row>
    <row r="1051" customFormat="false" ht="12.75" hidden="false" customHeight="false" outlineLevel="0" collapsed="false">
      <c r="L1051" s="9"/>
    </row>
    <row r="1052" customFormat="false" ht="12.75" hidden="false" customHeight="false" outlineLevel="0" collapsed="false">
      <c r="L1052" s="9"/>
    </row>
    <row r="1053" customFormat="false" ht="12.75" hidden="false" customHeight="false" outlineLevel="0" collapsed="false">
      <c r="L1053" s="9"/>
    </row>
    <row r="1054" customFormat="false" ht="12.75" hidden="false" customHeight="false" outlineLevel="0" collapsed="false">
      <c r="L1054" s="9"/>
    </row>
    <row r="1055" customFormat="false" ht="12.75" hidden="false" customHeight="false" outlineLevel="0" collapsed="false">
      <c r="L1055" s="9"/>
    </row>
    <row r="1056" customFormat="false" ht="12.75" hidden="false" customHeight="false" outlineLevel="0" collapsed="false">
      <c r="L1056" s="9"/>
    </row>
    <row r="1057" customFormat="false" ht="12.75" hidden="false" customHeight="false" outlineLevel="0" collapsed="false">
      <c r="L1057" s="9"/>
    </row>
    <row r="1058" customFormat="false" ht="12.75" hidden="false" customHeight="false" outlineLevel="0" collapsed="false">
      <c r="L1058" s="9"/>
    </row>
    <row r="1059" customFormat="false" ht="12.75" hidden="false" customHeight="false" outlineLevel="0" collapsed="false">
      <c r="L1059" s="9"/>
    </row>
    <row r="1060" customFormat="false" ht="12.75" hidden="false" customHeight="false" outlineLevel="0" collapsed="false">
      <c r="L1060" s="9"/>
    </row>
    <row r="1061" customFormat="false" ht="12.75" hidden="false" customHeight="false" outlineLevel="0" collapsed="false">
      <c r="L1061" s="9"/>
    </row>
    <row r="1062" customFormat="false" ht="12.75" hidden="false" customHeight="false" outlineLevel="0" collapsed="false">
      <c r="L1062" s="9"/>
    </row>
    <row r="1063" customFormat="false" ht="12.75" hidden="false" customHeight="false" outlineLevel="0" collapsed="false">
      <c r="L1063" s="9"/>
    </row>
    <row r="1064" customFormat="false" ht="12.75" hidden="false" customHeight="false" outlineLevel="0" collapsed="false">
      <c r="L1064" s="9"/>
    </row>
    <row r="1065" customFormat="false" ht="12.75" hidden="false" customHeight="false" outlineLevel="0" collapsed="false">
      <c r="L1065" s="9"/>
    </row>
    <row r="1066" customFormat="false" ht="12.75" hidden="false" customHeight="false" outlineLevel="0" collapsed="false">
      <c r="L1066" s="9"/>
    </row>
    <row r="1067" customFormat="false" ht="12.75" hidden="false" customHeight="false" outlineLevel="0" collapsed="false">
      <c r="L1067" s="9"/>
    </row>
    <row r="1068" customFormat="false" ht="12.75" hidden="false" customHeight="false" outlineLevel="0" collapsed="false">
      <c r="L1068" s="9"/>
    </row>
    <row r="1069" customFormat="false" ht="12.75" hidden="false" customHeight="false" outlineLevel="0" collapsed="false">
      <c r="L1069" s="9"/>
    </row>
    <row r="1070" customFormat="false" ht="12.75" hidden="false" customHeight="false" outlineLevel="0" collapsed="false">
      <c r="L1070" s="9"/>
    </row>
    <row r="1071" customFormat="false" ht="12.75" hidden="false" customHeight="false" outlineLevel="0" collapsed="false">
      <c r="L1071" s="9"/>
    </row>
    <row r="1072" customFormat="false" ht="12.75" hidden="false" customHeight="false" outlineLevel="0" collapsed="false">
      <c r="L1072" s="9"/>
    </row>
    <row r="1073" customFormat="false" ht="12.75" hidden="false" customHeight="false" outlineLevel="0" collapsed="false">
      <c r="L1073" s="9"/>
    </row>
    <row r="1074" customFormat="false" ht="12.75" hidden="false" customHeight="false" outlineLevel="0" collapsed="false">
      <c r="L1074" s="9"/>
    </row>
    <row r="1075" customFormat="false" ht="12.75" hidden="false" customHeight="false" outlineLevel="0" collapsed="false">
      <c r="L1075" s="9"/>
    </row>
    <row r="1076" customFormat="false" ht="12.75" hidden="false" customHeight="false" outlineLevel="0" collapsed="false">
      <c r="L1076" s="9"/>
    </row>
    <row r="1077" customFormat="false" ht="12.75" hidden="false" customHeight="false" outlineLevel="0" collapsed="false">
      <c r="L1077" s="9"/>
    </row>
    <row r="1078" customFormat="false" ht="12.75" hidden="false" customHeight="false" outlineLevel="0" collapsed="false">
      <c r="L1078" s="9"/>
    </row>
    <row r="1079" customFormat="false" ht="12.75" hidden="false" customHeight="false" outlineLevel="0" collapsed="false">
      <c r="L1079" s="9"/>
    </row>
    <row r="1080" customFormat="false" ht="12.75" hidden="false" customHeight="false" outlineLevel="0" collapsed="false">
      <c r="L1080" s="9"/>
    </row>
    <row r="1081" customFormat="false" ht="12.75" hidden="false" customHeight="false" outlineLevel="0" collapsed="false">
      <c r="L1081" s="9"/>
    </row>
    <row r="1082" customFormat="false" ht="12.75" hidden="false" customHeight="false" outlineLevel="0" collapsed="false">
      <c r="L1082" s="9"/>
    </row>
    <row r="1083" customFormat="false" ht="12.75" hidden="false" customHeight="false" outlineLevel="0" collapsed="false">
      <c r="L1083" s="9"/>
    </row>
    <row r="1084" customFormat="false" ht="12.75" hidden="false" customHeight="false" outlineLevel="0" collapsed="false">
      <c r="L1084" s="9"/>
    </row>
    <row r="1085" customFormat="false" ht="12.75" hidden="false" customHeight="false" outlineLevel="0" collapsed="false">
      <c r="L1085" s="9"/>
    </row>
    <row r="1086" customFormat="false" ht="12.75" hidden="false" customHeight="false" outlineLevel="0" collapsed="false">
      <c r="L1086" s="9"/>
    </row>
    <row r="1087" customFormat="false" ht="12.75" hidden="false" customHeight="false" outlineLevel="0" collapsed="false">
      <c r="L1087" s="9"/>
    </row>
    <row r="1088" customFormat="false" ht="12.75" hidden="false" customHeight="false" outlineLevel="0" collapsed="false">
      <c r="L1088" s="9"/>
    </row>
    <row r="1089" customFormat="false" ht="12.75" hidden="false" customHeight="false" outlineLevel="0" collapsed="false">
      <c r="L1089" s="9"/>
    </row>
    <row r="1090" customFormat="false" ht="12.75" hidden="false" customHeight="false" outlineLevel="0" collapsed="false">
      <c r="L1090" s="9"/>
    </row>
    <row r="1091" customFormat="false" ht="12.75" hidden="false" customHeight="false" outlineLevel="0" collapsed="false">
      <c r="L1091" s="9"/>
    </row>
    <row r="1092" customFormat="false" ht="12.75" hidden="false" customHeight="false" outlineLevel="0" collapsed="false">
      <c r="L1092" s="9"/>
    </row>
    <row r="1093" customFormat="false" ht="12.75" hidden="false" customHeight="false" outlineLevel="0" collapsed="false">
      <c r="L1093" s="9"/>
    </row>
    <row r="1094" customFormat="false" ht="12.75" hidden="false" customHeight="false" outlineLevel="0" collapsed="false">
      <c r="L1094" s="9"/>
    </row>
    <row r="1095" customFormat="false" ht="12.75" hidden="false" customHeight="false" outlineLevel="0" collapsed="false">
      <c r="L1095" s="9"/>
    </row>
    <row r="1096" customFormat="false" ht="12.75" hidden="false" customHeight="false" outlineLevel="0" collapsed="false">
      <c r="L1096" s="9"/>
    </row>
    <row r="1097" customFormat="false" ht="12.75" hidden="false" customHeight="false" outlineLevel="0" collapsed="false">
      <c r="L1097" s="9"/>
    </row>
    <row r="1098" customFormat="false" ht="12.75" hidden="false" customHeight="false" outlineLevel="0" collapsed="false">
      <c r="L1098" s="9"/>
    </row>
    <row r="1099" customFormat="false" ht="12.75" hidden="false" customHeight="false" outlineLevel="0" collapsed="false">
      <c r="L1099" s="9"/>
    </row>
    <row r="1100" customFormat="false" ht="12.75" hidden="false" customHeight="false" outlineLevel="0" collapsed="false">
      <c r="L1100" s="9"/>
    </row>
    <row r="1101" customFormat="false" ht="12.75" hidden="false" customHeight="false" outlineLevel="0" collapsed="false">
      <c r="L1101" s="9"/>
    </row>
    <row r="1102" customFormat="false" ht="12.75" hidden="false" customHeight="false" outlineLevel="0" collapsed="false">
      <c r="L1102" s="9"/>
    </row>
    <row r="1103" customFormat="false" ht="12.75" hidden="false" customHeight="false" outlineLevel="0" collapsed="false">
      <c r="L1103" s="9"/>
    </row>
    <row r="1104" customFormat="false" ht="12.75" hidden="false" customHeight="false" outlineLevel="0" collapsed="false">
      <c r="L1104" s="9"/>
    </row>
    <row r="1105" customFormat="false" ht="12.75" hidden="false" customHeight="false" outlineLevel="0" collapsed="false">
      <c r="L1105" s="9"/>
    </row>
    <row r="1106" customFormat="false" ht="12.75" hidden="false" customHeight="false" outlineLevel="0" collapsed="false">
      <c r="L1106" s="9"/>
    </row>
    <row r="1107" customFormat="false" ht="12.75" hidden="false" customHeight="false" outlineLevel="0" collapsed="false">
      <c r="L1107" s="9"/>
    </row>
    <row r="1108" customFormat="false" ht="12.75" hidden="false" customHeight="false" outlineLevel="0" collapsed="false">
      <c r="L1108" s="9"/>
    </row>
    <row r="1109" customFormat="false" ht="12.75" hidden="false" customHeight="false" outlineLevel="0" collapsed="false">
      <c r="L1109" s="9"/>
    </row>
    <row r="1110" customFormat="false" ht="12.75" hidden="false" customHeight="false" outlineLevel="0" collapsed="false">
      <c r="L1110" s="9"/>
    </row>
    <row r="1111" customFormat="false" ht="12.75" hidden="false" customHeight="false" outlineLevel="0" collapsed="false">
      <c r="L1111" s="9"/>
    </row>
    <row r="1112" customFormat="false" ht="12.75" hidden="false" customHeight="false" outlineLevel="0" collapsed="false">
      <c r="L1112" s="9"/>
    </row>
    <row r="1113" customFormat="false" ht="12.75" hidden="false" customHeight="false" outlineLevel="0" collapsed="false">
      <c r="L1113" s="9"/>
    </row>
    <row r="1114" customFormat="false" ht="12.75" hidden="false" customHeight="false" outlineLevel="0" collapsed="false">
      <c r="L1114" s="9"/>
    </row>
    <row r="1115" customFormat="false" ht="12.75" hidden="false" customHeight="false" outlineLevel="0" collapsed="false">
      <c r="L1115" s="9"/>
    </row>
    <row r="1116" customFormat="false" ht="12.75" hidden="false" customHeight="false" outlineLevel="0" collapsed="false">
      <c r="L1116" s="9"/>
    </row>
    <row r="1117" customFormat="false" ht="12.75" hidden="false" customHeight="false" outlineLevel="0" collapsed="false">
      <c r="L1117" s="9"/>
    </row>
    <row r="1118" customFormat="false" ht="12.75" hidden="false" customHeight="false" outlineLevel="0" collapsed="false">
      <c r="L1118" s="9"/>
    </row>
    <row r="1119" customFormat="false" ht="12.75" hidden="false" customHeight="false" outlineLevel="0" collapsed="false">
      <c r="L1119" s="9"/>
    </row>
    <row r="1120" customFormat="false" ht="12.75" hidden="false" customHeight="false" outlineLevel="0" collapsed="false">
      <c r="L1120" s="9"/>
    </row>
    <row r="1121" customFormat="false" ht="12.75" hidden="false" customHeight="false" outlineLevel="0" collapsed="false">
      <c r="L1121" s="9"/>
    </row>
    <row r="1122" customFormat="false" ht="12.75" hidden="false" customHeight="false" outlineLevel="0" collapsed="false">
      <c r="L1122" s="9"/>
    </row>
    <row r="1123" customFormat="false" ht="12.75" hidden="false" customHeight="false" outlineLevel="0" collapsed="false">
      <c r="L1123" s="9"/>
    </row>
    <row r="1124" customFormat="false" ht="12.75" hidden="false" customHeight="false" outlineLevel="0" collapsed="false">
      <c r="L1124" s="9"/>
    </row>
    <row r="1125" customFormat="false" ht="12.75" hidden="false" customHeight="false" outlineLevel="0" collapsed="false">
      <c r="L1125" s="9"/>
    </row>
    <row r="1126" customFormat="false" ht="12.75" hidden="false" customHeight="false" outlineLevel="0" collapsed="false">
      <c r="L1126" s="9"/>
    </row>
    <row r="1127" customFormat="false" ht="12.75" hidden="false" customHeight="false" outlineLevel="0" collapsed="false">
      <c r="L1127" s="9"/>
    </row>
    <row r="1128" customFormat="false" ht="12.75" hidden="false" customHeight="false" outlineLevel="0" collapsed="false">
      <c r="L1128" s="9"/>
    </row>
    <row r="1129" customFormat="false" ht="12.75" hidden="false" customHeight="false" outlineLevel="0" collapsed="false">
      <c r="L1129" s="9"/>
    </row>
    <row r="1130" customFormat="false" ht="12.75" hidden="false" customHeight="false" outlineLevel="0" collapsed="false">
      <c r="L1130" s="9"/>
    </row>
    <row r="1131" customFormat="false" ht="12.75" hidden="false" customHeight="false" outlineLevel="0" collapsed="false">
      <c r="L1131" s="9"/>
    </row>
    <row r="1132" customFormat="false" ht="12.75" hidden="false" customHeight="false" outlineLevel="0" collapsed="false">
      <c r="L1132" s="9"/>
    </row>
    <row r="1133" customFormat="false" ht="12.75" hidden="false" customHeight="false" outlineLevel="0" collapsed="false">
      <c r="L1133" s="9"/>
    </row>
    <row r="1134" customFormat="false" ht="12.75" hidden="false" customHeight="false" outlineLevel="0" collapsed="false">
      <c r="L1134" s="9"/>
    </row>
    <row r="1135" customFormat="false" ht="12.75" hidden="false" customHeight="false" outlineLevel="0" collapsed="false">
      <c r="L1135" s="9"/>
    </row>
    <row r="1136" customFormat="false" ht="12.75" hidden="false" customHeight="false" outlineLevel="0" collapsed="false">
      <c r="L1136" s="9"/>
    </row>
    <row r="1137" customFormat="false" ht="12.75" hidden="false" customHeight="false" outlineLevel="0" collapsed="false">
      <c r="L1137" s="9"/>
    </row>
    <row r="1138" customFormat="false" ht="12.75" hidden="false" customHeight="false" outlineLevel="0" collapsed="false">
      <c r="L1138" s="9"/>
    </row>
    <row r="1139" customFormat="false" ht="12.75" hidden="false" customHeight="false" outlineLevel="0" collapsed="false">
      <c r="L1139" s="9"/>
    </row>
    <row r="1140" customFormat="false" ht="12.75" hidden="false" customHeight="false" outlineLevel="0" collapsed="false">
      <c r="L1140" s="9"/>
    </row>
    <row r="1141" customFormat="false" ht="12.75" hidden="false" customHeight="false" outlineLevel="0" collapsed="false">
      <c r="L1141" s="9"/>
    </row>
    <row r="1142" customFormat="false" ht="12.75" hidden="false" customHeight="false" outlineLevel="0" collapsed="false">
      <c r="L1142" s="9"/>
    </row>
    <row r="1143" customFormat="false" ht="12.75" hidden="false" customHeight="false" outlineLevel="0" collapsed="false">
      <c r="L1143" s="9"/>
    </row>
    <row r="1144" customFormat="false" ht="12.75" hidden="false" customHeight="false" outlineLevel="0" collapsed="false">
      <c r="L1144" s="9"/>
    </row>
    <row r="1145" customFormat="false" ht="12.75" hidden="false" customHeight="false" outlineLevel="0" collapsed="false">
      <c r="L1145" s="9"/>
    </row>
    <row r="1146" customFormat="false" ht="12.75" hidden="false" customHeight="false" outlineLevel="0" collapsed="false">
      <c r="L1146" s="9"/>
    </row>
    <row r="1147" customFormat="false" ht="12.75" hidden="false" customHeight="false" outlineLevel="0" collapsed="false">
      <c r="L1147" s="9"/>
    </row>
    <row r="1148" customFormat="false" ht="12.75" hidden="false" customHeight="false" outlineLevel="0" collapsed="false">
      <c r="L1148" s="9"/>
    </row>
    <row r="1149" customFormat="false" ht="12.75" hidden="false" customHeight="false" outlineLevel="0" collapsed="false">
      <c r="L1149" s="9"/>
    </row>
    <row r="1150" customFormat="false" ht="12.75" hidden="false" customHeight="false" outlineLevel="0" collapsed="false">
      <c r="L1150" s="9"/>
    </row>
    <row r="1151" customFormat="false" ht="12.75" hidden="false" customHeight="false" outlineLevel="0" collapsed="false">
      <c r="L1151" s="9"/>
    </row>
    <row r="1152" customFormat="false" ht="12.75" hidden="false" customHeight="false" outlineLevel="0" collapsed="false">
      <c r="L1152" s="9"/>
    </row>
    <row r="1153" customFormat="false" ht="12.75" hidden="false" customHeight="false" outlineLevel="0" collapsed="false">
      <c r="L1153" s="9"/>
    </row>
    <row r="1154" customFormat="false" ht="12.75" hidden="false" customHeight="false" outlineLevel="0" collapsed="false">
      <c r="L1154" s="9"/>
    </row>
    <row r="1155" customFormat="false" ht="12.75" hidden="false" customHeight="false" outlineLevel="0" collapsed="false">
      <c r="L1155" s="9"/>
    </row>
    <row r="1156" customFormat="false" ht="12.75" hidden="false" customHeight="false" outlineLevel="0" collapsed="false">
      <c r="L1156" s="9"/>
    </row>
    <row r="1157" customFormat="false" ht="12.75" hidden="false" customHeight="false" outlineLevel="0" collapsed="false">
      <c r="L1157" s="9"/>
    </row>
    <row r="1158" customFormat="false" ht="12.75" hidden="false" customHeight="false" outlineLevel="0" collapsed="false">
      <c r="L1158" s="9"/>
    </row>
    <row r="1159" customFormat="false" ht="12.75" hidden="false" customHeight="false" outlineLevel="0" collapsed="false">
      <c r="L1159" s="9"/>
    </row>
    <row r="1160" customFormat="false" ht="12.75" hidden="false" customHeight="false" outlineLevel="0" collapsed="false">
      <c r="L1160" s="9"/>
    </row>
    <row r="1161" customFormat="false" ht="12.75" hidden="false" customHeight="false" outlineLevel="0" collapsed="false">
      <c r="L1161" s="9"/>
    </row>
    <row r="1162" customFormat="false" ht="12.75" hidden="false" customHeight="false" outlineLevel="0" collapsed="false">
      <c r="L1162" s="9"/>
    </row>
    <row r="1163" customFormat="false" ht="12.75" hidden="false" customHeight="false" outlineLevel="0" collapsed="false">
      <c r="L1163" s="9"/>
    </row>
    <row r="1164" customFormat="false" ht="12.75" hidden="false" customHeight="false" outlineLevel="0" collapsed="false">
      <c r="L1164" s="9"/>
    </row>
    <row r="1165" customFormat="false" ht="12.75" hidden="false" customHeight="false" outlineLevel="0" collapsed="false">
      <c r="L1165" s="9"/>
    </row>
    <row r="1166" customFormat="false" ht="12.75" hidden="false" customHeight="false" outlineLevel="0" collapsed="false">
      <c r="L1166" s="9"/>
    </row>
    <row r="1167" customFormat="false" ht="12.75" hidden="false" customHeight="false" outlineLevel="0" collapsed="false">
      <c r="L1167" s="9"/>
    </row>
    <row r="1168" customFormat="false" ht="12.75" hidden="false" customHeight="false" outlineLevel="0" collapsed="false">
      <c r="L1168" s="9"/>
    </row>
    <row r="1169" customFormat="false" ht="12.75" hidden="false" customHeight="false" outlineLevel="0" collapsed="false">
      <c r="L1169" s="9"/>
    </row>
    <row r="1170" customFormat="false" ht="12.75" hidden="false" customHeight="false" outlineLevel="0" collapsed="false">
      <c r="L1170" s="9"/>
    </row>
    <row r="1171" customFormat="false" ht="12.75" hidden="false" customHeight="false" outlineLevel="0" collapsed="false">
      <c r="L1171" s="9"/>
    </row>
    <row r="1172" customFormat="false" ht="12.75" hidden="false" customHeight="false" outlineLevel="0" collapsed="false">
      <c r="L1172" s="9"/>
    </row>
    <row r="1173" customFormat="false" ht="12.75" hidden="false" customHeight="false" outlineLevel="0" collapsed="false">
      <c r="L1173" s="9"/>
    </row>
    <row r="1174" customFormat="false" ht="12.75" hidden="false" customHeight="false" outlineLevel="0" collapsed="false">
      <c r="L1174" s="9"/>
    </row>
    <row r="1175" customFormat="false" ht="12.75" hidden="false" customHeight="false" outlineLevel="0" collapsed="false">
      <c r="L1175" s="9"/>
    </row>
    <row r="1176" customFormat="false" ht="12.75" hidden="false" customHeight="false" outlineLevel="0" collapsed="false">
      <c r="L1176" s="9"/>
    </row>
    <row r="1177" customFormat="false" ht="12.75" hidden="false" customHeight="false" outlineLevel="0" collapsed="false">
      <c r="L1177" s="9"/>
    </row>
    <row r="1178" customFormat="false" ht="12.75" hidden="false" customHeight="false" outlineLevel="0" collapsed="false">
      <c r="L1178" s="9"/>
    </row>
    <row r="1179" customFormat="false" ht="12.75" hidden="false" customHeight="false" outlineLevel="0" collapsed="false">
      <c r="L1179" s="9"/>
    </row>
    <row r="1180" customFormat="false" ht="12.75" hidden="false" customHeight="false" outlineLevel="0" collapsed="false">
      <c r="L1180" s="9"/>
    </row>
    <row r="1181" customFormat="false" ht="12.75" hidden="false" customHeight="false" outlineLevel="0" collapsed="false">
      <c r="L1181" s="9"/>
    </row>
    <row r="1182" customFormat="false" ht="12.75" hidden="false" customHeight="false" outlineLevel="0" collapsed="false">
      <c r="L1182" s="9"/>
    </row>
    <row r="1183" customFormat="false" ht="12.75" hidden="false" customHeight="false" outlineLevel="0" collapsed="false">
      <c r="L1183" s="9"/>
    </row>
    <row r="1184" customFormat="false" ht="12.75" hidden="false" customHeight="false" outlineLevel="0" collapsed="false">
      <c r="L1184" s="9"/>
    </row>
    <row r="1185" customFormat="false" ht="12.75" hidden="false" customHeight="false" outlineLevel="0" collapsed="false">
      <c r="L1185" s="9"/>
    </row>
    <row r="1186" customFormat="false" ht="12.75" hidden="false" customHeight="false" outlineLevel="0" collapsed="false">
      <c r="L1186" s="9"/>
    </row>
    <row r="1187" customFormat="false" ht="12.75" hidden="false" customHeight="false" outlineLevel="0" collapsed="false">
      <c r="L1187" s="9"/>
    </row>
    <row r="1188" customFormat="false" ht="12.75" hidden="false" customHeight="false" outlineLevel="0" collapsed="false">
      <c r="L1188" s="9"/>
    </row>
    <row r="1189" customFormat="false" ht="12.75" hidden="false" customHeight="false" outlineLevel="0" collapsed="false">
      <c r="L1189" s="9"/>
    </row>
    <row r="1190" customFormat="false" ht="12.75" hidden="false" customHeight="false" outlineLevel="0" collapsed="false">
      <c r="L1190" s="9"/>
    </row>
    <row r="1191" customFormat="false" ht="12.75" hidden="false" customHeight="false" outlineLevel="0" collapsed="false">
      <c r="L1191" s="9"/>
    </row>
    <row r="1192" customFormat="false" ht="12.75" hidden="false" customHeight="false" outlineLevel="0" collapsed="false">
      <c r="L1192" s="9"/>
    </row>
    <row r="1193" customFormat="false" ht="12.75" hidden="false" customHeight="false" outlineLevel="0" collapsed="false">
      <c r="L1193" s="9"/>
    </row>
    <row r="1194" customFormat="false" ht="12.75" hidden="false" customHeight="false" outlineLevel="0" collapsed="false">
      <c r="L1194" s="9"/>
    </row>
    <row r="1195" customFormat="false" ht="12.75" hidden="false" customHeight="false" outlineLevel="0" collapsed="false">
      <c r="L1195" s="9"/>
    </row>
    <row r="1196" customFormat="false" ht="12.75" hidden="false" customHeight="false" outlineLevel="0" collapsed="false">
      <c r="L1196" s="9"/>
    </row>
    <row r="1197" customFormat="false" ht="12.75" hidden="false" customHeight="false" outlineLevel="0" collapsed="false">
      <c r="L1197" s="9"/>
    </row>
    <row r="1198" customFormat="false" ht="12.75" hidden="false" customHeight="false" outlineLevel="0" collapsed="false">
      <c r="L1198" s="9"/>
    </row>
    <row r="1199" customFormat="false" ht="12.75" hidden="false" customHeight="false" outlineLevel="0" collapsed="false">
      <c r="L1199" s="9"/>
    </row>
    <row r="1200" customFormat="false" ht="12.75" hidden="false" customHeight="false" outlineLevel="0" collapsed="false">
      <c r="L1200" s="9"/>
    </row>
    <row r="1201" customFormat="false" ht="12.75" hidden="false" customHeight="false" outlineLevel="0" collapsed="false">
      <c r="L1201" s="9"/>
    </row>
    <row r="1202" customFormat="false" ht="12.75" hidden="false" customHeight="false" outlineLevel="0" collapsed="false">
      <c r="L1202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2002-04-09T15:44:08Z</dcterms:created>
  <dc:creator>David Matson</dc:creator>
  <dc:description/>
  <dc:language>en-US</dc:language>
  <cp:lastModifiedBy>David Matson</cp:lastModifiedBy>
  <cp:lastPrinted>2002-06-14T20:38:32Z</cp:lastPrinted>
  <dcterms:modified xsi:type="dcterms:W3CDTF">2002-06-19T16:09:32Z</dcterms:modified>
  <cp:revision>0</cp:revision>
  <dc:subject/>
  <dc:title/>
</cp:coreProperties>
</file>