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<sst xmlns="http://schemas.openxmlformats.org/spreadsheetml/2006/main" count="15" uniqueCount="15">
  <si>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Principal</t>
  </si>
  <si>
    <t xml:space="preserve">Interest (annual)</t>
  </si>
  <si>
    <t xml:space="preserve">(monthly)</t>
  </si>
  <si>
    <t xml:space="preserve">Term</t>
  </si>
  <si>
    <t xml:space="preserve">months</t>
  </si>
  <si>
    <t xml:space="preserve">Payment</t>
  </si>
  <si>
    <t xml:space="preserve">Year</t>
  </si>
  <si>
    <t xml:space="preserve">Scheduled Payment</t>
  </si>
  <si>
    <t xml:space="preserve">Actual Payment</t>
  </si>
  <si>
    <t xml:space="preserve">Interest Payment</t>
  </si>
  <si>
    <t xml:space="preserve">Principle Payment</t>
  </si>
  <si>
    <t xml:space="preserve">Positive Amortization</t>
  </si>
  <si>
    <t xml:space="preserve">Beginning Balance</t>
  </si>
  <si>
    <t xml:space="preserve">BB Less Positive Amort</t>
  </si>
  <si>
    <t xml:space="preserve">Periods Remaining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</si>
</sst>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\$#,##0.00_);[RED]&quot;($&quot;#,##0.00\)"/>
    <numFmt numFmtId="170" formatCode="_(* #,##0.00_);_(* \(#,##0.0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7"/>
    <col collapsed="false" customWidth="true" hidden="false" outlineLevel="0" max="2" min="2" style="0" width="12.7"/>
    <col collapsed="false" customWidth="true" hidden="false" outlineLevel="0" max="3" min="3" style="0" width="12.56"/>
    <col collapsed="false" customWidth="true" hidden="false" outlineLevel="0" max="4" min="4" style="0" width="12.42"/>
    <col collapsed="false" customWidth="true" hidden="false" outlineLevel="0" max="5" min="5" style="0" width="13.28"/>
    <col collapsed="false" customWidth="true" hidden="false" outlineLevel="0" max="6" min="6" style="0" width="13.99"/>
    <col collapsed="false" customWidth="true" hidden="false" outlineLevel="0" max="7" min="7" style="0" width="14.14"/>
    <col collapsed="false" customWidth="true" hidden="false" outlineLevel="0" max="8" min="8" style="0" width="14.7"/>
    <col collapsed="false" customWidth="true" hidden="false" outlineLevel="0" max="9" min="9" style="0" width="13.7"/>
  </cols>
  <sheetData>
    <row r="1" customFormat="false" ht="12.75" hidden="false" customHeight="false" outlineLevel="0" collapsed="false">
      <c r="A1" s="0" t="s">
        <v>0</v>
      </c>
      <c r="B1" s="1" t="n">
        <v>50000</v>
      </c>
    </row>
    <row r="2" customFormat="false" ht="12.75" hidden="false" customHeight="false" outlineLevel="0" collapsed="false">
      <c r="A2" s="0" t="s">
        <v>1</v>
      </c>
      <c r="B2" s="2" t="n">
        <v>0.07</v>
      </c>
      <c r="C2" s="3" t="n">
        <f aca="false">B2/12</f>
        <v>0.00583333333333333</v>
      </c>
      <c r="D2" s="0" t="s">
        <v>2</v>
      </c>
    </row>
    <row r="3" customFormat="false" ht="12.75" hidden="false" customHeight="false" outlineLevel="0" collapsed="false">
      <c r="A3" s="0" t="s">
        <v>3</v>
      </c>
      <c r="B3" s="0" t="n">
        <v>360</v>
      </c>
      <c r="C3" s="0" t="s">
        <v>4</v>
      </c>
    </row>
    <row r="5" customFormat="false" ht="12.75" hidden="false" customHeight="false" outlineLevel="0" collapsed="false">
      <c r="A5" s="0" t="s">
        <v>5</v>
      </c>
      <c r="B5" s="4" t="n">
        <f aca="false">PMT(C2,B3,B1,0)</f>
        <v>-332.651247589592</v>
      </c>
    </row>
    <row r="11" customFormat="false" ht="25.5" hidden="false" customHeight="false" outlineLevel="0" collapsed="false">
      <c r="A11" s="5" t="s">
        <v>6</v>
      </c>
      <c r="B11" s="6" t="s">
        <v>7</v>
      </c>
      <c r="C11" s="6" t="s">
        <v>8</v>
      </c>
      <c r="D11" s="6" t="s">
        <v>9</v>
      </c>
      <c r="E11" s="7" t="s">
        <v>10</v>
      </c>
      <c r="F11" s="6" t="s">
        <v>11</v>
      </c>
      <c r="G11" s="6" t="s">
        <v>12</v>
      </c>
      <c r="H11" s="6" t="s">
        <v>13</v>
      </c>
      <c r="I11" s="7" t="s">
        <v>14</v>
      </c>
    </row>
    <row r="12" customFormat="false" ht="12.75" hidden="false" customHeight="false" outlineLevel="0" collapsed="false">
      <c r="A12" s="0" t="n">
        <v>1</v>
      </c>
      <c r="B12" s="8" t="n">
        <f aca="false">-$B$5</f>
        <v>332.651247589592</v>
      </c>
      <c r="C12" s="8" t="n">
        <v>1500</v>
      </c>
      <c r="D12" s="8" t="n">
        <f aca="false">$C$2*B1</f>
        <v>291.666666666667</v>
      </c>
      <c r="E12" s="8" t="n">
        <f aca="false">B12-D12</f>
        <v>40.9845809229249</v>
      </c>
      <c r="F12" s="9" t="n">
        <f aca="false">C12-B12</f>
        <v>1167.34875241041</v>
      </c>
      <c r="G12" s="8" t="n">
        <f aca="false">B1-E12</f>
        <v>49959.0154190771</v>
      </c>
      <c r="H12" s="9" t="n">
        <f aca="false">G12-F12</f>
        <v>48791.6666666667</v>
      </c>
      <c r="I12" s="0" t="n">
        <f aca="false">29*12</f>
        <v>348</v>
      </c>
    </row>
    <row r="13" customFormat="false" ht="12.75" hidden="false" customHeight="false" outlineLevel="0" collapsed="false">
      <c r="A13" s="0" t="n">
        <f aca="false">A12+1</f>
        <v>2</v>
      </c>
      <c r="B13" s="8" t="n">
        <f aca="false">-PMT($C$2,I12,H12,0)</f>
        <v>327.943457650184</v>
      </c>
      <c r="C13" s="8" t="n">
        <v>1500</v>
      </c>
      <c r="D13" s="9" t="n">
        <f aca="false">$C$2*H12</f>
        <v>284.618055555556</v>
      </c>
      <c r="E13" s="8" t="n">
        <f aca="false">B13-D13</f>
        <v>43.3254020946281</v>
      </c>
      <c r="F13" s="9" t="n">
        <f aca="false">C13-B13</f>
        <v>1172.05654234982</v>
      </c>
      <c r="G13" s="9" t="n">
        <f aca="false">H12-E13</f>
        <v>48748.341264572</v>
      </c>
      <c r="H13" s="9" t="n">
        <f aca="false">G13-F13</f>
        <v>47576.2847222222</v>
      </c>
      <c r="I13" s="0" t="n">
        <f aca="false">I12-1</f>
        <v>347</v>
      </c>
    </row>
    <row r="14" customFormat="false" ht="12.75" hidden="false" customHeight="false" outlineLevel="0" collapsed="false">
      <c r="A14" s="0" t="n">
        <f aca="false">A13+1</f>
        <v>3</v>
      </c>
      <c r="B14" s="8" t="n">
        <f aca="false">-PMT($C$2,I13,H13,0)</f>
        <v>320.058711931891</v>
      </c>
      <c r="C14" s="8" t="n">
        <v>1500</v>
      </c>
      <c r="D14" s="9" t="n">
        <f aca="false">$C$2*H13</f>
        <v>277.528327546296</v>
      </c>
      <c r="E14" s="8" t="n">
        <f aca="false">B14-D14</f>
        <v>42.5303843855945</v>
      </c>
      <c r="F14" s="9" t="n">
        <f aca="false">C14-B14</f>
        <v>1179.94128806811</v>
      </c>
      <c r="G14" s="9" t="n">
        <f aca="false">H13-E14</f>
        <v>47533.7543378366</v>
      </c>
      <c r="H14" s="9" t="n">
        <f aca="false">G14-F14</f>
        <v>46353.8130497685</v>
      </c>
      <c r="I14" s="0" t="n">
        <f aca="false">I13-1</f>
        <v>346</v>
      </c>
    </row>
    <row r="15" customFormat="false" ht="12.75" hidden="false" customHeight="false" outlineLevel="0" collapsed="false">
      <c r="A15" s="0" t="n">
        <f aca="false">A14+1</f>
        <v>4</v>
      </c>
      <c r="B15" s="8" t="n">
        <f aca="false">-PMT($C$2,I14,H14,0)</f>
        <v>312.113821104832</v>
      </c>
      <c r="C15" s="8" t="n">
        <v>1500</v>
      </c>
      <c r="D15" s="9" t="n">
        <f aca="false">$C$2*H14</f>
        <v>270.397242790316</v>
      </c>
      <c r="E15" s="8" t="n">
        <f aca="false">B15-D15</f>
        <v>41.7165783145157</v>
      </c>
      <c r="F15" s="9" t="n">
        <f aca="false">C15-B15</f>
        <v>1187.88617889517</v>
      </c>
      <c r="G15" s="9" t="n">
        <f aca="false">H14-E15</f>
        <v>46312.096471454</v>
      </c>
      <c r="H15" s="9" t="n">
        <f aca="false">G15-F15</f>
        <v>45124.2102925588</v>
      </c>
      <c r="I15" s="0" t="n">
        <f aca="false">I14-1</f>
        <v>345</v>
      </c>
    </row>
    <row r="16" customFormat="false" ht="12.75" hidden="false" customHeight="false" outlineLevel="0" collapsed="false">
      <c r="A16" s="0" t="n">
        <f aca="false">A15+1</f>
        <v>5</v>
      </c>
      <c r="B16" s="8" t="n">
        <f aca="false">-PMT($C$2,I15,H15,0)</f>
        <v>304.108230285571</v>
      </c>
      <c r="C16" s="8" t="n">
        <v>1500</v>
      </c>
      <c r="D16" s="9" t="n">
        <f aca="false">$C$2*H15</f>
        <v>263.224560039927</v>
      </c>
      <c r="E16" s="8" t="n">
        <f aca="false">B16-D16</f>
        <v>40.8836702456449</v>
      </c>
      <c r="F16" s="9" t="n">
        <f aca="false">C16-B16</f>
        <v>1195.89176971443</v>
      </c>
      <c r="G16" s="9" t="n">
        <f aca="false">H15-E16</f>
        <v>45083.3266223132</v>
      </c>
      <c r="H16" s="9" t="n">
        <f aca="false">G16-F16</f>
        <v>43887.4348525988</v>
      </c>
      <c r="I16" s="0" t="n">
        <f aca="false">I15-1</f>
        <v>344</v>
      </c>
    </row>
    <row r="17" customFormat="false" ht="12.75" hidden="false" customHeight="false" outlineLevel="0" collapsed="false">
      <c r="A17" s="0" t="n">
        <f aca="false">A16+1</f>
        <v>6</v>
      </c>
      <c r="B17" s="8" t="n">
        <f aca="false">-PMT($C$2,I16,H16,0)</f>
        <v>296.04137814869</v>
      </c>
      <c r="C17" s="8" t="n">
        <v>1500</v>
      </c>
      <c r="D17" s="9" t="n">
        <f aca="false">$C$2*H16</f>
        <v>256.010036640159</v>
      </c>
      <c r="E17" s="8" t="n">
        <f aca="false">B17-D17</f>
        <v>40.0313415085304</v>
      </c>
      <c r="F17" s="9" t="n">
        <f aca="false">C17-B17</f>
        <v>1203.95862185131</v>
      </c>
      <c r="G17" s="9" t="n">
        <f aca="false">H16-E17</f>
        <v>43847.4035110902</v>
      </c>
      <c r="H17" s="9" t="n">
        <f aca="false">G17-F17</f>
        <v>42643.4448892389</v>
      </c>
      <c r="I17" s="0" t="n">
        <f aca="false">I16-1</f>
        <v>343</v>
      </c>
    </row>
    <row r="18" customFormat="false" ht="12.75" hidden="false" customHeight="false" outlineLevel="0" collapsed="false">
      <c r="A18" s="0" t="n">
        <f aca="false">A17+1</f>
        <v>7</v>
      </c>
      <c r="B18" s="8" t="n">
        <f aca="false">-PMT($C$2,I17,H17,0)</f>
        <v>287.912696833348</v>
      </c>
      <c r="C18" s="8" t="n">
        <v>1500</v>
      </c>
      <c r="D18" s="9" t="n">
        <f aca="false">$C$2*H17</f>
        <v>248.75342852056</v>
      </c>
      <c r="E18" s="8" t="n">
        <f aca="false">B18-D18</f>
        <v>39.1592683127876</v>
      </c>
      <c r="F18" s="9" t="n">
        <f aca="false">C18-B18</f>
        <v>1212.08730316665</v>
      </c>
      <c r="G18" s="9" t="n">
        <f aca="false">H17-E18</f>
        <v>42604.2856209261</v>
      </c>
      <c r="H18" s="9" t="n">
        <f aca="false">G18-F18</f>
        <v>41392.1983177595</v>
      </c>
      <c r="I18" s="0" t="n">
        <f aca="false">I17-1</f>
        <v>342</v>
      </c>
    </row>
    <row r="19" customFormat="false" ht="12.75" hidden="false" customHeight="false" outlineLevel="0" collapsed="false">
      <c r="A19" s="0" t="n">
        <f aca="false">A18+1</f>
        <v>8</v>
      </c>
      <c r="B19" s="8" t="n">
        <f aca="false">-PMT($C$2,I18,H18,0)</f>
        <v>279.721611848208</v>
      </c>
      <c r="C19" s="8" t="n">
        <v>1500</v>
      </c>
      <c r="D19" s="9" t="n">
        <f aca="false">$C$2*H18</f>
        <v>241.45449018693</v>
      </c>
      <c r="E19" s="8" t="n">
        <f aca="false">B19-D19</f>
        <v>38.2671216612779</v>
      </c>
      <c r="F19" s="9" t="n">
        <f aca="false">C19-B19</f>
        <v>1220.27838815179</v>
      </c>
      <c r="G19" s="9" t="n">
        <f aca="false">H18-E19</f>
        <v>41353.9311960982</v>
      </c>
      <c r="H19" s="9" t="n">
        <f aca="false">G19-F19</f>
        <v>40133.6528079464</v>
      </c>
      <c r="I19" s="0" t="n">
        <f aca="false">I18-1</f>
        <v>341</v>
      </c>
    </row>
    <row r="20" customFormat="false" ht="12.75" hidden="false" customHeight="false" outlineLevel="0" collapsed="false">
      <c r="A20" s="0" t="n">
        <f aca="false">A19+1</f>
        <v>9</v>
      </c>
      <c r="B20" s="8" t="n">
        <f aca="false">-PMT($C$2,I19,H19,0)</f>
        <v>271.467541974688</v>
      </c>
      <c r="C20" s="8" t="n">
        <v>1500</v>
      </c>
      <c r="D20" s="9" t="n">
        <f aca="false">$C$2*H19</f>
        <v>234.112974713021</v>
      </c>
      <c r="E20" s="8" t="n">
        <f aca="false">B20-D20</f>
        <v>37.354567261667</v>
      </c>
      <c r="F20" s="9" t="n">
        <f aca="false">C20-B20</f>
        <v>1228.53245802531</v>
      </c>
      <c r="G20" s="9" t="n">
        <f aca="false">H19-E20</f>
        <v>40096.2982406847</v>
      </c>
      <c r="H20" s="9" t="n">
        <f aca="false">G20-F20</f>
        <v>38867.7657826594</v>
      </c>
      <c r="I20" s="0" t="n">
        <f aca="false">I19-1</f>
        <v>340</v>
      </c>
    </row>
    <row r="21" customFormat="false" ht="12.75" hidden="false" customHeight="false" outlineLevel="0" collapsed="false">
      <c r="A21" s="0" t="n">
        <f aca="false">A20+1</f>
        <v>10</v>
      </c>
      <c r="B21" s="8" t="n">
        <f aca="false">-PMT($C$2,I20,H20,0)</f>
        <v>263.149899168503</v>
      </c>
      <c r="C21" s="8" t="n">
        <v>1500</v>
      </c>
      <c r="D21" s="9" t="n">
        <f aca="false">$C$2*H20</f>
        <v>226.72863373218</v>
      </c>
      <c r="E21" s="8" t="n">
        <f aca="false">B21-D21</f>
        <v>36.4212654363234</v>
      </c>
      <c r="F21" s="9" t="n">
        <f aca="false">C21-B21</f>
        <v>1236.8501008315</v>
      </c>
      <c r="G21" s="9" t="n">
        <f aca="false">H20-E21</f>
        <v>38831.3445172231</v>
      </c>
      <c r="H21" s="9" t="n">
        <f aca="false">G21-F21</f>
        <v>37594.4944163916</v>
      </c>
      <c r="I21" s="0" t="n">
        <f aca="false">I20-1</f>
        <v>339</v>
      </c>
    </row>
    <row r="22" customFormat="false" ht="12.75" hidden="false" customHeight="false" outlineLevel="0" collapsed="false">
      <c r="A22" s="0" t="n">
        <f aca="false">A21+1</f>
        <v>11</v>
      </c>
      <c r="B22" s="8" t="n">
        <f aca="false">-PMT($C$2,I21,H21,0)</f>
        <v>254.768088459477</v>
      </c>
      <c r="C22" s="8" t="n">
        <v>1500</v>
      </c>
      <c r="D22" s="9" t="n">
        <f aca="false">$C$2*H21</f>
        <v>219.301217428951</v>
      </c>
      <c r="E22" s="8" t="n">
        <f aca="false">B22-D22</f>
        <v>35.4668710305257</v>
      </c>
      <c r="F22" s="9" t="n">
        <f aca="false">C22-B22</f>
        <v>1245.23191154052</v>
      </c>
      <c r="G22" s="9" t="n">
        <f aca="false">H21-E22</f>
        <v>37559.0275453611</v>
      </c>
      <c r="H22" s="9" t="n">
        <f aca="false">G22-F22</f>
        <v>36313.7956338206</v>
      </c>
      <c r="I22" s="0" t="n">
        <f aca="false">I21-1</f>
        <v>338</v>
      </c>
    </row>
    <row r="23" customFormat="false" ht="12.75" hidden="false" customHeight="false" outlineLevel="0" collapsed="false">
      <c r="A23" s="0" t="n">
        <f aca="false">A22+1</f>
        <v>12</v>
      </c>
      <c r="B23" s="8" t="n">
        <f aca="false">-PMT($C$2,I22,H22,0)</f>
        <v>246.321507849562</v>
      </c>
      <c r="C23" s="8" t="n">
        <v>1500</v>
      </c>
      <c r="D23" s="9" t="n">
        <f aca="false">$C$2*H22</f>
        <v>211.83047453062</v>
      </c>
      <c r="E23" s="8" t="n">
        <f aca="false">B23-D23</f>
        <v>34.4910333189416</v>
      </c>
      <c r="F23" s="9" t="n">
        <f aca="false">C23-B23</f>
        <v>1253.67849215044</v>
      </c>
      <c r="G23" s="9" t="n">
        <f aca="false">H22-E23</f>
        <v>36279.3046005016</v>
      </c>
      <c r="H23" s="9" t="n">
        <f aca="false">G23-F23</f>
        <v>35025.6261083512</v>
      </c>
      <c r="I23" s="0" t="n">
        <f aca="false">I22-1</f>
        <v>337</v>
      </c>
    </row>
    <row r="24" customFormat="false" ht="12.75" hidden="false" customHeight="false" outlineLevel="0" collapsed="false">
      <c r="A24" s="0" t="n">
        <f aca="false">A23+1</f>
        <v>13</v>
      </c>
      <c r="B24" s="8" t="n">
        <f aca="false">-PMT($C$2,I23,H23,0)</f>
        <v>237.809548209056</v>
      </c>
      <c r="C24" s="8" t="n">
        <v>1500</v>
      </c>
      <c r="D24" s="9" t="n">
        <f aca="false">$C$2*H23</f>
        <v>204.316152298715</v>
      </c>
      <c r="E24" s="8" t="n">
        <f aca="false">B24-D24</f>
        <v>33.4933959103412</v>
      </c>
      <c r="F24" s="9" t="n">
        <f aca="false">C24-B24</f>
        <v>1262.19045179094</v>
      </c>
      <c r="G24" s="9" t="n">
        <f aca="false">H23-E24</f>
        <v>34992.1327124408</v>
      </c>
      <c r="H24" s="9" t="n">
        <f aca="false">G24-F24</f>
        <v>33729.9422606499</v>
      </c>
      <c r="I24" s="0" t="n">
        <f aca="false">I23-1</f>
        <v>336</v>
      </c>
    </row>
    <row r="25" customFormat="false" ht="12.75" hidden="false" customHeight="false" outlineLevel="0" collapsed="false">
      <c r="A25" s="0" t="n">
        <f aca="false">A24+1</f>
        <v>14</v>
      </c>
      <c r="B25" s="8" t="n">
        <f aca="false">-PMT($C$2,I24,H24,0)</f>
        <v>229.231593170967</v>
      </c>
      <c r="C25" s="8" t="n">
        <v>1500</v>
      </c>
      <c r="D25" s="9" t="n">
        <f aca="false">$C$2*H24</f>
        <v>196.757996520458</v>
      </c>
      <c r="E25" s="8" t="n">
        <f aca="false">B25-D25</f>
        <v>32.4735966505089</v>
      </c>
      <c r="F25" s="9" t="n">
        <f aca="false">C25-B25</f>
        <v>1270.76840682903</v>
      </c>
      <c r="G25" s="9" t="n">
        <f aca="false">H24-E25</f>
        <v>33697.4686639994</v>
      </c>
      <c r="H25" s="9" t="n">
        <f aca="false">G25-F25</f>
        <v>32426.7002571704</v>
      </c>
      <c r="I25" s="0" t="n">
        <f aca="false">I24-1</f>
        <v>335</v>
      </c>
    </row>
    <row r="26" customFormat="false" ht="12.75" hidden="false" customHeight="false" outlineLevel="0" collapsed="false">
      <c r="A26" s="0" t="n">
        <f aca="false">A25+1</f>
        <v>15</v>
      </c>
      <c r="B26" s="8" t="n">
        <f aca="false">-PMT($C$2,I25,H25,0)</f>
        <v>220.587019023474</v>
      </c>
      <c r="C26" s="8" t="n">
        <v>1500</v>
      </c>
      <c r="D26" s="9" t="n">
        <f aca="false">$C$2*H25</f>
        <v>189.15575150016</v>
      </c>
      <c r="E26" s="8" t="n">
        <f aca="false">B26-D26</f>
        <v>31.4312675233137</v>
      </c>
      <c r="F26" s="9" t="n">
        <f aca="false">C26-B26</f>
        <v>1279.41298097653</v>
      </c>
      <c r="G26" s="9" t="n">
        <f aca="false">H25-E26</f>
        <v>32395.268989647</v>
      </c>
      <c r="H26" s="9" t="n">
        <f aca="false">G26-F26</f>
        <v>31115.8560086705</v>
      </c>
      <c r="I26" s="0" t="n">
        <f aca="false">I25-1</f>
        <v>334</v>
      </c>
    </row>
    <row r="27" customFormat="false" ht="12.75" hidden="false" customHeight="false" outlineLevel="0" collapsed="false">
      <c r="A27" s="0" t="n">
        <f aca="false">A26+1</f>
        <v>16</v>
      </c>
      <c r="B27" s="8" t="n">
        <f aca="false">-PMT($C$2,I26,H26,0)</f>
        <v>211.875194600478</v>
      </c>
      <c r="C27" s="8" t="n">
        <v>1500</v>
      </c>
      <c r="D27" s="9" t="n">
        <f aca="false">$C$2*H26</f>
        <v>181.509160050578</v>
      </c>
      <c r="E27" s="8" t="n">
        <f aca="false">B27-D27</f>
        <v>30.3660345498995</v>
      </c>
      <c r="F27" s="9" t="n">
        <f aca="false">C27-B27</f>
        <v>1288.12480539952</v>
      </c>
      <c r="G27" s="9" t="n">
        <f aca="false">H26-E27</f>
        <v>31085.4899741206</v>
      </c>
      <c r="H27" s="9" t="n">
        <f aca="false">G27-F27</f>
        <v>29797.3651687211</v>
      </c>
      <c r="I27" s="0" t="n">
        <f aca="false">I26-1</f>
        <v>333</v>
      </c>
    </row>
    <row r="28" customFormat="false" ht="12.75" hidden="false" customHeight="false" outlineLevel="0" collapsed="false">
      <c r="A28" s="0" t="n">
        <f aca="false">A27+1</f>
        <v>17</v>
      </c>
      <c r="B28" s="8" t="n">
        <f aca="false">-PMT($C$2,I27,H27,0)</f>
        <v>203.095481170162</v>
      </c>
      <c r="C28" s="8" t="n">
        <v>1500</v>
      </c>
      <c r="D28" s="9" t="n">
        <f aca="false">$C$2*H27</f>
        <v>173.817963484206</v>
      </c>
      <c r="E28" s="8" t="n">
        <f aca="false">B28-D28</f>
        <v>29.2775176859556</v>
      </c>
      <c r="F28" s="9" t="n">
        <f aca="false">C28-B28</f>
        <v>1296.90451882984</v>
      </c>
      <c r="G28" s="9" t="n">
        <f aca="false">H27-E28</f>
        <v>29768.0876510351</v>
      </c>
      <c r="H28" s="9" t="n">
        <f aca="false">G28-F28</f>
        <v>28471.1831322053</v>
      </c>
      <c r="I28" s="0" t="n">
        <f aca="false">I27-1</f>
        <v>332</v>
      </c>
    </row>
    <row r="29" customFormat="false" ht="12.75" hidden="false" customHeight="false" outlineLevel="0" collapsed="false">
      <c r="A29" s="0" t="n">
        <f aca="false">A28+1</f>
        <v>18</v>
      </c>
      <c r="B29" s="8" t="n">
        <f aca="false">-PMT($C$2,I28,H28,0)</f>
        <v>194.247232321555</v>
      </c>
      <c r="C29" s="8" t="n">
        <v>1500</v>
      </c>
      <c r="D29" s="9" t="n">
        <f aca="false">$C$2*H28</f>
        <v>166.081901604531</v>
      </c>
      <c r="E29" s="8" t="n">
        <f aca="false">B29-D29</f>
        <v>28.1653307170241</v>
      </c>
      <c r="F29" s="9" t="n">
        <f aca="false">C29-B29</f>
        <v>1305.75276767845</v>
      </c>
      <c r="G29" s="9" t="n">
        <f aca="false">H28-E29</f>
        <v>28443.0178014883</v>
      </c>
      <c r="H29" s="9" t="n">
        <f aca="false">G29-F29</f>
        <v>27137.2650338098</v>
      </c>
      <c r="I29" s="0" t="n">
        <f aca="false">I28-1</f>
        <v>331</v>
      </c>
    </row>
    <row r="30" customFormat="false" ht="12.75" hidden="false" customHeight="false" outlineLevel="0" collapsed="false">
      <c r="A30" s="0" t="n">
        <f aca="false">A29+1</f>
        <v>19</v>
      </c>
      <c r="B30" s="8" t="n">
        <f aca="false">-PMT($C$2,I29,H29,0)</f>
        <v>185.329793849029</v>
      </c>
      <c r="C30" s="8" t="n">
        <v>1500</v>
      </c>
      <c r="D30" s="9" t="n">
        <f aca="false">$C$2*H29</f>
        <v>158.300712697224</v>
      </c>
      <c r="E30" s="8" t="n">
        <f aca="false">B30-D30</f>
        <v>27.0290811518045</v>
      </c>
      <c r="F30" s="9" t="n">
        <f aca="false">C30-B30</f>
        <v>1314.67020615097</v>
      </c>
      <c r="G30" s="9" t="n">
        <f aca="false">H29-E30</f>
        <v>27110.235952658</v>
      </c>
      <c r="H30" s="9" t="n">
        <f aca="false">G30-F30</f>
        <v>25795.5657465071</v>
      </c>
      <c r="I30" s="0" t="n">
        <f aca="false">I29-1</f>
        <v>330</v>
      </c>
    </row>
    <row r="31" customFormat="false" ht="12.75" hidden="false" customHeight="false" outlineLevel="0" collapsed="false">
      <c r="A31" s="0" t="n">
        <f aca="false">A30+1</f>
        <v>20</v>
      </c>
      <c r="B31" s="8" t="n">
        <f aca="false">-PMT($C$2,I30,H30,0)</f>
        <v>176.342503634702</v>
      </c>
      <c r="C31" s="8" t="n">
        <v>1500</v>
      </c>
      <c r="D31" s="9" t="n">
        <f aca="false">$C$2*H30</f>
        <v>150.474133521291</v>
      </c>
      <c r="E31" s="8" t="n">
        <f aca="false">B31-D31</f>
        <v>25.8683701134104</v>
      </c>
      <c r="F31" s="9" t="n">
        <f aca="false">C31-B31</f>
        <v>1323.6574963653</v>
      </c>
      <c r="G31" s="9" t="n">
        <f aca="false">H30-E31</f>
        <v>25769.6973763936</v>
      </c>
      <c r="H31" s="9" t="n">
        <f aca="false">G31-F31</f>
        <v>24446.0398800283</v>
      </c>
      <c r="I31" s="0" t="n">
        <f aca="false">I30-1</f>
        <v>329</v>
      </c>
    </row>
    <row r="32" customFormat="false" ht="12.75" hidden="false" customHeight="false" outlineLevel="0" collapsed="false">
      <c r="A32" s="0" t="n">
        <f aca="false">A31+1</f>
        <v>21</v>
      </c>
      <c r="B32" s="8" t="n">
        <f aca="false">-PMT($C$2,I31,H31,0)</f>
        <v>167.2846915287</v>
      </c>
      <c r="C32" s="8" t="n">
        <v>1500</v>
      </c>
      <c r="D32" s="9" t="n">
        <f aca="false">$C$2*H31</f>
        <v>142.601899300165</v>
      </c>
      <c r="E32" s="8" t="n">
        <f aca="false">B32-D32</f>
        <v>24.6827922285345</v>
      </c>
      <c r="F32" s="9" t="n">
        <f aca="false">C32-B32</f>
        <v>1332.7153084713</v>
      </c>
      <c r="G32" s="9" t="n">
        <f aca="false">H31-E32</f>
        <v>24421.3570877998</v>
      </c>
      <c r="H32" s="9" t="n">
        <f aca="false">G32-F32</f>
        <v>23088.6417793285</v>
      </c>
      <c r="I32" s="0" t="n">
        <f aca="false">I31-1</f>
        <v>328</v>
      </c>
    </row>
    <row r="33" customFormat="false" ht="12.75" hidden="false" customHeight="false" outlineLevel="0" collapsed="false">
      <c r="A33" s="0" t="n">
        <f aca="false">A32+1</f>
        <v>22</v>
      </c>
      <c r="B33" s="8" t="n">
        <f aca="false">-PMT($C$2,I32,H32,0)</f>
        <v>158.155679227227</v>
      </c>
      <c r="C33" s="8" t="n">
        <v>1500</v>
      </c>
      <c r="D33" s="9" t="n">
        <f aca="false">$C$2*H32</f>
        <v>134.68374371275</v>
      </c>
      <c r="E33" s="8" t="n">
        <f aca="false">B33-D33</f>
        <v>23.4719355144769</v>
      </c>
      <c r="F33" s="9" t="n">
        <f aca="false">C33-B33</f>
        <v>1341.84432077277</v>
      </c>
      <c r="G33" s="9" t="n">
        <f aca="false">H32-E33</f>
        <v>23065.169843814</v>
      </c>
      <c r="H33" s="9" t="n">
        <f aca="false">G33-F33</f>
        <v>21723.3255230413</v>
      </c>
      <c r="I33" s="0" t="n">
        <f aca="false">I32-1</f>
        <v>327</v>
      </c>
    </row>
    <row r="34" customFormat="false" ht="12.75" hidden="false" customHeight="false" outlineLevel="0" collapsed="false">
      <c r="A34" s="0" t="n">
        <f aca="false">A33+1</f>
        <v>23</v>
      </c>
      <c r="B34" s="8" t="n">
        <f aca="false">-PMT($C$2,I33,H33,0)</f>
        <v>148.954780148396</v>
      </c>
      <c r="C34" s="8" t="n">
        <v>1500</v>
      </c>
      <c r="D34" s="9" t="n">
        <f aca="false">$C$2*H33</f>
        <v>126.719398884407</v>
      </c>
      <c r="E34" s="8" t="n">
        <f aca="false">B34-D34</f>
        <v>22.2353812639888</v>
      </c>
      <c r="F34" s="9" t="n">
        <f aca="false">C34-B34</f>
        <v>1351.0452198516</v>
      </c>
      <c r="G34" s="9" t="n">
        <f aca="false">H33-E34</f>
        <v>21701.0901417773</v>
      </c>
      <c r="H34" s="9" t="n">
        <f aca="false">G34-F34</f>
        <v>20350.0449219257</v>
      </c>
      <c r="I34" s="0" t="n">
        <f aca="false">I33-1</f>
        <v>326</v>
      </c>
    </row>
    <row r="35" customFormat="false" ht="12.75" hidden="false" customHeight="false" outlineLevel="0" collapsed="false">
      <c r="A35" s="0" t="n">
        <f aca="false">A34+1</f>
        <v>24</v>
      </c>
      <c r="B35" s="8" t="n">
        <f aca="false">-PMT($C$2,I34,H34,0)</f>
        <v>139.681299305786</v>
      </c>
      <c r="C35" s="8" t="n">
        <v>1500</v>
      </c>
      <c r="D35" s="9" t="n">
        <f aca="false">$C$2*H34</f>
        <v>118.7085953779</v>
      </c>
      <c r="E35" s="8" t="n">
        <f aca="false">B35-D35</f>
        <v>20.9727039278858</v>
      </c>
      <c r="F35" s="9" t="n">
        <f aca="false">C35-B35</f>
        <v>1360.31870069421</v>
      </c>
      <c r="G35" s="9" t="n">
        <f aca="false">H34-E35</f>
        <v>20329.0722179978</v>
      </c>
      <c r="H35" s="9" t="n">
        <f aca="false">G35-F35</f>
        <v>18968.7535173036</v>
      </c>
      <c r="I35" s="0" t="n">
        <f aca="false">I34-1</f>
        <v>325</v>
      </c>
    </row>
    <row r="36" customFormat="false" ht="12.75" hidden="false" customHeight="false" outlineLevel="0" collapsed="false">
      <c r="A36" s="0" t="n">
        <f aca="false">A35+1</f>
        <v>25</v>
      </c>
      <c r="B36" s="8" t="n">
        <f aca="false">-PMT($C$2,I35,H35,0)</f>
        <v>130.334533179651</v>
      </c>
      <c r="C36" s="8" t="n">
        <v>1500</v>
      </c>
      <c r="D36" s="9" t="n">
        <f aca="false">$C$2*H35</f>
        <v>110.651062184271</v>
      </c>
      <c r="E36" s="8" t="n">
        <f aca="false">B36-D36</f>
        <v>19.6834709953801</v>
      </c>
      <c r="F36" s="9" t="n">
        <f aca="false">C36-B36</f>
        <v>1369.66546682035</v>
      </c>
      <c r="G36" s="9" t="n">
        <f aca="false">H35-E36</f>
        <v>18949.0700463082</v>
      </c>
      <c r="H36" s="9" t="n">
        <f aca="false">G36-F36</f>
        <v>17579.4045794878</v>
      </c>
      <c r="I36" s="0" t="n">
        <f aca="false">I35-1</f>
        <v>324</v>
      </c>
    </row>
    <row r="37" customFormat="false" ht="12.75" hidden="false" customHeight="false" outlineLevel="0" collapsed="false">
      <c r="A37" s="0" t="n">
        <f aca="false">A36+1</f>
        <v>26</v>
      </c>
      <c r="B37" s="8" t="n">
        <f aca="false">-PMT($C$2,I36,H36,0)</f>
        <v>120.913769585762</v>
      </c>
      <c r="C37" s="8" t="n">
        <v>1500</v>
      </c>
      <c r="D37" s="9" t="n">
        <f aca="false">$C$2*H36</f>
        <v>102.546526713679</v>
      </c>
      <c r="E37" s="8" t="n">
        <f aca="false">B37-D37</f>
        <v>18.3672428720826</v>
      </c>
      <c r="F37" s="9" t="n">
        <f aca="false">C37-B37</f>
        <v>1379.08623041424</v>
      </c>
      <c r="G37" s="9" t="n">
        <f aca="false">H36-E37</f>
        <v>17561.0373366158</v>
      </c>
      <c r="H37" s="9" t="n">
        <f aca="false">G37-F37</f>
        <v>16181.9511062015</v>
      </c>
      <c r="I37" s="0" t="n">
        <f aca="false">I36-1</f>
        <v>323</v>
      </c>
    </row>
    <row r="38" customFormat="false" ht="12.75" hidden="false" customHeight="false" outlineLevel="0" collapsed="false">
      <c r="A38" s="0" t="n">
        <f aca="false">A37+1</f>
        <v>27</v>
      </c>
      <c r="B38" s="8" t="n">
        <f aca="false">-PMT($C$2,I37,H37,0)</f>
        <v>111.418287541798</v>
      </c>
      <c r="C38" s="8" t="n">
        <v>1500</v>
      </c>
      <c r="D38" s="9" t="n">
        <f aca="false">$C$2*H37</f>
        <v>94.3947147861756</v>
      </c>
      <c r="E38" s="8" t="n">
        <f aca="false">B38-D38</f>
        <v>17.0235727556228</v>
      </c>
      <c r="F38" s="9" t="n">
        <f aca="false">C38-B38</f>
        <v>1388.5817124582</v>
      </c>
      <c r="G38" s="9" t="n">
        <f aca="false">H37-E38</f>
        <v>16164.9275334459</v>
      </c>
      <c r="H38" s="9" t="n">
        <f aca="false">G38-F38</f>
        <v>14776.3458209877</v>
      </c>
      <c r="I38" s="0" t="n">
        <f aca="false">I37-1</f>
        <v>322</v>
      </c>
    </row>
    <row r="39" customFormat="false" ht="12.75" hidden="false" customHeight="false" outlineLevel="0" collapsed="false">
      <c r="A39" s="0" t="n">
        <f aca="false">A38+1</f>
        <v>28</v>
      </c>
      <c r="B39" s="8" t="n">
        <f aca="false">-PMT($C$2,I38,H38,0)</f>
        <v>101.847357131263</v>
      </c>
      <c r="C39" s="8" t="n">
        <v>1500</v>
      </c>
      <c r="D39" s="9" t="n">
        <f aca="false">$C$2*H38</f>
        <v>86.1953506224283</v>
      </c>
      <c r="E39" s="8" t="n">
        <f aca="false">B39-D39</f>
        <v>15.6520065088352</v>
      </c>
      <c r="F39" s="9" t="n">
        <f aca="false">C39-B39</f>
        <v>1398.15264286874</v>
      </c>
      <c r="G39" s="9" t="n">
        <f aca="false">H38-E39</f>
        <v>14760.6938144789</v>
      </c>
      <c r="H39" s="9" t="n">
        <f aca="false">G39-F39</f>
        <v>13362.5411716101</v>
      </c>
      <c r="I39" s="0" t="n">
        <f aca="false">I38-1</f>
        <v>321</v>
      </c>
    </row>
    <row r="40" customFormat="false" ht="12.75" hidden="false" customHeight="false" outlineLevel="0" collapsed="false">
      <c r="A40" s="0" t="n">
        <f aca="false">A39+1</f>
        <v>29</v>
      </c>
      <c r="B40" s="8" t="n">
        <f aca="false">-PMT($C$2,I39,H39,0)</f>
        <v>92.2002393648484</v>
      </c>
      <c r="C40" s="8" t="n">
        <v>1500</v>
      </c>
      <c r="D40" s="9" t="n">
        <f aca="false">$C$2*H39</f>
        <v>77.9481568343924</v>
      </c>
      <c r="E40" s="8" t="n">
        <f aca="false">B40-D40</f>
        <v>14.252082530456</v>
      </c>
      <c r="F40" s="9" t="n">
        <f aca="false">C40-B40</f>
        <v>1407.79976063515</v>
      </c>
      <c r="G40" s="9" t="n">
        <f aca="false">H39-E40</f>
        <v>13348.2890890797</v>
      </c>
      <c r="H40" s="9" t="n">
        <f aca="false">G40-F40</f>
        <v>11940.4893284445</v>
      </c>
      <c r="I40" s="0" t="n">
        <f aca="false">I39-1</f>
        <v>320</v>
      </c>
    </row>
    <row r="41" customFormat="false" ht="12.75" hidden="false" customHeight="false" outlineLevel="0" collapsed="false">
      <c r="A41" s="0" t="n">
        <f aca="false">A40+1</f>
        <v>30</v>
      </c>
      <c r="B41" s="8" t="n">
        <f aca="false">-PMT($C$2,I40,H40,0)</f>
        <v>82.4761860392033</v>
      </c>
      <c r="C41" s="8" t="n">
        <v>1500</v>
      </c>
      <c r="D41" s="9" t="n">
        <f aca="false">$C$2*H40</f>
        <v>69.6528544159264</v>
      </c>
      <c r="E41" s="8" t="n">
        <f aca="false">B41-D41</f>
        <v>12.8233316232769</v>
      </c>
      <c r="F41" s="9" t="n">
        <f aca="false">C41-B41</f>
        <v>1417.5238139608</v>
      </c>
      <c r="G41" s="9" t="n">
        <f aca="false">H40-E41</f>
        <v>11927.6659968212</v>
      </c>
      <c r="H41" s="9" t="n">
        <f aca="false">G41-F41</f>
        <v>10510.1421828604</v>
      </c>
      <c r="I41" s="0" t="n">
        <f aca="false">I40-1</f>
        <v>319</v>
      </c>
    </row>
    <row r="42" customFormat="false" ht="12.75" hidden="false" customHeight="false" outlineLevel="0" collapsed="false">
      <c r="A42" s="0" t="n">
        <f aca="false">A41+1</f>
        <v>31</v>
      </c>
      <c r="B42" s="8" t="n">
        <f aca="false">-PMT($C$2,I41,H41,0)</f>
        <v>72.6744395930512</v>
      </c>
      <c r="C42" s="8" t="n">
        <v>1500</v>
      </c>
      <c r="D42" s="9" t="n">
        <f aca="false">$C$2*H41</f>
        <v>61.3091627333526</v>
      </c>
      <c r="E42" s="8" t="n">
        <f aca="false">B42-D42</f>
        <v>11.3652768596986</v>
      </c>
      <c r="F42" s="9" t="n">
        <f aca="false">C42-B42</f>
        <v>1427.32556040695</v>
      </c>
      <c r="G42" s="9" t="n">
        <f aca="false">H41-E42</f>
        <v>10498.7769060007</v>
      </c>
      <c r="H42" s="9" t="n">
        <f aca="false">G42-F42</f>
        <v>9071.4513455938</v>
      </c>
      <c r="I42" s="0" t="n">
        <f aca="false">I41-1</f>
        <v>318</v>
      </c>
    </row>
    <row r="43" customFormat="false" ht="12.75" hidden="false" customHeight="false" outlineLevel="0" collapsed="false">
      <c r="A43" s="0" t="n">
        <f aca="false">A42+1</f>
        <v>32</v>
      </c>
      <c r="B43" s="8" t="n">
        <f aca="false">-PMT($C$2,I42,H42,0)</f>
        <v>62.7942329605887</v>
      </c>
      <c r="C43" s="8" t="n">
        <v>1500</v>
      </c>
      <c r="D43" s="9" t="n">
        <f aca="false">$C$2*H42</f>
        <v>52.9167995159638</v>
      </c>
      <c r="E43" s="8" t="n">
        <f aca="false">B43-D43</f>
        <v>9.87743344462488</v>
      </c>
      <c r="F43" s="9" t="n">
        <f aca="false">C43-B43</f>
        <v>1437.20576703941</v>
      </c>
      <c r="G43" s="9" t="n">
        <f aca="false">H42-E43</f>
        <v>9061.57391214917</v>
      </c>
      <c r="H43" s="9" t="n">
        <f aca="false">G43-F43</f>
        <v>7624.36814510976</v>
      </c>
      <c r="I43" s="0" t="n">
        <f aca="false">I42-1</f>
        <v>317</v>
      </c>
    </row>
    <row r="44" customFormat="false" ht="12.75" hidden="false" customHeight="false" outlineLevel="0" collapsed="false">
      <c r="A44" s="0" t="n">
        <f aca="false">A43+1</f>
        <v>33</v>
      </c>
      <c r="B44" s="8" t="n">
        <f aca="false">-PMT($C$2,I43,H43,0)</f>
        <v>52.834789422113</v>
      </c>
      <c r="C44" s="8" t="n">
        <v>1500</v>
      </c>
      <c r="D44" s="9" t="n">
        <f aca="false">$C$2*H43</f>
        <v>44.4754808464736</v>
      </c>
      <c r="E44" s="8" t="n">
        <f aca="false">B44-D44</f>
        <v>8.35930857563935</v>
      </c>
      <c r="F44" s="9" t="n">
        <f aca="false">C44-B44</f>
        <v>1447.16521057789</v>
      </c>
      <c r="G44" s="9" t="n">
        <f aca="false">H43-E44</f>
        <v>7616.00883653412</v>
      </c>
      <c r="H44" s="9" t="n">
        <f aca="false">G44-F44</f>
        <v>6168.84362595624</v>
      </c>
      <c r="I44" s="0" t="n">
        <f aca="false">I43-1</f>
        <v>316</v>
      </c>
    </row>
    <row r="45" customFormat="false" ht="12.75" hidden="false" customHeight="false" outlineLevel="0" collapsed="false">
      <c r="A45" s="0" t="n">
        <f aca="false">A44+1</f>
        <v>34</v>
      </c>
      <c r="B45" s="8" t="n">
        <f aca="false">-PMT($C$2,I44,H44,0)</f>
        <v>42.7953224518139</v>
      </c>
      <c r="C45" s="8" t="n">
        <v>1500</v>
      </c>
      <c r="D45" s="9" t="n">
        <f aca="false">$C$2*H44</f>
        <v>35.9849211514114</v>
      </c>
      <c r="E45" s="8" t="n">
        <f aca="false">B45-D45</f>
        <v>6.81040130040249</v>
      </c>
      <c r="F45" s="9" t="n">
        <f aca="false">C45-B45</f>
        <v>1457.20467754819</v>
      </c>
      <c r="G45" s="9" t="n">
        <f aca="false">H44-E45</f>
        <v>6162.03322465583</v>
      </c>
      <c r="H45" s="9" t="n">
        <f aca="false">G45-F45</f>
        <v>4704.82854710765</v>
      </c>
      <c r="I45" s="0" t="n">
        <f aca="false">I44-1</f>
        <v>315</v>
      </c>
    </row>
    <row r="46" customFormat="false" ht="12.75" hidden="false" customHeight="false" outlineLevel="0" collapsed="false">
      <c r="A46" s="0" t="n">
        <f aca="false">A45+1</f>
        <v>35</v>
      </c>
      <c r="B46" s="8" t="n">
        <f aca="false">-PMT($C$2,I45,H45,0)</f>
        <v>32.6750355626679</v>
      </c>
      <c r="C46" s="8" t="n">
        <v>1500</v>
      </c>
      <c r="D46" s="9" t="n">
        <f aca="false">$C$2*H45</f>
        <v>27.4448331914613</v>
      </c>
      <c r="E46" s="8" t="n">
        <f aca="false">B46-D46</f>
        <v>5.23020237120666</v>
      </c>
      <c r="F46" s="9" t="n">
        <f aca="false">C46-B46</f>
        <v>1467.32496443733</v>
      </c>
      <c r="G46" s="9" t="n">
        <f aca="false">H45-E46</f>
        <v>4699.59834473644</v>
      </c>
      <c r="H46" s="9" t="n">
        <f aca="false">G46-F46</f>
        <v>3232.27338029911</v>
      </c>
      <c r="I46" s="0" t="n">
        <f aca="false">I45-1</f>
        <v>314</v>
      </c>
    </row>
    <row r="47" customFormat="false" ht="12.75" hidden="false" customHeight="false" outlineLevel="0" collapsed="false">
      <c r="A47" s="0" t="n">
        <f aca="false">A46+1</f>
        <v>36</v>
      </c>
      <c r="B47" s="8" t="n">
        <f aca="false">-PMT($C$2,I46,H46,0)</f>
        <v>22.4731221483697</v>
      </c>
      <c r="C47" s="8" t="n">
        <v>1500</v>
      </c>
      <c r="D47" s="9" t="n">
        <f aca="false">$C$2*H46</f>
        <v>18.8549280517448</v>
      </c>
      <c r="E47" s="8" t="n">
        <f aca="false">B47-D47</f>
        <v>3.61819409662493</v>
      </c>
      <c r="F47" s="9" t="n">
        <f aca="false">C47-B47</f>
        <v>1477.52687785163</v>
      </c>
      <c r="G47" s="9" t="n">
        <f aca="false">H46-E47</f>
        <v>3228.65518620248</v>
      </c>
      <c r="H47" s="9" t="n">
        <f aca="false">G47-F47</f>
        <v>1751.12830835085</v>
      </c>
      <c r="I47" s="0" t="n">
        <f aca="false">I46-1</f>
        <v>313</v>
      </c>
    </row>
    <row r="48" customFormat="false" ht="12.75" hidden="false" customHeight="false" outlineLevel="0" collapsed="false">
      <c r="A48" s="0" t="n">
        <f aca="false">A47+1</f>
        <v>37</v>
      </c>
      <c r="B48" s="8" t="n">
        <f aca="false">-PMT($C$2,I47,H47,0)</f>
        <v>12.1887653222343</v>
      </c>
      <c r="C48" s="8" t="n">
        <v>1500</v>
      </c>
      <c r="D48" s="9" t="n">
        <f aca="false">$C$2*H47</f>
        <v>10.2149151320466</v>
      </c>
      <c r="E48" s="8" t="n">
        <f aca="false">B48-D48</f>
        <v>1.97385019018767</v>
      </c>
      <c r="F48" s="9" t="n">
        <f aca="false">C48-B48</f>
        <v>1487.81123467777</v>
      </c>
      <c r="G48" s="9" t="n">
        <f aca="false">H47-E48</f>
        <v>1749.15445816067</v>
      </c>
      <c r="H48" s="9" t="n">
        <f aca="false">G48-F48</f>
        <v>261.3432234829</v>
      </c>
      <c r="I48" s="0" t="n">
        <f aca="false">I47-1</f>
        <v>312</v>
      </c>
    </row>
    <row r="49" customFormat="false" ht="12.75" hidden="false" customHeight="false" outlineLevel="0" collapsed="false">
      <c r="B49" s="10"/>
      <c r="C49" s="8"/>
      <c r="D49" s="9"/>
      <c r="E49" s="4"/>
      <c r="F49" s="9"/>
      <c r="G49" s="9"/>
      <c r="H49" s="9"/>
      <c r="I49" s="0" t="n">
        <f aca="false">I48-1</f>
        <v>311</v>
      </c>
    </row>
    <row r="50" customFormat="false" ht="12.75" hidden="false" customHeight="false" outlineLevel="0" collapsed="false">
      <c r="B50" s="10"/>
      <c r="C50" s="8"/>
      <c r="D50" s="9"/>
      <c r="E50" s="4"/>
      <c r="F50" s="9"/>
      <c r="G50" s="9"/>
      <c r="H50" s="9"/>
      <c r="I50" s="0" t="n">
        <f aca="false">I49-1</f>
        <v>310</v>
      </c>
    </row>
    <row r="51" customFormat="false" ht="12.75" hidden="false" customHeight="false" outlineLevel="0" collapsed="false">
      <c r="B51" s="10"/>
      <c r="C51" s="8"/>
      <c r="D51" s="9"/>
      <c r="E51" s="4"/>
      <c r="F51" s="9"/>
      <c r="G51" s="9"/>
      <c r="H51" s="9"/>
      <c r="I51" s="0" t="n">
        <f aca="false">I50-1</f>
        <v>309</v>
      </c>
    </row>
    <row r="52" customFormat="false" ht="12.75" hidden="false" customHeight="false" outlineLevel="0" collapsed="false">
      <c r="B52" s="10"/>
      <c r="C52" s="8"/>
      <c r="D52" s="9"/>
      <c r="E52" s="4"/>
      <c r="F52" s="9"/>
      <c r="G52" s="9"/>
      <c r="H52" s="9"/>
      <c r="I52" s="0" t="n">
        <f aca="false">I51-1</f>
        <v>308</v>
      </c>
    </row>
    <row r="53" customFormat="false" ht="12.75" hidden="false" customHeight="false" outlineLevel="0" collapsed="false">
      <c r="B53" s="10"/>
      <c r="C53" s="8"/>
      <c r="D53" s="9"/>
      <c r="E53" s="4"/>
      <c r="F53" s="9"/>
      <c r="G53" s="9"/>
      <c r="H53" s="9"/>
      <c r="I53" s="0" t="n">
        <f aca="false">I52-1</f>
        <v>307</v>
      </c>
    </row>
    <row r="54" customFormat="false" ht="12.75" hidden="false" customHeight="false" outlineLevel="0" collapsed="false">
      <c r="B54" s="10"/>
      <c r="C54" s="8"/>
      <c r="D54" s="9"/>
      <c r="E54" s="4"/>
      <c r="F54" s="9"/>
      <c r="G54" s="9"/>
      <c r="H54" s="9"/>
      <c r="I54" s="0" t="n">
        <f aca="false">I53-1</f>
        <v>306</v>
      </c>
    </row>
    <row r="55" customFormat="false" ht="12.75" hidden="false" customHeight="false" outlineLevel="0" collapsed="false">
      <c r="B55" s="10"/>
      <c r="C55" s="8"/>
      <c r="D55" s="9"/>
      <c r="E55" s="4"/>
      <c r="F55" s="9"/>
      <c r="G55" s="9"/>
      <c r="H55" s="9"/>
      <c r="I55" s="0" t="n">
        <f aca="false">I54-1</f>
        <v>305</v>
      </c>
    </row>
    <row r="56" customFormat="false" ht="12.75" hidden="false" customHeight="false" outlineLevel="0" collapsed="false">
      <c r="B56" s="10"/>
      <c r="C56" s="8"/>
      <c r="D56" s="9"/>
      <c r="E56" s="4"/>
      <c r="F56" s="9"/>
      <c r="G56" s="9"/>
      <c r="H56" s="9"/>
      <c r="I56" s="0" t="n">
        <f aca="false">I55-1</f>
        <v>304</v>
      </c>
    </row>
    <row r="57" customFormat="false" ht="12.75" hidden="false" customHeight="false" outlineLevel="0" collapsed="false">
      <c r="B57" s="10"/>
      <c r="C57" s="8"/>
      <c r="D57" s="9"/>
      <c r="E57" s="4"/>
      <c r="F57" s="9"/>
      <c r="G57" s="9"/>
      <c r="H57" s="9"/>
      <c r="I57" s="0" t="n">
        <f aca="false">I56-1</f>
        <v>303</v>
      </c>
    </row>
    <row r="58" customFormat="false" ht="12.75" hidden="false" customHeight="false" outlineLevel="0" collapsed="false">
      <c r="B58" s="10"/>
      <c r="C58" s="8"/>
      <c r="D58" s="9"/>
      <c r="E58" s="4"/>
      <c r="F58" s="9"/>
      <c r="G58" s="9"/>
      <c r="H58" s="9"/>
      <c r="I58" s="0" t="n">
        <f aca="false">I57-1</f>
        <v>302</v>
      </c>
    </row>
    <row r="59" customFormat="false" ht="12.75" hidden="false" customHeight="false" outlineLevel="0" collapsed="false">
      <c r="B59" s="10"/>
      <c r="C59" s="8"/>
      <c r="D59" s="9"/>
      <c r="E59" s="4"/>
      <c r="F59" s="9"/>
      <c r="G59" s="9"/>
      <c r="H59" s="9"/>
      <c r="I59" s="0" t="n">
        <f aca="false">I58-1</f>
        <v>301</v>
      </c>
    </row>
    <row r="60" customFormat="false" ht="12.75" hidden="false" customHeight="false" outlineLevel="0" collapsed="false">
      <c r="B60" s="10"/>
      <c r="C60" s="8"/>
      <c r="D60" s="9"/>
      <c r="E60" s="4"/>
      <c r="F60" s="9"/>
      <c r="G60" s="9"/>
      <c r="H60" s="9"/>
      <c r="I60" s="0" t="n">
        <f aca="false">I59-1</f>
        <v>300</v>
      </c>
    </row>
    <row r="61" customFormat="false" ht="12.75" hidden="false" customHeight="false" outlineLevel="0" collapsed="false">
      <c r="B61" s="10"/>
      <c r="C61" s="8"/>
      <c r="D61" s="9"/>
      <c r="E61" s="4"/>
      <c r="F61" s="9"/>
      <c r="G61" s="9"/>
      <c r="H61" s="9"/>
      <c r="I61" s="0" t="n">
        <f aca="false">I60-1</f>
        <v>299</v>
      </c>
    </row>
    <row r="62" customFormat="false" ht="12.75" hidden="false" customHeight="false" outlineLevel="0" collapsed="false">
      <c r="B62" s="10"/>
      <c r="C62" s="8"/>
      <c r="D62" s="9"/>
      <c r="E62" s="4"/>
      <c r="F62" s="9"/>
      <c r="G62" s="9"/>
      <c r="H62" s="9"/>
      <c r="I62" s="0" t="n">
        <f aca="false">I61-1</f>
        <v>298</v>
      </c>
    </row>
    <row r="63" customFormat="false" ht="12.75" hidden="false" customHeight="false" outlineLevel="0" collapsed="false">
      <c r="B63" s="10"/>
      <c r="C63" s="8"/>
      <c r="D63" s="9"/>
      <c r="E63" s="4"/>
      <c r="F63" s="9"/>
      <c r="G63" s="9"/>
      <c r="H63" s="9"/>
      <c r="I63" s="0" t="n">
        <f aca="false">I62-1</f>
        <v>297</v>
      </c>
    </row>
    <row r="64" customFormat="false" ht="12.75" hidden="false" customHeight="false" outlineLevel="0" collapsed="false">
      <c r="B64" s="10"/>
      <c r="C64" s="8"/>
      <c r="D64" s="9"/>
      <c r="E64" s="4"/>
      <c r="F64" s="9"/>
      <c r="G64" s="9"/>
      <c r="H64" s="9"/>
      <c r="I64" s="0" t="n">
        <f aca="false">I63-1</f>
        <v>296</v>
      </c>
    </row>
    <row r="65" customFormat="false" ht="12.75" hidden="false" customHeight="false" outlineLevel="0" collapsed="false">
      <c r="B65" s="10"/>
      <c r="C65" s="8"/>
      <c r="D65" s="9"/>
      <c r="E65" s="4"/>
      <c r="F65" s="9"/>
      <c r="G65" s="9"/>
      <c r="H65" s="9"/>
      <c r="I65" s="0" t="n">
        <f aca="false">I64-1</f>
        <v>295</v>
      </c>
    </row>
    <row r="66" customFormat="false" ht="12.75" hidden="false" customHeight="false" outlineLevel="0" collapsed="false">
      <c r="B66" s="10"/>
      <c r="C66" s="8"/>
      <c r="D66" s="9"/>
      <c r="E66" s="4"/>
      <c r="F66" s="9"/>
      <c r="G66" s="9"/>
      <c r="H66" s="9"/>
      <c r="I66" s="0" t="n">
        <f aca="false">I65-1</f>
        <v>294</v>
      </c>
    </row>
    <row r="67" customFormat="false" ht="12.75" hidden="false" customHeight="false" outlineLevel="0" collapsed="false">
      <c r="B67" s="10"/>
      <c r="C67" s="8"/>
      <c r="D67" s="9"/>
      <c r="E67" s="4"/>
      <c r="F67" s="9"/>
      <c r="G67" s="9"/>
      <c r="H67" s="9"/>
      <c r="I67" s="0" t="n">
        <f aca="false">I66-1</f>
        <v>293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2001-10-19T02:47:05Z</dcterms:created>
  <dc:creator>Jeffrey Owen Dasovic</dc:creator>
  <dc:description/>
  <dc:language>en-US</dc:language>
  <cp:lastModifiedBy>Jeffrey Owen Dasovic</cp:lastModifiedBy>
  <dcterms:modified xsi:type="dcterms:W3CDTF">2001-10-19T03:20:49Z</dcterms:modified>
  <cp:revision>0</cp:revision>
  <dc:subject/>
  <dc:title/>
</cp:coreProperties>
</file>