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<sst xmlns="http://schemas.openxmlformats.org/spreadsheetml/2006/main" count="50" uniqueCount="38">
  <si>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</si>
  <si>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</si>
  <si>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</si>
  <si>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</si>
  <si>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Canada Olympic Development Association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</si>
  <si>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</si>
  <si>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</si>
  <si>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</si>
  <si>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</si>
  <si>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</si>
  <si>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</si>
  <si>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</si>
  <si>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</si>
  <si>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</si>
  <si>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</si>
  <si>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</si>
  <si>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</si>
  <si>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</si>
  <si>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</si>
  <si>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</si>
  <si>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</si>
  <si>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</si>
  <si>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</si>
  <si>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</si>
  <si>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</si>
  <si>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</si>
  <si>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Sell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</si>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</sst>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12</v>
      </c>
      <c r="Q1" s="1" t="str">
        <f aca="false">VLOOKUP(P1,N1:O12,2,0)</f>
        <v>December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/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/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/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0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/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5911</v>
      </c>
      <c r="E15" s="24" t="n">
        <f aca="false">C15*$B$10</f>
        <v>0</v>
      </c>
      <c r="F15" s="24" t="n">
        <f aca="false">D15*$B$10</f>
        <v>92.27071</v>
      </c>
      <c r="G15" s="25" t="n">
        <f aca="false">ROUND(E15+C15,0)</f>
        <v>0</v>
      </c>
      <c r="I15" s="25" t="n">
        <f aca="false">ROUND(F15+D15,0)</f>
        <v>6003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4230</v>
      </c>
      <c r="E16" s="24" t="n">
        <f aca="false">C16*$B$10</f>
        <v>0</v>
      </c>
      <c r="F16" s="24" t="n">
        <f aca="false">D16*$B$10</f>
        <v>66.0303</v>
      </c>
      <c r="G16" s="25" t="n">
        <f aca="false">ROUND(E16+C16,0)</f>
        <v>0</v>
      </c>
      <c r="I16" s="25" t="n">
        <f aca="false">ROUND(F16+D16,0)</f>
        <v>4296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3979</v>
      </c>
      <c r="E17" s="24" t="n">
        <f aca="false">C17*$B$10</f>
        <v>0</v>
      </c>
      <c r="F17" s="24" t="n">
        <f aca="false">D17*$B$10</f>
        <v>62.11219</v>
      </c>
      <c r="G17" s="25" t="n">
        <f aca="false">ROUND(E17+C17,0)</f>
        <v>0</v>
      </c>
      <c r="I17" s="25" t="n">
        <f aca="false">ROUND(F17+D17,0)</f>
        <v>4041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2580</v>
      </c>
      <c r="E18" s="24" t="n">
        <f aca="false">C18*$B$10</f>
        <v>0</v>
      </c>
      <c r="F18" s="24" t="n">
        <f aca="false">D18*$B$10</f>
        <v>40.2738</v>
      </c>
      <c r="G18" s="25" t="n">
        <f aca="false">ROUND(E18+C18,0)</f>
        <v>0</v>
      </c>
      <c r="I18" s="25" t="n">
        <f aca="false">ROUND(F18+D18,0)</f>
        <v>2620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1996</v>
      </c>
      <c r="E19" s="24" t="n">
        <f aca="false">C19*$B$10</f>
        <v>0</v>
      </c>
      <c r="F19" s="24" t="n">
        <f aca="false">D19*$B$10</f>
        <v>31.15756</v>
      </c>
      <c r="G19" s="25" t="n">
        <f aca="false">ROUND(E19+C19,0)</f>
        <v>0</v>
      </c>
      <c r="I19" s="25" t="n">
        <f aca="false">ROUND(F19+D19,0)</f>
        <v>2027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907</v>
      </c>
      <c r="E20" s="24" t="n">
        <f aca="false">C20*$B$10</f>
        <v>0</v>
      </c>
      <c r="F20" s="24" t="n">
        <f aca="false">D20*$B$10</f>
        <v>14.15827</v>
      </c>
      <c r="G20" s="25" t="n">
        <f aca="false">ROUND(E20+C20,0)</f>
        <v>0</v>
      </c>
      <c r="I20" s="25" t="n">
        <f aca="false">ROUND(F20+D20,0)</f>
        <v>921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989</v>
      </c>
      <c r="E21" s="24" t="n">
        <f aca="false">C21*$B$10</f>
        <v>0</v>
      </c>
      <c r="F21" s="24" t="n">
        <f aca="false">D21*$B$10</f>
        <v>15.43829</v>
      </c>
      <c r="G21" s="25" t="n">
        <f aca="false">ROUND(E21+C21,0)</f>
        <v>0</v>
      </c>
      <c r="I21" s="25" t="n">
        <f aca="false">ROUND(F21+D21,0)</f>
        <v>1004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/>
      <c r="D22" s="23" t="n">
        <v>1094</v>
      </c>
      <c r="E22" s="24" t="n">
        <f aca="false">C22*$B$10</f>
        <v>0</v>
      </c>
      <c r="F22" s="24" t="n">
        <f aca="false">D22*$B$10</f>
        <v>17.07734</v>
      </c>
      <c r="G22" s="25" t="n">
        <f aca="false">ROUND(E22+C22,0)</f>
        <v>0</v>
      </c>
      <c r="I22" s="25" t="n">
        <f aca="false">ROUND(F22+D22,0)</f>
        <v>1111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2054</v>
      </c>
      <c r="E23" s="24" t="n">
        <f aca="false">C23*$B$10</f>
        <v>0</v>
      </c>
      <c r="F23" s="24" t="n">
        <f aca="false">D23*$B$10</f>
        <v>32.06294</v>
      </c>
      <c r="G23" s="25" t="n">
        <f aca="false">ROUND(E23+C23,0)</f>
        <v>0</v>
      </c>
      <c r="I23" s="25" t="n">
        <f aca="false">ROUND(F23+D23,0)</f>
        <v>2086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3441</v>
      </c>
      <c r="E24" s="24" t="n">
        <f aca="false">C24*$B$10</f>
        <v>0</v>
      </c>
      <c r="F24" s="24" t="n">
        <f aca="false">D24*$B$10</f>
        <v>53.71401</v>
      </c>
      <c r="G24" s="25" t="n">
        <f aca="false">ROUND(E24+C24,0)</f>
        <v>0</v>
      </c>
      <c r="I24" s="25" t="n">
        <f aca="false">ROUND(F24+D24,0)</f>
        <v>3495</v>
      </c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0"/>
      <c r="D25" s="23" t="n">
        <v>4879</v>
      </c>
      <c r="E25" s="24" t="n">
        <f aca="false">C25*$B$10</f>
        <v>0</v>
      </c>
      <c r="F25" s="24" t="n">
        <f aca="false">D25*$B$10</f>
        <v>76.16119</v>
      </c>
      <c r="G25" s="25" t="n">
        <f aca="false">ROUND(E25+C25,0)</f>
        <v>0</v>
      </c>
      <c r="I25" s="25" t="n">
        <f aca="false">ROUND(F25+D25,0)</f>
        <v>4955</v>
      </c>
      <c r="L25" s="9"/>
    </row>
    <row r="26" customFormat="false" ht="15.75" hidden="false" customHeight="false" outlineLevel="0" collapsed="false">
      <c r="A26" s="21" t="str">
        <f aca="false">IF(B26=$Q$1,"Start Month","")</f>
        <v>Start Month</v>
      </c>
      <c r="B26" s="22" t="s">
        <v>29</v>
      </c>
      <c r="C26" s="10"/>
      <c r="D26" s="23" t="n">
        <v>5347</v>
      </c>
      <c r="E26" s="24" t="n">
        <f aca="false">C26*$B$10</f>
        <v>0</v>
      </c>
      <c r="F26" s="24" t="n">
        <f aca="false">D26*$B$10</f>
        <v>83.46667</v>
      </c>
      <c r="G26" s="25" t="n">
        <f aca="false">ROUND(E26+C26,0)</f>
        <v>0</v>
      </c>
      <c r="I26" s="25" t="n">
        <f aca="false">ROUND(F26+D26,0)</f>
        <v>5430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8" t="n">
        <f aca="false">SUM(D15:D26)</f>
        <v>37407</v>
      </c>
      <c r="E28" s="29" t="n">
        <f aca="false">SUM(E15:E26)</f>
        <v>0</v>
      </c>
      <c r="F28" s="29" t="n">
        <f aca="false">SUM(F15:F26)</f>
        <v>583.92327</v>
      </c>
      <c r="G28" s="28" t="n">
        <f aca="false">SUM(G15:G26)</f>
        <v>0</v>
      </c>
      <c r="H28" s="30"/>
      <c r="I28" s="28" t="n">
        <f aca="false">SUM(I15:I26)</f>
        <v>37989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2001-07-26T17:52:51Z</dcterms:modified>
  <cp:revision>0</cp:revision>
  <dc:subject/>
  <dc:title/>
</cp:coreProperties>
</file>