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<sst xmlns="http://schemas.openxmlformats.org/spreadsheetml/2006/main" count="51" uniqueCount="39">
  <si>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</si>
  <si>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</si>
  <si>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</si>
  <si>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</si>
  <si>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</si>
  <si>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</si>
  <si>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</si>
  <si>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</si>
  <si>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</si>
  <si>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</si>
  <si>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</si>
  <si>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</si>
  <si>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</si>
  <si>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</si>
  <si>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</si>
  <si>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</si>
  <si>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</si>
  <si>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</si>
  <si>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</si>
  <si>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</si>
  <si>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</si>
  <si>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</si>
  <si>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</si>
  <si>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</si>
  <si>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</si>
  <si>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</si>
  <si>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</si>
  <si>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</si>
  <si>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</si>
  <si>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</si>
  <si>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</si>
  <si>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</si>
  <si>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</si>
  <si>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</si>
  <si>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</si>
  <si>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</si>
  <si>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</si>
  <si>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Adjustment to hedge Round number of Days</t>
  </si>
  <si>
    <t xml:space="preserve">TOTAL: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</si>
</sst>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  <numFmt numFmtId="172" formatCode="_(* #,##0.00_);_(* \(#,##0.00\);_(* \-??_);_(@_)"/>
    <numFmt numFmtId="173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10" min="9" style="1" width="11.7"/>
    <col collapsed="false" customWidth="false" hidden="false" outlineLevel="0" max="14" min="11" style="1" width="9.14"/>
    <col collapsed="false" customWidth="true" hidden="true" outlineLevel="0" max="18" min="15" style="1" width="9.06"/>
    <col collapsed="false" customWidth="false" hidden="false" outlineLevel="0" max="257" min="19" style="1" width="9.14"/>
  </cols>
  <sheetData>
    <row r="1" customFormat="false" ht="22.5" hidden="false" customHeight="false" outlineLevel="0" collapsed="false">
      <c r="A1" s="2" t="s">
        <v>0</v>
      </c>
      <c r="M1" s="3"/>
      <c r="O1" s="1" t="n">
        <v>1</v>
      </c>
      <c r="P1" s="1" t="s">
        <v>1</v>
      </c>
      <c r="Q1" s="1" t="n">
        <f aca="false">MONTH(B6)</f>
        <v>10</v>
      </c>
      <c r="R1" s="1" t="str">
        <f aca="false">VLOOKUP(Q1,O1:P12,2,0)</f>
        <v>October</v>
      </c>
    </row>
    <row r="2" customFormat="false" ht="12.75" hidden="false" customHeight="false" outlineLevel="0" collapsed="false">
      <c r="O2" s="1" t="n">
        <v>2</v>
      </c>
      <c r="P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37110</v>
      </c>
      <c r="J3" s="6"/>
      <c r="O3" s="1" t="n">
        <v>3</v>
      </c>
      <c r="P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J4" s="7"/>
      <c r="O4" s="1" t="n">
        <v>4</v>
      </c>
      <c r="P4" s="1" t="s">
        <v>10</v>
      </c>
    </row>
    <row r="5" customFormat="false" ht="12.75" hidden="false" customHeight="false" outlineLevel="0" collapsed="false">
      <c r="O5" s="1" t="n">
        <v>5</v>
      </c>
      <c r="P5" s="1" t="s">
        <v>11</v>
      </c>
    </row>
    <row r="6" customFormat="false" ht="12.75" hidden="false" customHeight="false" outlineLevel="0" collapsed="false">
      <c r="A6" s="8" t="s">
        <v>12</v>
      </c>
      <c r="B6" s="6" t="n">
        <v>37165</v>
      </c>
      <c r="C6" s="9"/>
      <c r="D6" s="9"/>
      <c r="G6" s="8" t="s">
        <v>13</v>
      </c>
      <c r="I6" s="10" t="s">
        <v>14</v>
      </c>
      <c r="J6" s="10"/>
      <c r="O6" s="1" t="n">
        <v>6</v>
      </c>
      <c r="P6" s="1" t="s">
        <v>15</v>
      </c>
    </row>
    <row r="7" customFormat="false" ht="12.75" hidden="false" customHeight="false" outlineLevel="0" collapsed="false">
      <c r="A7" s="8" t="s">
        <v>16</v>
      </c>
      <c r="B7" s="6" t="n">
        <v>37529</v>
      </c>
      <c r="C7" s="9"/>
      <c r="D7" s="9"/>
      <c r="G7" s="8" t="s">
        <v>17</v>
      </c>
      <c r="I7" s="10" t="s">
        <v>18</v>
      </c>
      <c r="J7" s="10"/>
      <c r="O7" s="1" t="n">
        <v>7</v>
      </c>
      <c r="P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12</v>
      </c>
      <c r="C8" s="13"/>
      <c r="D8" s="13"/>
      <c r="O8" s="1" t="n">
        <v>8</v>
      </c>
      <c r="P8" s="1" t="s">
        <v>21</v>
      </c>
    </row>
    <row r="9" customFormat="false" ht="12.75" hidden="false" customHeight="false" outlineLevel="0" collapsed="false">
      <c r="G9" s="8" t="s">
        <v>22</v>
      </c>
      <c r="I9" s="14" t="n">
        <v>4.33</v>
      </c>
      <c r="J9" s="14"/>
      <c r="O9" s="1" t="n">
        <v>9</v>
      </c>
      <c r="P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O10" s="1" t="n">
        <v>10</v>
      </c>
      <c r="P10" s="1" t="s">
        <v>27</v>
      </c>
    </row>
    <row r="11" customFormat="false" ht="12.75" hidden="false" customHeight="false" outlineLevel="0" collapsed="false">
      <c r="O11" s="1" t="n">
        <v>11</v>
      </c>
      <c r="P11" s="1" t="s">
        <v>28</v>
      </c>
    </row>
    <row r="12" customFormat="false" ht="12.75" hidden="false" customHeight="false" outlineLevel="0" collapsed="false">
      <c r="O12" s="1" t="n">
        <v>12</v>
      </c>
      <c r="P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  <c r="K13" s="1" t="s">
        <v>37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IF(B15=$R$1,"Start Month","")</f>
        <v/>
      </c>
      <c r="B15" s="22" t="s">
        <v>1</v>
      </c>
      <c r="C15" s="10"/>
      <c r="D15" s="23" t="n">
        <f aca="false">ROUND(I15/(1+$B$10),0)</f>
        <v>5922</v>
      </c>
      <c r="E15" s="24" t="n">
        <f aca="false">C15*$B$10</f>
        <v>0</v>
      </c>
      <c r="F15" s="24" t="n">
        <f aca="false">ROUND(D15*$B$10,0)</f>
        <v>92</v>
      </c>
      <c r="G15" s="25" t="n">
        <f aca="false">ROUND(E15+C15,0)</f>
        <v>0</v>
      </c>
      <c r="I15" s="25" t="n">
        <v>6014</v>
      </c>
      <c r="K15" s="1" t="n">
        <v>6003</v>
      </c>
      <c r="L15" s="1" t="n">
        <f aca="false">K15/31</f>
        <v>193.645161290323</v>
      </c>
      <c r="M15" s="1" t="n">
        <f aca="false">ROUND(L15,0)</f>
        <v>194</v>
      </c>
      <c r="N15" s="1" t="n">
        <f aca="false">M15*31</f>
        <v>6014</v>
      </c>
    </row>
    <row r="16" customFormat="false" ht="15" hidden="false" customHeight="false" outlineLevel="0" collapsed="false">
      <c r="A16" s="21" t="str">
        <f aca="false">IF(B16=$R$1,"Start Month","")</f>
        <v/>
      </c>
      <c r="B16" s="22" t="s">
        <v>2</v>
      </c>
      <c r="C16" s="10"/>
      <c r="D16" s="23" t="n">
        <f aca="false">ROUND(I16/(1+$B$10),0)</f>
        <v>4218</v>
      </c>
      <c r="E16" s="24" t="n">
        <f aca="false">C16*$B$10</f>
        <v>0</v>
      </c>
      <c r="F16" s="24" t="n">
        <f aca="false">ROUND(D16*$B$10,0)</f>
        <v>66</v>
      </c>
      <c r="G16" s="25" t="n">
        <f aca="false">ROUND(E16+C16,0)</f>
        <v>0</v>
      </c>
      <c r="I16" s="25" t="n">
        <v>4284</v>
      </c>
      <c r="K16" s="1" t="n">
        <v>4296</v>
      </c>
      <c r="L16" s="1" t="n">
        <f aca="false">K16/28</f>
        <v>153.428571428571</v>
      </c>
      <c r="M16" s="1" t="n">
        <f aca="false">ROUND(L16,0)</f>
        <v>153</v>
      </c>
      <c r="N16" s="1" t="n">
        <f aca="false">M16*28</f>
        <v>4284</v>
      </c>
    </row>
    <row r="17" customFormat="false" ht="15" hidden="false" customHeight="false" outlineLevel="0" collapsed="false">
      <c r="A17" s="21" t="str">
        <f aca="false">IF(B17=$R$1,"Start Month","")</f>
        <v/>
      </c>
      <c r="B17" s="22" t="s">
        <v>6</v>
      </c>
      <c r="C17" s="10"/>
      <c r="D17" s="23" t="n">
        <f aca="false">ROUND(I17/(1+$B$10),0)</f>
        <v>3968</v>
      </c>
      <c r="E17" s="24" t="n">
        <f aca="false">C17*$B$10</f>
        <v>0</v>
      </c>
      <c r="F17" s="24" t="n">
        <f aca="false">ROUND(D17*$B$10,0)</f>
        <v>62</v>
      </c>
      <c r="G17" s="25" t="n">
        <f aca="false">ROUND(E17+C17,0)</f>
        <v>0</v>
      </c>
      <c r="I17" s="25" t="n">
        <v>4030</v>
      </c>
      <c r="K17" s="1" t="n">
        <v>4041</v>
      </c>
      <c r="L17" s="1" t="n">
        <f aca="false">K17/31</f>
        <v>130.354838709677</v>
      </c>
      <c r="M17" s="1" t="n">
        <f aca="false">ROUND(L17,0)</f>
        <v>130</v>
      </c>
      <c r="N17" s="1" t="n">
        <f aca="false">M17*31</f>
        <v>4030</v>
      </c>
    </row>
    <row r="18" customFormat="false" ht="15" hidden="false" customHeight="false" outlineLevel="0" collapsed="false">
      <c r="A18" s="21" t="str">
        <f aca="false">IF(B18=$R$1,"Start Month","")</f>
        <v/>
      </c>
      <c r="B18" s="22" t="s">
        <v>10</v>
      </c>
      <c r="C18" s="10"/>
      <c r="D18" s="23" t="n">
        <f aca="false">ROUND(I18/(1+$B$10),0)</f>
        <v>2570</v>
      </c>
      <c r="E18" s="24" t="n">
        <f aca="false">C18*$B$10</f>
        <v>0</v>
      </c>
      <c r="F18" s="24" t="n">
        <f aca="false">ROUND(D18*$B$10,0)</f>
        <v>40</v>
      </c>
      <c r="G18" s="25" t="n">
        <f aca="false">ROUND(E18+C18,0)</f>
        <v>0</v>
      </c>
      <c r="I18" s="25" t="n">
        <v>2610</v>
      </c>
      <c r="K18" s="1" t="n">
        <v>2620</v>
      </c>
      <c r="L18" s="1" t="n">
        <f aca="false">K18/30</f>
        <v>87.3333333333333</v>
      </c>
      <c r="M18" s="1" t="n">
        <f aca="false">ROUND(L18,0)</f>
        <v>87</v>
      </c>
      <c r="N18" s="1" t="n">
        <f aca="false">M18*30</f>
        <v>2610</v>
      </c>
    </row>
    <row r="19" customFormat="false" ht="15" hidden="false" customHeight="false" outlineLevel="0" collapsed="false">
      <c r="A19" s="21" t="str">
        <f aca="false">IF(B19=$R$1,"Start Month","")</f>
        <v/>
      </c>
      <c r="B19" s="22" t="s">
        <v>11</v>
      </c>
      <c r="C19" s="10"/>
      <c r="D19" s="23" t="n">
        <f aca="false">ROUND(I19/(1+$B$10),0)</f>
        <v>1984</v>
      </c>
      <c r="E19" s="24" t="n">
        <f aca="false">C19*$B$10</f>
        <v>0</v>
      </c>
      <c r="F19" s="24" t="n">
        <f aca="false">ROUND(D19*$B$10,0)</f>
        <v>31</v>
      </c>
      <c r="G19" s="25" t="n">
        <f aca="false">ROUND(E19+C19,0)</f>
        <v>0</v>
      </c>
      <c r="I19" s="25" t="n">
        <v>2015</v>
      </c>
      <c r="K19" s="1" t="n">
        <v>2027</v>
      </c>
      <c r="L19" s="1" t="n">
        <f aca="false">K19/31</f>
        <v>65.3870967741936</v>
      </c>
      <c r="M19" s="1" t="n">
        <f aca="false">ROUND(L19,0)</f>
        <v>65</v>
      </c>
      <c r="N19" s="1" t="n">
        <f aca="false">M19*31</f>
        <v>2015</v>
      </c>
    </row>
    <row r="20" customFormat="false" ht="15" hidden="false" customHeight="false" outlineLevel="0" collapsed="false">
      <c r="A20" s="21" t="str">
        <f aca="false">IF(B20=$R$1,"Start Month","")</f>
        <v/>
      </c>
      <c r="B20" s="22" t="s">
        <v>15</v>
      </c>
      <c r="C20" s="10"/>
      <c r="D20" s="23" t="n">
        <f aca="false">ROUND(I20/(1+$B$10),0)</f>
        <v>916</v>
      </c>
      <c r="E20" s="24" t="n">
        <f aca="false">C20*$B$10</f>
        <v>0</v>
      </c>
      <c r="F20" s="24" t="n">
        <f aca="false">ROUND(D20*$B$10,0)</f>
        <v>14</v>
      </c>
      <c r="G20" s="25" t="n">
        <f aca="false">ROUND(E20+C20,0)</f>
        <v>0</v>
      </c>
      <c r="I20" s="25" t="n">
        <v>930</v>
      </c>
      <c r="K20" s="1" t="n">
        <v>921</v>
      </c>
      <c r="L20" s="1" t="n">
        <f aca="false">K20/30</f>
        <v>30.7</v>
      </c>
      <c r="M20" s="1" t="n">
        <f aca="false">ROUND(L20,0)</f>
        <v>31</v>
      </c>
      <c r="N20" s="1" t="n">
        <f aca="false">M20*30</f>
        <v>930</v>
      </c>
    </row>
    <row r="21" customFormat="false" ht="15" hidden="false" customHeight="false" outlineLevel="0" collapsed="false">
      <c r="A21" s="21" t="str">
        <f aca="false">IF(B21=$R$1,"Start Month","")</f>
        <v/>
      </c>
      <c r="B21" s="22" t="s">
        <v>19</v>
      </c>
      <c r="C21" s="10"/>
      <c r="D21" s="23" t="n">
        <f aca="false">ROUND(I21/(1+$B$10),0)</f>
        <v>977</v>
      </c>
      <c r="E21" s="24" t="n">
        <f aca="false">C21*$B$10</f>
        <v>0</v>
      </c>
      <c r="F21" s="24" t="n">
        <f aca="false">ROUND(D21*$B$10,0)</f>
        <v>15</v>
      </c>
      <c r="G21" s="25" t="n">
        <f aca="false">ROUND(E21+C21,0)</f>
        <v>0</v>
      </c>
      <c r="I21" s="25" t="n">
        <v>992</v>
      </c>
      <c r="K21" s="1" t="n">
        <v>1004</v>
      </c>
      <c r="L21" s="1" t="n">
        <f aca="false">K21/31</f>
        <v>32.3870967741936</v>
      </c>
      <c r="M21" s="1" t="n">
        <f aca="false">ROUND(L21,0)</f>
        <v>32</v>
      </c>
      <c r="N21" s="1" t="n">
        <f aca="false">M21*31</f>
        <v>992</v>
      </c>
    </row>
    <row r="22" customFormat="false" ht="15" hidden="false" customHeight="false" outlineLevel="0" collapsed="false">
      <c r="A22" s="21" t="str">
        <f aca="false">IF(B22=$R$1,"Start Month","")</f>
        <v/>
      </c>
      <c r="B22" s="22" t="s">
        <v>21</v>
      </c>
      <c r="C22" s="10"/>
      <c r="D22" s="23" t="n">
        <f aca="false">ROUND(I22/(1+$B$10),0)</f>
        <v>1099</v>
      </c>
      <c r="E22" s="24" t="n">
        <f aca="false">C22*$B$10</f>
        <v>0</v>
      </c>
      <c r="F22" s="24" t="n">
        <f aca="false">ROUND(D22*$B$10,0)</f>
        <v>17</v>
      </c>
      <c r="G22" s="25" t="n">
        <f aca="false">ROUND(E22+C22,0)</f>
        <v>0</v>
      </c>
      <c r="I22" s="25" t="n">
        <v>1116</v>
      </c>
      <c r="K22" s="1" t="n">
        <v>1111</v>
      </c>
      <c r="L22" s="1" t="n">
        <f aca="false">K22/31</f>
        <v>35.8387096774194</v>
      </c>
      <c r="M22" s="1" t="n">
        <f aca="false">ROUND(L22,0)</f>
        <v>36</v>
      </c>
      <c r="N22" s="1" t="n">
        <f aca="false">M22*31</f>
        <v>1116</v>
      </c>
    </row>
    <row r="23" customFormat="false" ht="15" hidden="false" customHeight="false" outlineLevel="0" collapsed="false">
      <c r="A23" s="21" t="str">
        <f aca="false">IF(B23=$R$1,"Start Month","")</f>
        <v/>
      </c>
      <c r="B23" s="22" t="s">
        <v>23</v>
      </c>
      <c r="C23" s="10"/>
      <c r="D23" s="23" t="n">
        <f aca="false">ROUND(I23/(1+$B$10),0)</f>
        <v>1979</v>
      </c>
      <c r="E23" s="24" t="n">
        <f aca="false">C23*$B$10</f>
        <v>0</v>
      </c>
      <c r="F23" s="24" t="n">
        <f aca="false">ROUND(D23*$B$10,0)</f>
        <v>31</v>
      </c>
      <c r="G23" s="25" t="n">
        <f aca="false">ROUND(E23+C23,0)</f>
        <v>0</v>
      </c>
      <c r="I23" s="25" t="n">
        <v>2010</v>
      </c>
      <c r="K23" s="1" t="n">
        <v>2086</v>
      </c>
      <c r="L23" s="1" t="n">
        <f aca="false">K23/31</f>
        <v>67.2903225806452</v>
      </c>
      <c r="M23" s="1" t="n">
        <f aca="false">ROUND(L23,0)</f>
        <v>67</v>
      </c>
      <c r="N23" s="1" t="n">
        <f aca="false">M23*30</f>
        <v>2010</v>
      </c>
    </row>
    <row r="24" customFormat="false" ht="15" hidden="false" customHeight="false" outlineLevel="0" collapsed="false">
      <c r="A24" s="21" t="str">
        <f aca="false">IF(B24=$R$1,"Start Month","")</f>
        <v>Start Month</v>
      </c>
      <c r="B24" s="22" t="s">
        <v>27</v>
      </c>
      <c r="C24" s="10"/>
      <c r="D24" s="23" t="n">
        <f aca="false">ROUND(I24/(1+$B$10),0)</f>
        <v>3449</v>
      </c>
      <c r="E24" s="24" t="n">
        <f aca="false">C24*$B$10</f>
        <v>0</v>
      </c>
      <c r="F24" s="24" t="n">
        <f aca="false">ROUND(D24*$B$10,0)</f>
        <v>54</v>
      </c>
      <c r="G24" s="25" t="n">
        <f aca="false">ROUND(E24+C24,0)</f>
        <v>0</v>
      </c>
      <c r="I24" s="25" t="n">
        <v>3503</v>
      </c>
      <c r="K24" s="1" t="n">
        <v>3495</v>
      </c>
      <c r="L24" s="1" t="n">
        <f aca="false">K24/31</f>
        <v>112.741935483871</v>
      </c>
      <c r="M24" s="1" t="n">
        <f aca="false">ROUND(L24,0)</f>
        <v>113</v>
      </c>
      <c r="N24" s="1" t="n">
        <f aca="false">M24*31</f>
        <v>3503</v>
      </c>
    </row>
    <row r="25" customFormat="false" ht="15" hidden="false" customHeight="false" outlineLevel="0" collapsed="false">
      <c r="A25" s="21" t="str">
        <f aca="false">IF(B25=$R$1,"Start Month","")</f>
        <v/>
      </c>
      <c r="B25" s="22" t="s">
        <v>28</v>
      </c>
      <c r="C25" s="10"/>
      <c r="D25" s="23" t="n">
        <f aca="false">ROUND(I25/(1+$B$10),0)</f>
        <v>4874</v>
      </c>
      <c r="E25" s="24" t="n">
        <f aca="false">C25*$B$10</f>
        <v>0</v>
      </c>
      <c r="F25" s="24" t="n">
        <f aca="false">ROUND(D25*$B$10,0)</f>
        <v>76</v>
      </c>
      <c r="G25" s="25" t="n">
        <f aca="false">ROUND(E25+C25,0)</f>
        <v>0</v>
      </c>
      <c r="I25" s="25" t="n">
        <v>4950</v>
      </c>
      <c r="K25" s="1" t="n">
        <v>4955</v>
      </c>
      <c r="L25" s="1" t="n">
        <f aca="false">K25/30</f>
        <v>165.166666666667</v>
      </c>
      <c r="M25" s="1" t="n">
        <f aca="false">ROUND(L25,0)</f>
        <v>165</v>
      </c>
      <c r="N25" s="1" t="n">
        <f aca="false">M25*30</f>
        <v>4950</v>
      </c>
    </row>
    <row r="26" customFormat="false" ht="15.75" hidden="false" customHeight="false" outlineLevel="0" collapsed="false">
      <c r="A26" s="21" t="str">
        <f aca="false">IF(B26=$R$1,"Start Month","")</f>
        <v/>
      </c>
      <c r="B26" s="22" t="s">
        <v>29</v>
      </c>
      <c r="C26" s="10"/>
      <c r="D26" s="23" t="n">
        <f aca="false">ROUND(I26/(1+$B$10),0)</f>
        <v>5342</v>
      </c>
      <c r="E26" s="24" t="n">
        <f aca="false">C26*$B$10</f>
        <v>0</v>
      </c>
      <c r="F26" s="24" t="n">
        <f aca="false">ROUND(D26*$B$10,0)</f>
        <v>83</v>
      </c>
      <c r="G26" s="25" t="n">
        <f aca="false">ROUND(E26+C26,0)</f>
        <v>0</v>
      </c>
      <c r="I26" s="25" t="n">
        <v>5425</v>
      </c>
      <c r="K26" s="1" t="n">
        <v>5430</v>
      </c>
      <c r="L26" s="1" t="n">
        <f aca="false">K26/31</f>
        <v>175.161290322581</v>
      </c>
      <c r="M26" s="1" t="n">
        <f aca="false">ROUND(L26,0)</f>
        <v>175</v>
      </c>
      <c r="N26" s="1" t="n">
        <f aca="false">M26*31</f>
        <v>5425</v>
      </c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  <c r="K27" s="27"/>
      <c r="N27" s="1" t="n">
        <f aca="false">SUM(N15:N26)</f>
        <v>37879</v>
      </c>
    </row>
    <row r="28" customFormat="false" ht="12.75" hidden="false" customHeight="false" outlineLevel="0" collapsed="false">
      <c r="B28" s="28" t="s">
        <v>38</v>
      </c>
      <c r="C28" s="29" t="n">
        <f aca="false">SUM(C15:C26)</f>
        <v>0</v>
      </c>
      <c r="D28" s="29" t="n">
        <f aca="false">SUM(D15:D26)</f>
        <v>37298</v>
      </c>
      <c r="E28" s="30" t="n">
        <f aca="false">SUM(E15:E26)</f>
        <v>0</v>
      </c>
      <c r="F28" s="30" t="n">
        <f aca="false">SUM(F15:F26)</f>
        <v>581</v>
      </c>
      <c r="G28" s="29" t="n">
        <f aca="false">SUM(G15:G26)</f>
        <v>0</v>
      </c>
      <c r="H28" s="31"/>
      <c r="I28" s="32" t="n">
        <f aca="false">SUM(I15:I27)</f>
        <v>37879</v>
      </c>
      <c r="K28" s="32" t="n">
        <f aca="false">SUM(K15:K27)</f>
        <v>37989</v>
      </c>
      <c r="N28" s="33" t="n">
        <f aca="false">N27-I28</f>
        <v>0</v>
      </c>
    </row>
    <row r="33" customFormat="false" ht="13.5" hidden="false" customHeight="false" outlineLevel="0" collapsed="false">
      <c r="A33" s="34"/>
      <c r="B33" s="34"/>
      <c r="C33" s="34"/>
      <c r="D33" s="34"/>
      <c r="E33" s="34"/>
      <c r="F33" s="34"/>
      <c r="G33" s="34"/>
      <c r="I33" s="34"/>
      <c r="J33" s="27"/>
    </row>
    <row r="34" customFormat="false" ht="13.5" hidden="false" customHeight="false" outlineLevel="0" collapsed="false">
      <c r="K34" s="27"/>
    </row>
    <row r="35" customFormat="false" ht="12.75" hidden="false" customHeight="false" outlineLevel="0" collapsed="false">
      <c r="K35" s="27"/>
    </row>
    <row r="36" customFormat="false" ht="12.75" hidden="false" customHeight="false" outlineLevel="0" collapsed="false">
      <c r="K36" s="27"/>
    </row>
    <row r="37" customFormat="false" ht="12.75" hidden="false" customHeight="false" outlineLevel="0" collapsed="false">
      <c r="K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KJoslyn</cp:lastModifiedBy>
  <cp:lastPrinted>2001-07-20T14:12:30Z</cp:lastPrinted>
  <dcterms:modified xsi:type="dcterms:W3CDTF">2001-08-07T20:26:58Z</dcterms:modified>
  <cp:revision>0</cp:revision>
  <dc:subject/>
  <dc:title/>
</cp:coreProperties>
</file>