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MS Daily Report" sheetId="1" state="visible" r:id="rId3"/>
  </sheets>
  <definedNames>
    <definedName function="false" hidden="false" localSheetId="0" name="_xlnm.Print_Area" vbProcedure="false">'CMS Daily Report'!$A$1:$G$91</definedName>
    <definedName function="false" hidden="false" localSheetId="0" name="_xlnm.Print_Titles" vbProcedure="false">'CMS Daily Report'!$1:$3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" authorId="0">
      <text>
        <r>
          <rPr>
            <b val="true"/>
            <sz val="8"/>
            <color rgb="FF000000"/>
            <rFont val="Tahoma"/>
            <family val="0"/>
          </rPr>
          <t xml:space="preserve">JA:Date of the gas control report cover page.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0</xdr:row>
                <xdr:rowOff>16</xdr:rowOff>
              </xdr:from>
              <xdr:to>
                <xdr:col>3</xdr:col>
                <xdr:colOff>67</xdr:colOff>
                <xdr:row>3</xdr:row>
                <xdr:rowOff>20</xdr:rowOff>
              </xdr:to>
            </anchor>
          </commentPr>
        </mc:Choice>
        <mc:Fallback/>
      </mc:AlternateContent>
    </comment>
    <comment ref="B25" authorId="0">
      <text>
        <r>
          <rPr>
            <b val="true"/>
            <sz val="8"/>
            <color rgb="FF000000"/>
            <rFont val="Tahoma"/>
            <family val="0"/>
          </rPr>
          <t xml:space="preserve">Jean Adams:
</t>
        </r>
        <r>
          <rPr>
            <sz val="8"/>
            <color rgb="FF000000"/>
            <rFont val="Tahoma"/>
            <family val="0"/>
          </rPr>
          <t xml:space="preserve">From Gas Plan for the gas day ending, I.e., gas plan 12/01 is for gas day ending 11/30.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23</xdr:row>
                <xdr:rowOff>8</xdr:rowOff>
              </xdr:from>
              <xdr:to>
                <xdr:col>3</xdr:col>
                <xdr:colOff>67</xdr:colOff>
                <xdr:row>27</xdr:row>
                <xdr:rowOff>3</xdr:rowOff>
              </xdr:to>
            </anchor>
          </commentPr>
        </mc:Choice>
        <mc:Fallback/>
      </mc:AlternateContent>
    </comment>
    <comment ref="C28" authorId="0">
      <text>
        <r>
          <rPr>
            <sz val="8"/>
            <color rgb="FF000000"/>
            <rFont val="Tahoma"/>
            <family val="0"/>
          </rPr>
          <t xml:space="preserve">The cumulative total from the confirmation summary thru this date.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25</xdr:row>
                <xdr:rowOff>14</xdr:rowOff>
              </xdr:from>
              <xdr:to>
                <xdr:col>4</xdr:col>
                <xdr:colOff>59</xdr:colOff>
                <xdr:row>30</xdr:row>
                <xdr:rowOff>7</xdr:rowOff>
              </xdr:to>
            </anchor>
          </commentPr>
        </mc:Choice>
        <mc:Fallback/>
      </mc:AlternateContent>
    </comment>
    <comment ref="C60" authorId="0">
      <text>
        <r>
          <rPr>
            <b val="true"/>
            <sz val="8"/>
            <color rgb="FF000000"/>
            <rFont val="Tahoma"/>
            <family val="0"/>
          </rPr>
          <t xml:space="preserve">Jean Adams:
</t>
        </r>
        <r>
          <rPr>
            <sz val="8"/>
            <color rgb="FF000000"/>
            <rFont val="Tahoma"/>
            <family val="0"/>
          </rPr>
          <t xml:space="preserve">This is the sum of C30
 and C39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57</xdr:row>
                <xdr:rowOff>10</xdr:rowOff>
              </xdr:from>
              <xdr:to>
                <xdr:col>4</xdr:col>
                <xdr:colOff>59</xdr:colOff>
                <xdr:row>61</xdr:row>
                <xdr:rowOff>11</xdr:rowOff>
              </xdr:to>
            </anchor>
          </commentPr>
        </mc:Choice>
        <mc:Fallback/>
      </mc:AlternateContent>
    </comment>
    <comment ref="D14" authorId="0">
      <text>
        <r>
          <rPr>
            <b val="true"/>
            <sz val="8"/>
            <color rgb="FF000000"/>
            <rFont val="Tahoma"/>
            <family val="0"/>
          </rPr>
          <t xml:space="preserve">Jean Adams:
</t>
        </r>
        <r>
          <rPr>
            <sz val="8"/>
            <color rgb="FF000000"/>
            <rFont val="Tahoma"/>
            <family val="0"/>
          </rPr>
          <t xml:space="preserve">We have no measurement.  We get this number from CMS.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11</xdr:row>
                <xdr:rowOff>11</xdr:rowOff>
              </xdr:from>
              <xdr:to>
                <xdr:col>5</xdr:col>
                <xdr:colOff>59</xdr:colOff>
                <xdr:row>15</xdr:row>
                <xdr:rowOff>11</xdr:rowOff>
              </xdr:to>
            </anchor>
          </commentPr>
        </mc:Choice>
        <mc:Fallback/>
      </mc:AlternateContent>
    </comment>
    <comment ref="D60" authorId="0">
      <text>
        <r>
          <rPr>
            <b val="true"/>
            <sz val="8"/>
            <color rgb="FF000000"/>
            <rFont val="Tahoma"/>
            <family val="0"/>
          </rPr>
          <t xml:space="preserve">Jean Adams:
</t>
        </r>
        <r>
          <rPr>
            <sz val="8"/>
            <color rgb="FF000000"/>
            <rFont val="Tahoma"/>
            <family val="0"/>
          </rPr>
          <t xml:space="preserve">This is the sum of D33 and D41.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57</xdr:row>
                <xdr:rowOff>10</xdr:rowOff>
              </xdr:from>
              <xdr:to>
                <xdr:col>5</xdr:col>
                <xdr:colOff>59</xdr:colOff>
                <xdr:row>61</xdr:row>
                <xdr:rowOff>11</xdr:rowOff>
              </xdr:to>
            </anchor>
          </commentPr>
        </mc:Choice>
        <mc:Fallback/>
      </mc:AlternateContent>
    </commen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Jean Adams:
</t>
        </r>
        <r>
          <rPr>
            <sz val="8"/>
            <color rgb="FF000000"/>
            <rFont val="Tahoma"/>
            <family val="0"/>
          </rPr>
          <t xml:space="preserve">From Gas Plan for the gas day ending, I.e., gas plan 12/01 is for gas day ending 11/30.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16</xdr:rowOff>
              </xdr:from>
              <xdr:to>
                <xdr:col>7</xdr:col>
                <xdr:colOff>13</xdr:colOff>
                <xdr:row>3</xdr:row>
                <xdr:rowOff>20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<sst xmlns="http://schemas.openxmlformats.org/spreadsheetml/2006/main" count="87" uniqueCount="50">
  <si>
    <t xml:space="preserve">CMS CONTINENTAL DAILY REPORT</t>
  </si>
  <si>
    <t xml:space="preserve">Prepared by: Jean Adams on</t>
  </si>
  <si>
    <t xml:space="preserve">for</t>
  </si>
  <si>
    <t xml:space="preserve">Gas Day:</t>
  </si>
  <si>
    <t xml:space="preserve">K#22952</t>
  </si>
  <si>
    <t xml:space="preserve">Current Avg</t>
  </si>
  <si>
    <t xml:space="preserve">SCHEDULED</t>
  </si>
  <si>
    <t xml:space="preserve">DEV</t>
  </si>
  <si>
    <t xml:space="preserve">%</t>
  </si>
  <si>
    <t xml:space="preserve">CHECK THE DATES</t>
  </si>
  <si>
    <t xml:space="preserve">LE</t>
  </si>
  <si>
    <t xml:space="preserve">NNG Beaver (C Line)</t>
  </si>
  <si>
    <t xml:space="preserve">NNG Beaver #2</t>
  </si>
  <si>
    <t xml:space="preserve">Beaver Plant Delivery (B Line)</t>
  </si>
  <si>
    <t xml:space="preserve">Beaver Plant Delivery (A Line)</t>
  </si>
  <si>
    <t xml:space="preserve">TOTALS</t>
  </si>
  <si>
    <t xml:space="preserve">K#NEW 5/1/01</t>
  </si>
  <si>
    <t xml:space="preserve">*NNG/CNG Ellis County I/C</t>
  </si>
  <si>
    <t xml:space="preserve">MMasters</t>
  </si>
  <si>
    <t xml:space="preserve">K# 101510</t>
  </si>
  <si>
    <t xml:space="preserve">Perryton Compressor(10"Beaver A suction)</t>
  </si>
  <si>
    <t xml:space="preserve">Continental Janzen</t>
  </si>
  <si>
    <t xml:space="preserve">CNG Gathering/NNG Northrup</t>
  </si>
  <si>
    <t xml:space="preserve">Spearman Inlet/Continental Compressor</t>
  </si>
  <si>
    <t xml:space="preserve">MTD</t>
  </si>
  <si>
    <t xml:space="preserve">CMS Continental</t>
  </si>
  <si>
    <t xml:space="preserve">ACTUAL</t>
  </si>
  <si>
    <t xml:space="preserve">Est.</t>
  </si>
  <si>
    <t xml:space="preserve">Act.</t>
  </si>
  <si>
    <t xml:space="preserve">Continental Natural Gas</t>
  </si>
  <si>
    <t xml:space="preserve">K#101510</t>
  </si>
  <si>
    <t xml:space="preserve">Gathering, LLC</t>
  </si>
  <si>
    <t xml:space="preserve">CNG Gathering/NNG Dude Wilson North</t>
  </si>
  <si>
    <t xml:space="preserve">Total All Volumes MTD</t>
  </si>
  <si>
    <t xml:space="preserve"> </t>
  </si>
  <si>
    <t xml:space="preserve">SUMMARY</t>
  </si>
  <si>
    <t xml:space="preserve">DEVIATION</t>
  </si>
  <si>
    <t xml:space="preserve">CMS CONT.</t>
  </si>
  <si>
    <t xml:space="preserve">CONTINENTAL</t>
  </si>
  <si>
    <t xml:space="preserve">Previous Month-end Imbalance</t>
  </si>
  <si>
    <t xml:space="preserve">MTD ESTIMATE</t>
  </si>
  <si>
    <t xml:space="preserve">CURRENT</t>
  </si>
  <si>
    <t xml:space="preserve">Negative + due NNG</t>
  </si>
  <si>
    <t xml:space="preserve">Positive = due Shipper</t>
  </si>
  <si>
    <t xml:space="preserve">OBA COMMUNICATIONS WITH CMS</t>
  </si>
  <si>
    <t xml:space="preserve">1/24/01 - Gary Spraggins changed the capacity to aid in getting in balance at POI 2509 Perryton </t>
  </si>
  <si>
    <t xml:space="preserve">01/25/01 - Melissa Masters called reporting that she was long to us at Beaver by 52,000 and asked us to </t>
  </si>
  <si>
    <t xml:space="preserve">remove the allocation for the 25th gas day.  Gary did so. I have changed my daily report to reflect volumes taken from the pre-accum in SCADA.</t>
  </si>
  <si>
    <t xml:space="preserve">2/21/00 Gary discovered that the BTU factor for POI 1309 is 1.1383 and it should be 1.000 per CMS.  CMS is sending a field rep out to investigate</t>
  </si>
  <si>
    <t xml:space="preserve">and recalibrate if necessary.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</si>
</sst>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* #,##0.00_);_(* \(#,##0.00\);_(* \-??_);_(@_)"/>
    <numFmt numFmtId="166" formatCode="_(* #,##0_);_(* \(#,##0\);_(* \-??_);_(@_)"/>
    <numFmt numFmtId="167" formatCode="0.0_);[RED]\(0.0\)"/>
    <numFmt numFmtId="168" formatCode="0"/>
    <numFmt numFmtId="169" formatCode="0.0%"/>
    <numFmt numFmtId="170" formatCode="0%"/>
    <numFmt numFmtId="171" formatCode="[$-409]m/d/yyyy"/>
    <numFmt numFmtId="172" formatCode="[$-409]m/d/yyyy\ h:mm"/>
    <numFmt numFmtId="173" formatCode="m/d/yy\ h:mm\ AM/PM"/>
    <numFmt numFmtId="174" formatCode="[$-409]h:mm:ss\ AM/PM"/>
    <numFmt numFmtId="175" formatCode="#,##0.0_);[RED]\(#,##0.0\)"/>
    <numFmt numFmtId="176" formatCode="0_);[RED]\(0\)"/>
    <numFmt numFmtId="177" formatCode="[$-409]#,##0_);[RED]\(#,##0\)"/>
    <numFmt numFmtId="178" formatCode="0.00%"/>
    <numFmt numFmtId="179" formatCode="mmmm\-yy"/>
    <numFmt numFmtId="180" formatCode="mm/dd/yy"/>
    <numFmt numFmtId="181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0"/>
    </font>
    <font>
      <b val="true"/>
      <sz val="14"/>
      <color rgb="FFFF0000"/>
      <name val="Arial"/>
      <family val="2"/>
    </font>
    <font>
      <b val="true"/>
      <sz val="10"/>
      <color rgb="FFFF0000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69FFFF"/>
        <bgColor rgb="FF33CCCC"/>
      </patternFill>
    </fill>
    <fill>
      <patternFill patternType="solid">
        <fgColor rgb="FFFFFF00"/>
        <bgColor rgb="FFFFFF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/>
      <top style="thick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2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2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4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2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2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2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5" fillId="2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2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0" fillId="2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85"/>
    <col collapsed="false" customWidth="true" hidden="false" outlineLevel="0" max="2" min="2" style="0" width="11.99"/>
    <col collapsed="false" customWidth="true" hidden="false" outlineLevel="0" max="3" min="3" style="2" width="11.42"/>
    <col collapsed="false" customWidth="true" hidden="false" outlineLevel="0" max="4" min="4" style="3" width="12.28"/>
    <col collapsed="false" customWidth="true" hidden="false" outlineLevel="0" max="5" min="5" style="3" width="12.42"/>
    <col collapsed="false" customWidth="true" hidden="false" outlineLevel="0" max="6" min="6" style="4" width="9.99"/>
    <col collapsed="false" customWidth="true" hidden="false" outlineLevel="0" max="7" min="7" style="4" width="8.56"/>
    <col collapsed="false" customWidth="true" hidden="false" outlineLevel="0" max="8" min="8" style="0" width="3.28"/>
    <col collapsed="false" customWidth="true" hidden="false" outlineLevel="0" max="9" min="9" style="0" width="23.14"/>
    <col collapsed="false" customWidth="true" hidden="false" outlineLevel="0" max="10" min="10" style="0" width="10.13"/>
    <col collapsed="false" customWidth="true" hidden="false" outlineLevel="0" max="11" min="11" style="5" width="12.42"/>
    <col collapsed="false" customWidth="true" hidden="false" outlineLevel="0" max="12" min="12" style="6" width="11.99"/>
    <col collapsed="false" customWidth="true" hidden="false" outlineLevel="0" max="13" min="13" style="0" width="11.7"/>
    <col collapsed="false" customWidth="true" hidden="false" outlineLevel="0" max="14" min="14" style="7" width="11.7"/>
    <col collapsed="false" customWidth="true" hidden="false" outlineLevel="0" max="15" min="15" style="0" width="9.99"/>
    <col collapsed="false" customWidth="true" hidden="false" outlineLevel="0" max="16" min="16" style="0" width="11.7"/>
    <col collapsed="false" customWidth="true" hidden="false" outlineLevel="0" max="17" min="17" style="8" width="11.7"/>
  </cols>
  <sheetData>
    <row r="1" customFormat="false" ht="19.5" hidden="false" customHeight="true" outlineLevel="0" collapsed="false">
      <c r="A1" s="9"/>
      <c r="B1" s="10" t="s">
        <v>0</v>
      </c>
    </row>
    <row r="2" customFormat="false" ht="12.75" hidden="false" customHeight="false" outlineLevel="0" collapsed="false">
      <c r="A2" s="1" t="s">
        <v>1</v>
      </c>
      <c r="B2" s="11" t="n">
        <f aca="true">TODAY()</f>
        <v>45926</v>
      </c>
      <c r="C2" s="12" t="s">
        <v>2</v>
      </c>
      <c r="D2" s="2" t="s">
        <v>3</v>
      </c>
      <c r="E2" s="13" t="n">
        <f aca="true">NOW()-1</f>
        <v>45925.9398137023</v>
      </c>
    </row>
    <row r="3" customFormat="false" ht="18.75" hidden="false" customHeight="false" outlineLevel="0" collapsed="false">
      <c r="A3" s="14"/>
      <c r="B3" s="15"/>
      <c r="C3" s="16"/>
      <c r="D3" s="17"/>
      <c r="E3" s="18"/>
      <c r="F3" s="19"/>
      <c r="G3" s="20"/>
      <c r="H3" s="18"/>
      <c r="I3" s="21"/>
      <c r="J3" s="22"/>
      <c r="K3" s="23"/>
      <c r="L3" s="18"/>
      <c r="M3" s="24"/>
      <c r="N3" s="25"/>
      <c r="O3" s="24"/>
      <c r="P3" s="24"/>
      <c r="Q3" s="24"/>
      <c r="R3" s="24"/>
    </row>
    <row r="4" customFormat="false" ht="18.75" hidden="false" customHeight="false" outlineLevel="0" collapsed="false">
      <c r="A4" s="26"/>
      <c r="B4" s="27" t="s">
        <v>4</v>
      </c>
      <c r="C4" s="28"/>
      <c r="D4" s="29" t="s">
        <v>5</v>
      </c>
      <c r="E4" s="29" t="s">
        <v>6</v>
      </c>
      <c r="F4" s="30" t="s">
        <v>7</v>
      </c>
      <c r="G4" s="31" t="s">
        <v>8</v>
      </c>
      <c r="H4" s="32"/>
      <c r="I4" s="33"/>
      <c r="J4" s="34" t="s">
        <v>9</v>
      </c>
      <c r="K4" s="23"/>
      <c r="L4" s="35"/>
      <c r="M4" s="35"/>
      <c r="N4" s="35"/>
      <c r="O4" s="24"/>
      <c r="P4" s="24"/>
      <c r="Q4" s="24"/>
      <c r="R4" s="24"/>
    </row>
    <row r="5" customFormat="false" ht="13.5" hidden="false" customHeight="false" outlineLevel="0" collapsed="false">
      <c r="A5" s="36" t="s">
        <v>10</v>
      </c>
      <c r="B5" s="37" t="n">
        <v>380</v>
      </c>
      <c r="C5" s="38"/>
      <c r="D5" s="39"/>
      <c r="E5" s="39"/>
      <c r="F5" s="40"/>
      <c r="G5" s="41"/>
      <c r="H5" s="42"/>
      <c r="I5" s="43"/>
      <c r="J5" s="6"/>
      <c r="K5" s="0"/>
      <c r="L5" s="44"/>
      <c r="M5" s="6"/>
      <c r="N5" s="0"/>
      <c r="P5" s="45"/>
      <c r="Q5" s="45"/>
      <c r="R5" s="45"/>
    </row>
    <row r="6" customFormat="false" ht="13.5" hidden="false" customHeight="false" outlineLevel="0" collapsed="false">
      <c r="A6" s="46" t="s">
        <v>11</v>
      </c>
      <c r="B6" s="21" t="n">
        <v>1309</v>
      </c>
      <c r="C6" s="38"/>
      <c r="D6" s="47" t="n">
        <v>0</v>
      </c>
      <c r="E6" s="47" t="n">
        <v>0</v>
      </c>
      <c r="F6" s="48" t="n">
        <f aca="false">+D6-(E6)</f>
        <v>0</v>
      </c>
      <c r="G6" s="49" t="e">
        <f aca="false">+F6/D6</f>
        <v>#DIV/0!</v>
      </c>
      <c r="H6" s="24"/>
      <c r="J6" s="6"/>
      <c r="K6" s="0"/>
      <c r="L6" s="44"/>
      <c r="M6" s="6"/>
      <c r="N6" s="0"/>
      <c r="R6" s="42"/>
    </row>
    <row r="7" customFormat="false" ht="13.5" hidden="false" customHeight="false" outlineLevel="0" collapsed="false">
      <c r="A7" s="50" t="s">
        <v>12</v>
      </c>
      <c r="B7" s="21" t="n">
        <v>57461</v>
      </c>
      <c r="C7" s="37"/>
      <c r="D7" s="47" t="n">
        <v>-0.3</v>
      </c>
      <c r="E7" s="47" t="n">
        <v>0</v>
      </c>
      <c r="F7" s="48" t="n">
        <f aca="false">+D7-(E7)</f>
        <v>-0.3</v>
      </c>
      <c r="G7" s="51" t="n">
        <f aca="false">+F7/D7</f>
        <v>1</v>
      </c>
      <c r="H7" s="52"/>
      <c r="K7" s="0"/>
      <c r="L7" s="44"/>
      <c r="N7" s="0"/>
    </row>
    <row r="8" customFormat="false" ht="13.5" hidden="false" customHeight="false" outlineLevel="0" collapsed="false">
      <c r="A8" s="50" t="s">
        <v>13</v>
      </c>
      <c r="B8" s="21" t="n">
        <v>59370</v>
      </c>
      <c r="C8" s="37"/>
      <c r="D8" s="47" t="n">
        <v>-40</v>
      </c>
      <c r="E8" s="47" t="n">
        <v>-36.6</v>
      </c>
      <c r="F8" s="48" t="n">
        <f aca="false">+D8-(E8)</f>
        <v>-3.4</v>
      </c>
      <c r="G8" s="51" t="n">
        <f aca="false">+F8/D8</f>
        <v>0.085</v>
      </c>
      <c r="H8" s="53"/>
      <c r="J8" s="6"/>
      <c r="K8" s="0"/>
      <c r="L8" s="44"/>
      <c r="M8" s="6"/>
      <c r="N8" s="0"/>
    </row>
    <row r="9" customFormat="false" ht="13.5" hidden="false" customHeight="false" outlineLevel="0" collapsed="false">
      <c r="A9" s="50" t="s">
        <v>14</v>
      </c>
      <c r="B9" s="21" t="n">
        <v>62880</v>
      </c>
      <c r="C9" s="37"/>
      <c r="D9" s="47" t="n">
        <v>-8.4</v>
      </c>
      <c r="E9" s="47" t="n">
        <v>-12.1</v>
      </c>
      <c r="F9" s="48" t="n">
        <f aca="false">SUM(D9-E9)</f>
        <v>3.7</v>
      </c>
      <c r="G9" s="51" t="n">
        <f aca="false">+F9/D9</f>
        <v>-0.44047619047619</v>
      </c>
      <c r="H9" s="53"/>
      <c r="J9" s="6"/>
      <c r="K9" s="0"/>
      <c r="L9" s="44"/>
      <c r="M9" s="6"/>
      <c r="N9" s="0"/>
    </row>
    <row r="10" customFormat="false" ht="13.5" hidden="false" customHeight="false" outlineLevel="0" collapsed="false">
      <c r="A10" s="54" t="s">
        <v>15</v>
      </c>
      <c r="B10" s="55"/>
      <c r="C10" s="37"/>
      <c r="D10" s="56" t="n">
        <f aca="false">SUM(D6:D9)</f>
        <v>-48.7</v>
      </c>
      <c r="E10" s="56" t="n">
        <f aca="false">SUM(E6:E9)</f>
        <v>-48.7</v>
      </c>
      <c r="F10" s="57" t="n">
        <f aca="false">SUM(F6:F9)</f>
        <v>0</v>
      </c>
      <c r="G10" s="58" t="n">
        <f aca="false">+F10/D10</f>
        <v>-0</v>
      </c>
      <c r="H10" s="53"/>
      <c r="J10" s="6"/>
      <c r="K10" s="0"/>
      <c r="L10" s="44"/>
      <c r="M10" s="6"/>
      <c r="N10" s="0"/>
      <c r="P10" s="53"/>
      <c r="Q10" s="59"/>
    </row>
    <row r="11" customFormat="false" ht="13.5" hidden="false" customHeight="false" outlineLevel="0" collapsed="false">
      <c r="A11" s="60"/>
      <c r="B11" s="21"/>
      <c r="C11" s="16"/>
      <c r="D11" s="61"/>
      <c r="E11" s="61"/>
      <c r="F11" s="62"/>
      <c r="G11" s="20"/>
      <c r="H11" s="53"/>
      <c r="J11" s="6"/>
      <c r="K11" s="0"/>
      <c r="L11" s="44"/>
      <c r="M11" s="6"/>
      <c r="N11" s="0"/>
      <c r="P11" s="53"/>
      <c r="Q11" s="59"/>
    </row>
    <row r="12" customFormat="false" ht="13.5" hidden="false" customHeight="false" outlineLevel="0" collapsed="false">
      <c r="B12" s="63" t="s">
        <v>16</v>
      </c>
      <c r="C12" s="64"/>
      <c r="D12" s="65"/>
      <c r="E12" s="65"/>
      <c r="F12" s="66"/>
      <c r="G12" s="67"/>
      <c r="H12" s="53"/>
      <c r="K12" s="0"/>
      <c r="L12" s="44"/>
      <c r="M12" s="6"/>
      <c r="N12" s="0"/>
      <c r="P12" s="53"/>
      <c r="Q12" s="59"/>
    </row>
    <row r="13" customFormat="false" ht="13.5" hidden="false" customHeight="false" outlineLevel="0" collapsed="false">
      <c r="A13" s="68" t="s">
        <v>10</v>
      </c>
      <c r="B13" s="38" t="n">
        <v>11657</v>
      </c>
      <c r="C13" s="37"/>
      <c r="D13" s="69"/>
      <c r="E13" s="70"/>
      <c r="F13" s="71"/>
      <c r="G13" s="72"/>
      <c r="H13" s="53"/>
      <c r="K13" s="44"/>
      <c r="N13" s="0"/>
      <c r="O13" s="53"/>
      <c r="P13" s="59"/>
      <c r="Q13" s="0"/>
    </row>
    <row r="14" customFormat="false" ht="13.5" hidden="false" customHeight="false" outlineLevel="0" collapsed="false">
      <c r="A14" s="50" t="s">
        <v>17</v>
      </c>
      <c r="B14" s="21" t="n">
        <v>63023</v>
      </c>
      <c r="C14" s="28" t="s">
        <v>18</v>
      </c>
      <c r="D14" s="47" t="n">
        <v>4.8</v>
      </c>
      <c r="E14" s="73" t="n">
        <v>4.8</v>
      </c>
      <c r="F14" s="48" t="n">
        <f aca="false">SUM(D14-E14)</f>
        <v>0</v>
      </c>
      <c r="G14" s="51" t="n">
        <f aca="false">+F14/D14</f>
        <v>0</v>
      </c>
      <c r="H14" s="53"/>
      <c r="J14" s="6"/>
      <c r="K14" s="0"/>
      <c r="L14" s="44"/>
      <c r="M14" s="6"/>
      <c r="N14" s="0"/>
    </row>
    <row r="15" customFormat="false" ht="13.5" hidden="false" customHeight="false" outlineLevel="0" collapsed="false">
      <c r="A15" s="74" t="s">
        <v>15</v>
      </c>
      <c r="B15" s="71"/>
      <c r="C15" s="75"/>
      <c r="D15" s="76" t="n">
        <f aca="false">SUM(D14)</f>
        <v>4.8</v>
      </c>
      <c r="E15" s="76" t="n">
        <f aca="false">SUM(E14)</f>
        <v>4.8</v>
      </c>
      <c r="F15" s="77" t="n">
        <f aca="false">+D15-E15</f>
        <v>0</v>
      </c>
      <c r="G15" s="58" t="n">
        <f aca="false">+F15/D15</f>
        <v>0</v>
      </c>
      <c r="K15" s="78"/>
    </row>
    <row r="16" customFormat="false" ht="13.5" hidden="false" customHeight="false" outlineLevel="0" collapsed="false">
      <c r="A16" s="16"/>
      <c r="B16" s="21"/>
      <c r="C16" s="79"/>
      <c r="D16" s="61"/>
      <c r="E16" s="61"/>
      <c r="F16" s="62"/>
      <c r="G16" s="80"/>
      <c r="K16" s="78"/>
    </row>
    <row r="17" customFormat="false" ht="13.5" hidden="false" customHeight="false" outlineLevel="0" collapsed="false">
      <c r="A17" s="16"/>
      <c r="B17" s="81" t="s">
        <v>19</v>
      </c>
      <c r="C17" s="75"/>
      <c r="D17" s="82"/>
      <c r="E17" s="76"/>
      <c r="F17" s="83"/>
      <c r="G17" s="72"/>
      <c r="K17" s="78"/>
    </row>
    <row r="18" customFormat="false" ht="13.5" hidden="false" customHeight="false" outlineLevel="0" collapsed="false">
      <c r="A18" s="68" t="s">
        <v>10</v>
      </c>
      <c r="B18" s="38" t="n">
        <v>11657</v>
      </c>
      <c r="C18" s="37"/>
      <c r="D18" s="69"/>
      <c r="E18" s="70"/>
      <c r="F18" s="71"/>
      <c r="G18" s="72"/>
      <c r="H18" s="53"/>
      <c r="K18" s="44"/>
      <c r="N18" s="0"/>
      <c r="O18" s="53"/>
      <c r="P18" s="59"/>
      <c r="Q18" s="0"/>
    </row>
    <row r="19" customFormat="false" ht="13.5" hidden="false" customHeight="false" outlineLevel="0" collapsed="false">
      <c r="A19" s="84" t="s">
        <v>20</v>
      </c>
      <c r="B19" s="30" t="n">
        <v>2509</v>
      </c>
      <c r="C19" s="37"/>
      <c r="D19" s="47" t="n">
        <v>7.7</v>
      </c>
      <c r="E19" s="47" t="n">
        <v>7.6</v>
      </c>
      <c r="F19" s="85" t="n">
        <f aca="false">+D19-E19</f>
        <v>0.100000000000001</v>
      </c>
      <c r="G19" s="41" t="n">
        <f aca="false">+F19/D19</f>
        <v>0.0129870129870131</v>
      </c>
      <c r="H19" s="53"/>
      <c r="K19" s="44"/>
      <c r="N19" s="0"/>
      <c r="O19" s="53"/>
      <c r="P19" s="59"/>
      <c r="Q19" s="0"/>
    </row>
    <row r="20" customFormat="false" ht="13.5" hidden="false" customHeight="false" outlineLevel="0" collapsed="false">
      <c r="A20" s="86" t="s">
        <v>21</v>
      </c>
      <c r="B20" s="87" t="n">
        <v>59531</v>
      </c>
      <c r="C20" s="37"/>
      <c r="D20" s="47" t="n">
        <v>2.8</v>
      </c>
      <c r="E20" s="47" t="n">
        <v>1.4</v>
      </c>
      <c r="F20" s="85" t="n">
        <f aca="false">+D20-E20</f>
        <v>1.4</v>
      </c>
      <c r="G20" s="88" t="n">
        <f aca="false">+F20/D20</f>
        <v>0.5</v>
      </c>
      <c r="H20" s="53"/>
      <c r="K20" s="44"/>
      <c r="N20" s="0"/>
      <c r="O20" s="53"/>
      <c r="P20" s="59"/>
      <c r="Q20" s="0"/>
    </row>
    <row r="21" customFormat="false" ht="13.5" hidden="false" customHeight="false" outlineLevel="0" collapsed="false">
      <c r="A21" s="86" t="s">
        <v>22</v>
      </c>
      <c r="B21" s="87" t="n">
        <v>59945</v>
      </c>
      <c r="C21" s="37"/>
      <c r="D21" s="47" t="n">
        <v>0</v>
      </c>
      <c r="E21" s="47" t="n">
        <v>0</v>
      </c>
      <c r="F21" s="89" t="n">
        <f aca="false">+D21-E21</f>
        <v>0</v>
      </c>
      <c r="G21" s="88" t="e">
        <f aca="false">+F21/D21</f>
        <v>#DIV/0!</v>
      </c>
      <c r="K21" s="44"/>
      <c r="N21" s="0"/>
      <c r="O21" s="53"/>
      <c r="P21" s="59"/>
      <c r="Q21" s="0"/>
    </row>
    <row r="22" customFormat="false" ht="13.5" hidden="false" customHeight="false" outlineLevel="0" collapsed="false">
      <c r="A22" s="86" t="s">
        <v>23</v>
      </c>
      <c r="B22" s="87" t="n">
        <v>62789</v>
      </c>
      <c r="C22" s="38"/>
      <c r="D22" s="47" t="n">
        <v>0</v>
      </c>
      <c r="E22" s="47" t="n">
        <v>0</v>
      </c>
      <c r="F22" s="89" t="n">
        <f aca="false">+D22-E22</f>
        <v>0</v>
      </c>
      <c r="G22" s="88" t="e">
        <f aca="false">+F22/D22</f>
        <v>#DIV/0!</v>
      </c>
      <c r="I22" s="16"/>
      <c r="K22" s="0"/>
      <c r="L22" s="16"/>
      <c r="M22" s="6"/>
      <c r="N22" s="0"/>
      <c r="P22" s="53"/>
      <c r="Q22" s="59"/>
    </row>
    <row r="23" customFormat="false" ht="13.5" hidden="false" customHeight="false" outlineLevel="0" collapsed="false">
      <c r="A23" s="74" t="s">
        <v>15</v>
      </c>
      <c r="B23" s="90"/>
      <c r="C23" s="75"/>
      <c r="D23" s="76" t="n">
        <f aca="false">SUM(D19:D22)</f>
        <v>10.5</v>
      </c>
      <c r="E23" s="76" t="n">
        <f aca="false">SUM(E19:E22)</f>
        <v>9</v>
      </c>
      <c r="F23" s="77" t="n">
        <f aca="false">+D23-E23</f>
        <v>1.5</v>
      </c>
      <c r="G23" s="58" t="n">
        <f aca="false">+F23/D23</f>
        <v>0.142857142857143</v>
      </c>
      <c r="K23" s="78"/>
    </row>
    <row r="24" customFormat="false" ht="13.5" hidden="false" customHeight="false" outlineLevel="0" collapsed="false">
      <c r="A24" s="16"/>
      <c r="B24" s="21"/>
      <c r="C24" s="79"/>
      <c r="D24" s="61"/>
      <c r="E24" s="61"/>
      <c r="F24" s="62"/>
      <c r="G24" s="80"/>
      <c r="K24" s="78"/>
    </row>
    <row r="25" customFormat="false" ht="16.5" hidden="false" customHeight="false" outlineLevel="0" collapsed="false">
      <c r="A25" s="91" t="s">
        <v>24</v>
      </c>
      <c r="B25" s="13" t="n">
        <f aca="false">SUM(E2)-1</f>
        <v>45924.9398137023</v>
      </c>
      <c r="C25" s="92" t="s">
        <v>25</v>
      </c>
      <c r="D25" s="93"/>
      <c r="E25" s="61"/>
      <c r="F25" s="62"/>
      <c r="G25" s="80"/>
      <c r="K25" s="78"/>
    </row>
    <row r="26" customFormat="false" ht="13.5" hidden="false" customHeight="false" outlineLevel="0" collapsed="false">
      <c r="B26" s="94"/>
      <c r="C26" s="95" t="s">
        <v>4</v>
      </c>
      <c r="E26" s="96"/>
    </row>
    <row r="27" customFormat="false" ht="13.5" hidden="false" customHeight="false" outlineLevel="0" collapsed="false">
      <c r="B27" s="97"/>
      <c r="C27" s="98" t="s">
        <v>6</v>
      </c>
      <c r="D27" s="98" t="s">
        <v>26</v>
      </c>
      <c r="E27" s="99" t="s">
        <v>7</v>
      </c>
      <c r="F27" s="0"/>
      <c r="G27" s="0"/>
      <c r="I27" s="5"/>
      <c r="J27" s="6"/>
      <c r="K27" s="0"/>
      <c r="L27" s="7"/>
      <c r="N27" s="0"/>
      <c r="O27" s="8"/>
      <c r="Q27" s="0"/>
    </row>
    <row r="28" customFormat="false" ht="13.5" hidden="false" customHeight="false" outlineLevel="0" collapsed="false">
      <c r="A28" s="46" t="s">
        <v>11</v>
      </c>
      <c r="B28" s="21" t="n">
        <v>1309</v>
      </c>
      <c r="C28" s="100" t="n">
        <v>555961</v>
      </c>
      <c r="D28" s="101" t="n">
        <v>603541</v>
      </c>
      <c r="E28" s="102" t="n">
        <f aca="false">+D28-C28</f>
        <v>47580</v>
      </c>
      <c r="F28" s="0" t="s">
        <v>27</v>
      </c>
      <c r="G28" s="0"/>
      <c r="I28" s="5"/>
      <c r="J28" s="6"/>
      <c r="K28" s="0"/>
      <c r="L28" s="7"/>
      <c r="N28" s="0"/>
      <c r="O28" s="8"/>
      <c r="Q28" s="0"/>
    </row>
    <row r="29" customFormat="false" ht="13.5" hidden="false" customHeight="false" outlineLevel="0" collapsed="false">
      <c r="A29" s="50" t="s">
        <v>12</v>
      </c>
      <c r="B29" s="21" t="n">
        <v>57461</v>
      </c>
      <c r="C29" s="103" t="n">
        <v>-3624</v>
      </c>
      <c r="D29" s="104" t="n">
        <v>0</v>
      </c>
      <c r="E29" s="102" t="n">
        <f aca="false">+D29-C29</f>
        <v>3624</v>
      </c>
      <c r="F29" s="0" t="s">
        <v>27</v>
      </c>
      <c r="G29" s="0"/>
      <c r="I29" s="5"/>
      <c r="J29" s="6"/>
      <c r="K29" s="0"/>
      <c r="L29" s="7"/>
      <c r="N29" s="0"/>
      <c r="O29" s="8"/>
      <c r="Q29" s="0"/>
    </row>
    <row r="30" customFormat="false" ht="13.5" hidden="false" customHeight="false" outlineLevel="0" collapsed="false">
      <c r="A30" s="50" t="s">
        <v>13</v>
      </c>
      <c r="B30" s="21" t="n">
        <v>59370</v>
      </c>
      <c r="C30" s="103" t="n">
        <v>-438833</v>
      </c>
      <c r="D30" s="104" t="n">
        <v>-455569</v>
      </c>
      <c r="E30" s="102" t="n">
        <f aca="false">+D30-C30</f>
        <v>-16736</v>
      </c>
      <c r="F30" s="0" t="s">
        <v>28</v>
      </c>
      <c r="G30" s="0"/>
      <c r="I30" s="105"/>
      <c r="J30" s="6"/>
      <c r="K30" s="0"/>
      <c r="L30" s="7"/>
      <c r="N30" s="0"/>
      <c r="O30" s="8"/>
      <c r="Q30" s="0"/>
    </row>
    <row r="31" customFormat="false" ht="13.5" hidden="false" customHeight="false" outlineLevel="0" collapsed="false">
      <c r="A31" s="50" t="s">
        <v>14</v>
      </c>
      <c r="B31" s="21" t="n">
        <v>62880</v>
      </c>
      <c r="C31" s="103" t="n">
        <v>-145632</v>
      </c>
      <c r="D31" s="104" t="n">
        <v>-100416</v>
      </c>
      <c r="E31" s="102" t="n">
        <f aca="false">+D31-C31</f>
        <v>45216</v>
      </c>
      <c r="F31" s="0" t="s">
        <v>28</v>
      </c>
      <c r="G31" s="0"/>
      <c r="I31" s="5"/>
      <c r="J31" s="6"/>
      <c r="K31" s="0"/>
      <c r="L31" s="7"/>
      <c r="N31" s="0"/>
      <c r="O31" s="8"/>
      <c r="Q31" s="0"/>
    </row>
    <row r="32" customFormat="false" ht="13.5" hidden="false" customHeight="false" outlineLevel="0" collapsed="false">
      <c r="A32" s="106"/>
      <c r="B32" s="107"/>
      <c r="C32" s="108" t="n">
        <f aca="false">SUM(C28:C31)</f>
        <v>-32128</v>
      </c>
      <c r="D32" s="108" t="n">
        <f aca="false">SUM(D28:D31)</f>
        <v>47556</v>
      </c>
      <c r="E32" s="109" t="n">
        <f aca="false">SUM(E28:E31)</f>
        <v>79684</v>
      </c>
      <c r="F32" s="110" t="n">
        <f aca="false">+E32/D32</f>
        <v>1.67558247119186</v>
      </c>
      <c r="G32" s="0"/>
      <c r="I32" s="5"/>
      <c r="J32" s="6"/>
      <c r="K32" s="0"/>
      <c r="L32" s="7"/>
      <c r="N32" s="0"/>
      <c r="O32" s="8"/>
      <c r="Q32" s="0"/>
    </row>
    <row r="33" customFormat="false" ht="13.5" hidden="false" customHeight="false" outlineLevel="0" collapsed="false">
      <c r="A33" s="28"/>
      <c r="B33" s="111"/>
      <c r="C33" s="112"/>
      <c r="D33" s="112"/>
      <c r="E33" s="112"/>
      <c r="F33" s="113"/>
      <c r="G33" s="112"/>
      <c r="H33" s="112"/>
      <c r="I33" s="112"/>
      <c r="J33" s="6"/>
      <c r="K33" s="0"/>
      <c r="L33" s="7"/>
      <c r="N33" s="0"/>
      <c r="O33" s="8"/>
      <c r="Q33" s="0"/>
    </row>
    <row r="34" customFormat="false" ht="13.5" hidden="false" customHeight="false" outlineLevel="0" collapsed="false">
      <c r="A34" s="114" t="s">
        <v>29</v>
      </c>
      <c r="B34" s="115"/>
      <c r="C34" s="116" t="s">
        <v>30</v>
      </c>
      <c r="D34" s="0"/>
      <c r="E34" s="0"/>
      <c r="F34" s="0"/>
      <c r="G34" s="112"/>
      <c r="H34" s="112"/>
      <c r="I34" s="117"/>
      <c r="K34" s="7"/>
      <c r="L34" s="0"/>
      <c r="N34" s="8"/>
      <c r="Q34" s="0"/>
    </row>
    <row r="35" customFormat="false" ht="13.5" hidden="false" customHeight="false" outlineLevel="0" collapsed="false">
      <c r="A35" s="118" t="s">
        <v>31</v>
      </c>
      <c r="B35" s="115"/>
      <c r="C35" s="119" t="s">
        <v>6</v>
      </c>
      <c r="D35" s="98" t="s">
        <v>26</v>
      </c>
      <c r="E35" s="99" t="s">
        <v>7</v>
      </c>
      <c r="F35" s="0"/>
      <c r="G35" s="112"/>
      <c r="H35" s="112"/>
      <c r="I35" s="117"/>
      <c r="K35" s="7"/>
      <c r="L35" s="0"/>
      <c r="N35" s="8"/>
      <c r="Q35" s="0"/>
    </row>
    <row r="36" customFormat="false" ht="13.5" hidden="false" customHeight="false" outlineLevel="0" collapsed="false">
      <c r="A36" s="84" t="s">
        <v>20</v>
      </c>
      <c r="B36" s="30" t="n">
        <v>2509</v>
      </c>
      <c r="C36" s="120" t="n">
        <v>91404</v>
      </c>
      <c r="D36" s="121" t="n">
        <v>88144</v>
      </c>
      <c r="E36" s="102" t="n">
        <f aca="false">+D36-C36</f>
        <v>-3260</v>
      </c>
      <c r="F36" s="3" t="s">
        <v>28</v>
      </c>
      <c r="G36" s="112"/>
      <c r="H36" s="112"/>
      <c r="I36" s="117"/>
      <c r="K36" s="7"/>
      <c r="L36" s="0"/>
      <c r="N36" s="8"/>
      <c r="Q36" s="0"/>
    </row>
    <row r="37" customFormat="false" ht="13.5" hidden="false" customHeight="false" outlineLevel="0" collapsed="false">
      <c r="A37" s="86" t="s">
        <v>21</v>
      </c>
      <c r="B37" s="87" t="n">
        <v>59531</v>
      </c>
      <c r="C37" s="122" t="n">
        <v>22640</v>
      </c>
      <c r="D37" s="123" t="n">
        <v>22065</v>
      </c>
      <c r="E37" s="102" t="n">
        <f aca="false">+D37-C37</f>
        <v>-575</v>
      </c>
      <c r="F37" s="0" t="s">
        <v>28</v>
      </c>
      <c r="G37" s="112"/>
      <c r="H37" s="112"/>
      <c r="I37" s="117"/>
      <c r="K37" s="7"/>
      <c r="L37" s="0"/>
      <c r="N37" s="8"/>
      <c r="Q37" s="0"/>
    </row>
    <row r="38" customFormat="false" ht="13.5" hidden="false" customHeight="false" outlineLevel="0" collapsed="false">
      <c r="A38" s="86" t="s">
        <v>32</v>
      </c>
      <c r="B38" s="87" t="n">
        <v>59945</v>
      </c>
      <c r="C38" s="122" t="n">
        <v>0</v>
      </c>
      <c r="D38" s="123" t="n">
        <v>0</v>
      </c>
      <c r="E38" s="102" t="n">
        <f aca="false">+D38-C38</f>
        <v>0</v>
      </c>
      <c r="F38" s="0"/>
      <c r="G38" s="112"/>
      <c r="H38" s="112"/>
      <c r="I38" s="117"/>
      <c r="K38" s="7"/>
      <c r="L38" s="0"/>
      <c r="N38" s="8"/>
      <c r="Q38" s="0"/>
    </row>
    <row r="39" customFormat="false" ht="13.5" hidden="false" customHeight="false" outlineLevel="0" collapsed="false">
      <c r="A39" s="86" t="s">
        <v>23</v>
      </c>
      <c r="B39" s="87" t="n">
        <v>62789</v>
      </c>
      <c r="C39" s="124" t="n">
        <v>0</v>
      </c>
      <c r="D39" s="125" t="n">
        <v>0</v>
      </c>
      <c r="E39" s="126" t="n">
        <f aca="false">+D39-C39</f>
        <v>0</v>
      </c>
      <c r="F39" s="0"/>
      <c r="G39" s="112"/>
      <c r="H39" s="112"/>
      <c r="I39" s="117"/>
      <c r="K39" s="7"/>
      <c r="L39" s="0"/>
      <c r="N39" s="8"/>
      <c r="Q39" s="0"/>
    </row>
    <row r="40" customFormat="false" ht="13.5" hidden="false" customHeight="false" outlineLevel="0" collapsed="false">
      <c r="A40" s="127"/>
      <c r="B40" s="128"/>
      <c r="C40" s="129" t="n">
        <f aca="false">SUM(C36:C39)</f>
        <v>114044</v>
      </c>
      <c r="D40" s="129" t="n">
        <f aca="false">SUM(D36:D39)</f>
        <v>110209</v>
      </c>
      <c r="E40" s="109" t="n">
        <f aca="false">SUM(E36:E39)</f>
        <v>-3835</v>
      </c>
      <c r="F40" s="110" t="n">
        <f aca="false">+E40/D40</f>
        <v>-0.0347975210735965</v>
      </c>
      <c r="G40" s="112"/>
      <c r="H40" s="112"/>
      <c r="I40" s="117"/>
      <c r="K40" s="7"/>
      <c r="L40" s="0"/>
      <c r="N40" s="8"/>
      <c r="Q40" s="0"/>
    </row>
    <row r="41" customFormat="false" ht="13.5" hidden="false" customHeight="false" outlineLevel="0" collapsed="false">
      <c r="A41" s="127"/>
      <c r="B41" s="115"/>
      <c r="C41" s="113"/>
      <c r="D41" s="113"/>
      <c r="E41" s="130"/>
      <c r="F41" s="131"/>
      <c r="G41" s="112"/>
      <c r="H41" s="112"/>
      <c r="I41" s="117"/>
      <c r="K41" s="7"/>
      <c r="L41" s="0"/>
      <c r="N41" s="8"/>
      <c r="Q41" s="0"/>
    </row>
    <row r="42" customFormat="false" ht="13.5" hidden="false" customHeight="false" outlineLevel="0" collapsed="false">
      <c r="A42" s="114" t="s">
        <v>29</v>
      </c>
      <c r="B42" s="115"/>
      <c r="C42" s="132" t="s">
        <v>16</v>
      </c>
      <c r="D42" s="0"/>
      <c r="E42" s="0"/>
      <c r="F42" s="0"/>
      <c r="G42" s="112"/>
      <c r="H42" s="112"/>
      <c r="I42" s="117"/>
      <c r="K42" s="7"/>
      <c r="L42" s="0"/>
      <c r="N42" s="8"/>
      <c r="Q42" s="0"/>
    </row>
    <row r="43" customFormat="false" ht="13.5" hidden="false" customHeight="false" outlineLevel="0" collapsed="false">
      <c r="A43" s="118" t="s">
        <v>31</v>
      </c>
      <c r="B43" s="115"/>
      <c r="C43" s="119" t="s">
        <v>6</v>
      </c>
      <c r="D43" s="98" t="s">
        <v>26</v>
      </c>
      <c r="E43" s="99" t="s">
        <v>7</v>
      </c>
      <c r="F43" s="0"/>
      <c r="G43" s="112"/>
      <c r="H43" s="112"/>
      <c r="I43" s="117"/>
      <c r="K43" s="7"/>
      <c r="L43" s="0"/>
      <c r="N43" s="8"/>
      <c r="Q43" s="0"/>
    </row>
    <row r="44" customFormat="false" ht="13.5" hidden="false" customHeight="false" outlineLevel="0" collapsed="false">
      <c r="A44" s="50" t="s">
        <v>17</v>
      </c>
      <c r="B44" s="21" t="n">
        <v>63023</v>
      </c>
      <c r="C44" s="124" t="n">
        <v>50144</v>
      </c>
      <c r="D44" s="133" t="n">
        <v>50144</v>
      </c>
      <c r="E44" s="126" t="n">
        <f aca="false">+D44-C44</f>
        <v>0</v>
      </c>
      <c r="F44" s="134" t="s">
        <v>27</v>
      </c>
      <c r="G44" s="0"/>
      <c r="I44" s="135"/>
      <c r="J44" s="6"/>
      <c r="K44" s="0"/>
      <c r="L44" s="7"/>
      <c r="N44" s="0"/>
      <c r="O44" s="8"/>
      <c r="Q44" s="0"/>
    </row>
    <row r="45" customFormat="false" ht="13.5" hidden="false" customHeight="false" outlineLevel="0" collapsed="false">
      <c r="A45" s="136"/>
      <c r="B45" s="137"/>
      <c r="C45" s="138" t="n">
        <f aca="false">SUM(C44)</f>
        <v>50144</v>
      </c>
      <c r="D45" s="139" t="n">
        <f aca="false">SUM(D44)</f>
        <v>50144</v>
      </c>
      <c r="E45" s="140" t="n">
        <f aca="false">SUM(E44)</f>
        <v>0</v>
      </c>
      <c r="F45" s="110" t="n">
        <f aca="false">+E45/D45</f>
        <v>0</v>
      </c>
      <c r="G45" s="112"/>
      <c r="H45" s="112"/>
      <c r="I45" s="117"/>
      <c r="K45" s="7"/>
      <c r="L45" s="0"/>
      <c r="N45" s="8"/>
      <c r="Q45" s="0"/>
    </row>
    <row r="46" customFormat="false" ht="12.75" hidden="false" customHeight="false" outlineLevel="0" collapsed="false">
      <c r="A46" s="141"/>
      <c r="B46" s="137"/>
      <c r="C46" s="142"/>
      <c r="D46" s="143"/>
      <c r="E46" s="144"/>
      <c r="F46" s="3"/>
      <c r="G46" s="112"/>
      <c r="H46" s="112"/>
      <c r="I46" s="117"/>
      <c r="K46" s="7"/>
      <c r="L46" s="0"/>
      <c r="N46" s="8"/>
      <c r="Q46" s="0"/>
    </row>
    <row r="47" customFormat="false" ht="13.5" hidden="false" customHeight="false" outlineLevel="0" collapsed="false">
      <c r="A47" s="145"/>
      <c r="B47" s="115"/>
      <c r="C47" s="32"/>
      <c r="D47" s="112"/>
      <c r="E47" s="112"/>
      <c r="F47" s="113"/>
      <c r="G47" s="112"/>
      <c r="H47" s="112"/>
      <c r="I47" s="117"/>
      <c r="K47" s="7"/>
      <c r="L47" s="0"/>
      <c r="N47" s="8"/>
      <c r="Q47" s="0"/>
    </row>
    <row r="48" customFormat="false" ht="18.75" hidden="false" customHeight="true" outlineLevel="0" collapsed="false">
      <c r="A48" s="146" t="s">
        <v>33</v>
      </c>
      <c r="B48" s="147"/>
      <c r="C48" s="148" t="n">
        <f aca="false">SUM(C45+C40+C32)</f>
        <v>132060</v>
      </c>
      <c r="D48" s="148" t="n">
        <f aca="false">SUM(D45+D40+D32)</f>
        <v>207909</v>
      </c>
      <c r="E48" s="148" t="n">
        <f aca="false">SUM(E45+E40+E32)</f>
        <v>75849</v>
      </c>
      <c r="F48" s="110" t="n">
        <f aca="false">+E48/D48</f>
        <v>0.364818261835707</v>
      </c>
      <c r="G48" s="0"/>
      <c r="I48" s="149"/>
      <c r="J48" s="150"/>
      <c r="K48" s="6"/>
      <c r="L48" s="0"/>
      <c r="M48" s="7"/>
      <c r="N48" s="0"/>
      <c r="P48" s="8"/>
      <c r="Q48" s="0"/>
    </row>
    <row r="49" customFormat="false" ht="18.75" hidden="false" customHeight="false" outlineLevel="0" collapsed="false">
      <c r="A49" s="151" t="s">
        <v>34</v>
      </c>
      <c r="B49" s="16"/>
      <c r="C49" s="152" t="s">
        <v>35</v>
      </c>
      <c r="G49" s="0"/>
      <c r="J49" s="5"/>
      <c r="K49" s="6"/>
      <c r="L49" s="0"/>
      <c r="M49" s="7"/>
      <c r="N49" s="0"/>
      <c r="P49" s="8"/>
      <c r="Q49" s="0"/>
    </row>
    <row r="50" customFormat="false" ht="13.5" hidden="false" customHeight="false" outlineLevel="0" collapsed="false">
      <c r="A50" s="153" t="n">
        <v>37196</v>
      </c>
      <c r="B50" s="154" t="s">
        <v>4</v>
      </c>
      <c r="C50" s="155" t="s">
        <v>30</v>
      </c>
      <c r="D50" s="156" t="s">
        <v>36</v>
      </c>
      <c r="E50" s="157"/>
    </row>
    <row r="51" customFormat="false" ht="13.5" hidden="false" customHeight="false" outlineLevel="0" collapsed="false">
      <c r="A51" s="158"/>
      <c r="B51" s="159" t="s">
        <v>37</v>
      </c>
      <c r="C51" s="160" t="s">
        <v>38</v>
      </c>
      <c r="D51" s="161"/>
      <c r="E51" s="162"/>
    </row>
    <row r="52" customFormat="false" ht="13.5" hidden="false" customHeight="false" outlineLevel="0" collapsed="false">
      <c r="A52" s="163" t="s">
        <v>39</v>
      </c>
      <c r="B52" s="164" t="n">
        <v>121906</v>
      </c>
      <c r="C52" s="165" t="n">
        <v>53466</v>
      </c>
      <c r="D52" s="166" t="n">
        <f aca="false">SUM(B52:C52)</f>
        <v>175372</v>
      </c>
      <c r="E52" s="167"/>
      <c r="F52" s="162"/>
      <c r="Q52" s="0"/>
    </row>
    <row r="53" customFormat="false" ht="12.75" hidden="false" customHeight="false" outlineLevel="0" collapsed="false">
      <c r="A53" s="168" t="s">
        <v>40</v>
      </c>
      <c r="B53" s="169" t="n">
        <f aca="false">SUM(E32)</f>
        <v>79684</v>
      </c>
      <c r="C53" s="170" t="n">
        <f aca="false">SUM(E40+E45)</f>
        <v>-3835</v>
      </c>
      <c r="D53" s="171" t="n">
        <f aca="false">+B53+C53</f>
        <v>75849</v>
      </c>
      <c r="E53" s="172"/>
      <c r="Q53" s="0"/>
    </row>
    <row r="54" customFormat="false" ht="13.5" hidden="false" customHeight="false" outlineLevel="0" collapsed="false">
      <c r="A54" s="173" t="s">
        <v>41</v>
      </c>
      <c r="B54" s="169" t="n">
        <f aca="false">SUM(F10)*100</f>
        <v>0</v>
      </c>
      <c r="C54" s="170" t="n">
        <f aca="false">SUM(F23)*100</f>
        <v>150</v>
      </c>
      <c r="D54" s="171" t="n">
        <f aca="false">+B54+C54</f>
        <v>150</v>
      </c>
      <c r="E54" s="174"/>
      <c r="Q54" s="0"/>
    </row>
    <row r="55" customFormat="false" ht="13.5" hidden="false" customHeight="false" outlineLevel="0" collapsed="false">
      <c r="A55" s="175" t="s">
        <v>15</v>
      </c>
      <c r="B55" s="176" t="n">
        <f aca="false">SUM(B52:B54)</f>
        <v>201590</v>
      </c>
      <c r="C55" s="177" t="n">
        <f aca="false">SUM(C52:C54)</f>
        <v>49781</v>
      </c>
      <c r="D55" s="178" t="n">
        <f aca="false">SUM(D52:D54)</f>
        <v>251371</v>
      </c>
      <c r="E55" s="179"/>
      <c r="F55" s="2"/>
      <c r="I55" s="3"/>
      <c r="Q55" s="0"/>
    </row>
    <row r="56" customFormat="false" ht="12.75" hidden="false" customHeight="false" outlineLevel="0" collapsed="false">
      <c r="A56" s="1" t="s">
        <v>42</v>
      </c>
      <c r="B56" s="180"/>
      <c r="C56" s="180"/>
      <c r="D56" s="181"/>
      <c r="E56" s="181"/>
      <c r="F56" s="181"/>
      <c r="Q56" s="0"/>
    </row>
    <row r="57" customFormat="false" ht="13.5" hidden="false" customHeight="false" outlineLevel="0" collapsed="false">
      <c r="A57" s="1" t="s">
        <v>43</v>
      </c>
      <c r="B57" s="180"/>
      <c r="C57" s="180"/>
      <c r="D57" s="181"/>
      <c r="E57" s="181"/>
      <c r="F57" s="181"/>
      <c r="Q57" s="0"/>
    </row>
    <row r="58" customFormat="false" ht="14.25" hidden="false" customHeight="false" outlineLevel="0" collapsed="false">
      <c r="A58" s="146" t="s">
        <v>33</v>
      </c>
      <c r="B58" s="65"/>
      <c r="C58" s="182" t="s">
        <v>6</v>
      </c>
      <c r="D58" s="182" t="s">
        <v>26</v>
      </c>
      <c r="E58" s="182" t="s">
        <v>7</v>
      </c>
      <c r="F58" s="183" t="s">
        <v>8</v>
      </c>
      <c r="H58" s="3"/>
      <c r="J58" s="4"/>
      <c r="L58" s="21"/>
      <c r="M58" s="20"/>
      <c r="Q58" s="0"/>
    </row>
    <row r="59" customFormat="false" ht="13.5" hidden="false" customHeight="false" outlineLevel="0" collapsed="false">
      <c r="L59" s="21"/>
      <c r="M59" s="20"/>
    </row>
    <row r="60" customFormat="false" ht="13.5" hidden="false" customHeight="false" outlineLevel="0" collapsed="false">
      <c r="A60" s="151"/>
      <c r="B60" s="1" t="n">
        <v>1</v>
      </c>
      <c r="C60" s="184" t="n">
        <v>0</v>
      </c>
      <c r="D60" s="184" t="n">
        <v>0</v>
      </c>
      <c r="E60" s="184" t="n">
        <f aca="false">SUM(D60-C60)</f>
        <v>0</v>
      </c>
      <c r="F60" s="110" t="e">
        <f aca="false">+E60/D60</f>
        <v>#DIV/0!</v>
      </c>
      <c r="L60" s="21"/>
      <c r="M60" s="20"/>
    </row>
    <row r="61" customFormat="false" ht="13.5" hidden="false" customHeight="false" outlineLevel="0" collapsed="false">
      <c r="B61" s="1" t="n">
        <v>2</v>
      </c>
      <c r="C61" s="184" t="n">
        <v>0</v>
      </c>
      <c r="D61" s="184" t="n">
        <v>0</v>
      </c>
      <c r="E61" s="184" t="n">
        <f aca="false">SUM(D61-C61)</f>
        <v>0</v>
      </c>
      <c r="F61" s="110" t="e">
        <f aca="false">+E61/D61</f>
        <v>#DIV/0!</v>
      </c>
      <c r="L61" s="21"/>
      <c r="M61" s="20"/>
    </row>
    <row r="62" customFormat="false" ht="13.5" hidden="false" customHeight="false" outlineLevel="0" collapsed="false">
      <c r="B62" s="1" t="n">
        <v>3</v>
      </c>
      <c r="C62" s="184" t="n">
        <v>0</v>
      </c>
      <c r="D62" s="184" t="n">
        <v>0</v>
      </c>
      <c r="E62" s="184" t="n">
        <f aca="false">SUM(D62-C62)</f>
        <v>0</v>
      </c>
      <c r="F62" s="110" t="e">
        <f aca="false">+E62/D62</f>
        <v>#DIV/0!</v>
      </c>
      <c r="L62" s="21"/>
      <c r="M62" s="20"/>
    </row>
    <row r="63" customFormat="false" ht="13.5" hidden="false" customHeight="false" outlineLevel="0" collapsed="false">
      <c r="B63" s="1" t="n">
        <v>4</v>
      </c>
      <c r="C63" s="184" t="n">
        <v>0</v>
      </c>
      <c r="D63" s="184" t="n">
        <v>0</v>
      </c>
      <c r="E63" s="184" t="n">
        <f aca="false">SUM(D63-C63)</f>
        <v>0</v>
      </c>
      <c r="F63" s="110" t="e">
        <f aca="false">+E63/D63</f>
        <v>#DIV/0!</v>
      </c>
      <c r="L63" s="16"/>
      <c r="M63" s="20"/>
    </row>
    <row r="64" customFormat="false" ht="16.5" hidden="false" customHeight="false" outlineLevel="0" collapsed="false">
      <c r="B64" s="1" t="n">
        <v>5</v>
      </c>
      <c r="C64" s="184" t="n">
        <v>0</v>
      </c>
      <c r="D64" s="184" t="n">
        <v>0</v>
      </c>
      <c r="E64" s="181" t="n">
        <f aca="false">SUM(D64-C64)</f>
        <v>0</v>
      </c>
      <c r="F64" s="110" t="e">
        <f aca="false">+E64/D64</f>
        <v>#DIV/0!</v>
      </c>
      <c r="L64" s="21"/>
      <c r="M64" s="185"/>
    </row>
    <row r="65" customFormat="false" ht="13.5" hidden="false" customHeight="false" outlineLevel="0" collapsed="false">
      <c r="B65" s="1" t="n">
        <v>6</v>
      </c>
      <c r="C65" s="184" t="n">
        <v>0</v>
      </c>
      <c r="D65" s="184" t="n">
        <v>0</v>
      </c>
      <c r="E65" s="184" t="n">
        <f aca="false">SUM(D65-C65)</f>
        <v>0</v>
      </c>
      <c r="F65" s="110" t="e">
        <f aca="false">+E65/D65</f>
        <v>#DIV/0!</v>
      </c>
      <c r="L65" s="16"/>
      <c r="M65" s="20"/>
    </row>
    <row r="66" customFormat="false" ht="13.5" hidden="false" customHeight="false" outlineLevel="0" collapsed="false">
      <c r="B66" s="1" t="n">
        <v>7</v>
      </c>
      <c r="C66" s="184" t="n">
        <v>0</v>
      </c>
      <c r="D66" s="184" t="n">
        <v>0</v>
      </c>
      <c r="E66" s="184" t="n">
        <f aca="false">SUM(D66-C66)</f>
        <v>0</v>
      </c>
      <c r="F66" s="110" t="e">
        <f aca="false">+E66/D66</f>
        <v>#DIV/0!</v>
      </c>
      <c r="L66" s="21"/>
      <c r="M66" s="20"/>
    </row>
    <row r="67" customFormat="false" ht="13.5" hidden="false" customHeight="false" outlineLevel="0" collapsed="false">
      <c r="A67" s="186"/>
      <c r="B67" s="1" t="n">
        <v>8</v>
      </c>
      <c r="C67" s="184" t="n">
        <v>0</v>
      </c>
      <c r="D67" s="184" t="n">
        <v>0</v>
      </c>
      <c r="E67" s="181" t="n">
        <f aca="false">SUM(D67-C67)</f>
        <v>0</v>
      </c>
      <c r="F67" s="110" t="e">
        <f aca="false">+E67/D67</f>
        <v>#DIV/0!</v>
      </c>
      <c r="L67" s="21"/>
      <c r="M67" s="20"/>
    </row>
    <row r="68" customFormat="false" ht="13.5" hidden="false" customHeight="false" outlineLevel="0" collapsed="false">
      <c r="B68" s="1" t="n">
        <v>9</v>
      </c>
      <c r="C68" s="184" t="n">
        <v>0</v>
      </c>
      <c r="D68" s="184" t="n">
        <v>0</v>
      </c>
      <c r="E68" s="181" t="n">
        <f aca="false">SUM(D68-C68)</f>
        <v>0</v>
      </c>
      <c r="F68" s="110" t="e">
        <f aca="false">+E68/D68</f>
        <v>#DIV/0!</v>
      </c>
      <c r="L68" s="21"/>
      <c r="M68" s="20"/>
    </row>
    <row r="69" customFormat="false" ht="13.5" hidden="false" customHeight="false" outlineLevel="0" collapsed="false">
      <c r="B69" s="1" t="n">
        <v>10</v>
      </c>
      <c r="C69" s="184" t="n">
        <v>0</v>
      </c>
      <c r="D69" s="184" t="n">
        <v>0</v>
      </c>
      <c r="E69" s="181" t="n">
        <f aca="false">SUM(D69-C69)</f>
        <v>0</v>
      </c>
      <c r="F69" s="110" t="e">
        <f aca="false">+E69/D69</f>
        <v>#DIV/0!</v>
      </c>
      <c r="L69" s="21"/>
      <c r="M69" s="20"/>
    </row>
    <row r="70" customFormat="false" ht="13.5" hidden="false" customHeight="false" outlineLevel="0" collapsed="false">
      <c r="B70" s="1" t="n">
        <v>11</v>
      </c>
      <c r="C70" s="184" t="n">
        <v>0</v>
      </c>
      <c r="D70" s="184" t="n">
        <v>0</v>
      </c>
      <c r="E70" s="181" t="n">
        <f aca="false">SUM(D70-C70)</f>
        <v>0</v>
      </c>
      <c r="F70" s="110" t="e">
        <f aca="false">+E70/D70</f>
        <v>#DIV/0!</v>
      </c>
      <c r="L70" s="21"/>
      <c r="M70" s="20"/>
    </row>
    <row r="71" customFormat="false" ht="13.5" hidden="false" customHeight="false" outlineLevel="0" collapsed="false">
      <c r="B71" s="1" t="n">
        <v>12</v>
      </c>
      <c r="C71" s="184" t="n">
        <v>132060</v>
      </c>
      <c r="D71" s="184" t="n">
        <v>207909</v>
      </c>
      <c r="E71" s="181" t="n">
        <f aca="false">SUM(D71-C71)</f>
        <v>75849</v>
      </c>
      <c r="F71" s="110" t="n">
        <f aca="false">+E71/D71</f>
        <v>0.364818261835707</v>
      </c>
      <c r="L71" s="21"/>
      <c r="M71" s="20"/>
    </row>
    <row r="72" customFormat="false" ht="13.5" hidden="false" customHeight="false" outlineLevel="0" collapsed="false">
      <c r="B72" s="1" t="n">
        <v>13</v>
      </c>
      <c r="C72" s="184" t="n">
        <v>0</v>
      </c>
      <c r="D72" s="184" t="n">
        <v>0</v>
      </c>
      <c r="E72" s="181" t="n">
        <f aca="false">SUM(D72-C72)</f>
        <v>0</v>
      </c>
      <c r="F72" s="110" t="e">
        <f aca="false">+E72/D72</f>
        <v>#DIV/0!</v>
      </c>
      <c r="L72" s="187"/>
      <c r="M72" s="32"/>
    </row>
    <row r="73" customFormat="false" ht="13.5" hidden="false" customHeight="false" outlineLevel="0" collapsed="false">
      <c r="B73" s="1" t="n">
        <v>14</v>
      </c>
      <c r="C73" s="184" t="n">
        <v>0</v>
      </c>
      <c r="D73" s="184" t="n">
        <v>0</v>
      </c>
      <c r="E73" s="181" t="n">
        <f aca="false">SUM(D73-C73)</f>
        <v>0</v>
      </c>
      <c r="F73" s="110" t="e">
        <f aca="false">+E73/D73</f>
        <v>#DIV/0!</v>
      </c>
      <c r="L73" s="187"/>
      <c r="M73" s="32"/>
    </row>
    <row r="74" customFormat="false" ht="13.5" hidden="false" customHeight="false" outlineLevel="0" collapsed="false">
      <c r="B74" s="1" t="n">
        <v>15</v>
      </c>
      <c r="C74" s="184" t="n">
        <v>0</v>
      </c>
      <c r="D74" s="184" t="n">
        <v>0</v>
      </c>
      <c r="E74" s="181" t="n">
        <f aca="false">SUM(D74-C74)</f>
        <v>0</v>
      </c>
      <c r="F74" s="110" t="e">
        <f aca="false">+E74/D74</f>
        <v>#DIV/0!</v>
      </c>
      <c r="L74" s="187"/>
      <c r="M74" s="32"/>
    </row>
    <row r="75" customFormat="false" ht="13.5" hidden="false" customHeight="false" outlineLevel="0" collapsed="false">
      <c r="B75" s="1" t="n">
        <v>16</v>
      </c>
      <c r="C75" s="184" t="n">
        <v>0</v>
      </c>
      <c r="D75" s="184" t="n">
        <v>0</v>
      </c>
      <c r="E75" s="181" t="n">
        <f aca="false">SUM(D75-C75)</f>
        <v>0</v>
      </c>
      <c r="F75" s="110" t="e">
        <f aca="false">+E75/D75</f>
        <v>#DIV/0!</v>
      </c>
      <c r="I75" s="32"/>
      <c r="L75" s="187"/>
      <c r="M75" s="32"/>
    </row>
    <row r="76" customFormat="false" ht="13.5" hidden="false" customHeight="false" outlineLevel="0" collapsed="false">
      <c r="B76" s="21" t="n">
        <v>17</v>
      </c>
      <c r="C76" s="184" t="n">
        <v>0</v>
      </c>
      <c r="D76" s="184" t="n">
        <v>0</v>
      </c>
      <c r="E76" s="181" t="n">
        <f aca="false">SUM(D76-C76)</f>
        <v>0</v>
      </c>
      <c r="F76" s="110" t="e">
        <f aca="false">+E76/D76</f>
        <v>#DIV/0!</v>
      </c>
      <c r="H76" s="188"/>
      <c r="I76" s="32"/>
      <c r="J76" s="20"/>
      <c r="L76" s="187"/>
      <c r="M76" s="32"/>
    </row>
    <row r="77" customFormat="false" ht="16.5" hidden="false" customHeight="false" outlineLevel="0" collapsed="false">
      <c r="B77" s="21" t="n">
        <v>18</v>
      </c>
      <c r="C77" s="184" t="n">
        <v>0</v>
      </c>
      <c r="D77" s="184" t="n">
        <v>0</v>
      </c>
      <c r="E77" s="181" t="n">
        <f aca="false">SUM(D77-C77)</f>
        <v>0</v>
      </c>
      <c r="F77" s="110" t="e">
        <f aca="false">+E77/D77</f>
        <v>#DIV/0!</v>
      </c>
      <c r="H77" s="32"/>
      <c r="I77" s="32"/>
      <c r="J77" s="185"/>
      <c r="L77" s="187"/>
      <c r="M77" s="20"/>
    </row>
    <row r="78" customFormat="false" ht="14.25" hidden="false" customHeight="true" outlineLevel="0" collapsed="false">
      <c r="B78" s="21" t="n">
        <v>19</v>
      </c>
      <c r="C78" s="184" t="n">
        <v>0</v>
      </c>
      <c r="D78" s="184" t="n">
        <v>0</v>
      </c>
      <c r="E78" s="181" t="n">
        <f aca="false">SUM(D78-C78)</f>
        <v>0</v>
      </c>
      <c r="F78" s="110" t="e">
        <f aca="false">+E78/D78</f>
        <v>#DIV/0!</v>
      </c>
      <c r="H78" s="189"/>
      <c r="I78" s="144"/>
      <c r="J78" s="185"/>
      <c r="L78" s="187"/>
      <c r="M78" s="185"/>
    </row>
    <row r="79" customFormat="false" ht="13.5" hidden="false" customHeight="false" outlineLevel="0" collapsed="false">
      <c r="B79" s="21" t="n">
        <v>20</v>
      </c>
      <c r="C79" s="184" t="n">
        <v>0</v>
      </c>
      <c r="D79" s="184" t="n">
        <v>0</v>
      </c>
      <c r="E79" s="181" t="n">
        <f aca="false">SUM(D79-C79)</f>
        <v>0</v>
      </c>
      <c r="F79" s="110" t="e">
        <f aca="false">+E79/D79</f>
        <v>#DIV/0!</v>
      </c>
      <c r="H79" s="190"/>
      <c r="I79" s="144"/>
      <c r="J79" s="20"/>
      <c r="L79" s="187"/>
      <c r="M79" s="20"/>
    </row>
    <row r="80" customFormat="false" ht="13.5" hidden="false" customHeight="false" outlineLevel="0" collapsed="false">
      <c r="B80" s="21" t="n">
        <v>21</v>
      </c>
      <c r="C80" s="184" t="n">
        <v>0</v>
      </c>
      <c r="D80" s="184" t="n">
        <v>0</v>
      </c>
      <c r="E80" s="181" t="n">
        <f aca="false">SUM(D80-C80)</f>
        <v>0</v>
      </c>
      <c r="F80" s="110" t="e">
        <f aca="false">+E80/D80</f>
        <v>#DIV/0!</v>
      </c>
      <c r="H80" s="190"/>
      <c r="I80" s="144"/>
      <c r="J80" s="20"/>
      <c r="L80" s="187"/>
      <c r="M80" s="20"/>
    </row>
    <row r="81" customFormat="false" ht="13.5" hidden="false" customHeight="false" outlineLevel="0" collapsed="false">
      <c r="B81" s="21" t="n">
        <v>22</v>
      </c>
      <c r="C81" s="184" t="n">
        <v>0</v>
      </c>
      <c r="D81" s="184" t="n">
        <v>0</v>
      </c>
      <c r="E81" s="181" t="n">
        <f aca="false">SUM(D81-C81)</f>
        <v>0</v>
      </c>
      <c r="F81" s="110" t="e">
        <f aca="false">+E81/D81</f>
        <v>#DIV/0!</v>
      </c>
      <c r="H81" s="190"/>
      <c r="I81" s="144"/>
      <c r="J81" s="20"/>
      <c r="L81" s="187"/>
      <c r="M81" s="20"/>
    </row>
    <row r="82" customFormat="false" ht="13.5" hidden="false" customHeight="false" outlineLevel="0" collapsed="false">
      <c r="B82" s="21" t="n">
        <v>23</v>
      </c>
      <c r="C82" s="184" t="n">
        <v>0</v>
      </c>
      <c r="D82" s="184" t="n">
        <v>0</v>
      </c>
      <c r="E82" s="181" t="n">
        <f aca="false">SUM(D82-C82)</f>
        <v>0</v>
      </c>
      <c r="F82" s="110" t="e">
        <f aca="false">+E82/D82</f>
        <v>#DIV/0!</v>
      </c>
      <c r="H82" s="190"/>
      <c r="I82" s="144"/>
      <c r="J82" s="20"/>
      <c r="L82" s="187"/>
      <c r="M82" s="20"/>
    </row>
    <row r="83" customFormat="false" ht="13.5" hidden="false" customHeight="false" outlineLevel="0" collapsed="false">
      <c r="B83" s="21" t="n">
        <v>24</v>
      </c>
      <c r="C83" s="184" t="n">
        <v>0</v>
      </c>
      <c r="D83" s="184" t="n">
        <v>0</v>
      </c>
      <c r="E83" s="181" t="n">
        <f aca="false">SUM(D83-C83)</f>
        <v>0</v>
      </c>
      <c r="F83" s="110" t="e">
        <f aca="false">+E83/D83</f>
        <v>#DIV/0!</v>
      </c>
      <c r="H83" s="190"/>
      <c r="I83" s="144"/>
      <c r="J83" s="20"/>
      <c r="L83" s="187"/>
      <c r="M83" s="20"/>
    </row>
    <row r="84" customFormat="false" ht="13.5" hidden="false" customHeight="false" outlineLevel="0" collapsed="false">
      <c r="B84" s="21" t="n">
        <v>25</v>
      </c>
      <c r="C84" s="184" t="n">
        <v>0</v>
      </c>
      <c r="D84" s="184" t="n">
        <v>0</v>
      </c>
      <c r="E84" s="181" t="n">
        <f aca="false">SUM(D84-C84)</f>
        <v>0</v>
      </c>
      <c r="F84" s="110" t="e">
        <f aca="false">+E84/D84</f>
        <v>#DIV/0!</v>
      </c>
      <c r="H84" s="190"/>
      <c r="I84" s="144"/>
      <c r="J84" s="20"/>
      <c r="L84" s="187"/>
      <c r="M84" s="20"/>
    </row>
    <row r="85" customFormat="false" ht="13.5" hidden="false" customHeight="false" outlineLevel="0" collapsed="false">
      <c r="B85" s="21" t="n">
        <v>26</v>
      </c>
      <c r="C85" s="184" t="n">
        <v>0</v>
      </c>
      <c r="D85" s="184" t="n">
        <v>0</v>
      </c>
      <c r="E85" s="181" t="n">
        <f aca="false">SUM(D85-C85)</f>
        <v>0</v>
      </c>
      <c r="F85" s="110" t="e">
        <f aca="false">+E85/D85</f>
        <v>#DIV/0!</v>
      </c>
      <c r="H85" s="190"/>
      <c r="I85" s="144"/>
      <c r="J85" s="20"/>
      <c r="L85" s="187"/>
      <c r="M85" s="20"/>
    </row>
    <row r="86" customFormat="false" ht="13.5" hidden="false" customHeight="false" outlineLevel="0" collapsed="false">
      <c r="B86" s="21" t="n">
        <v>27</v>
      </c>
      <c r="C86" s="184" t="n">
        <v>0</v>
      </c>
      <c r="D86" s="184" t="n">
        <v>0</v>
      </c>
      <c r="E86" s="181" t="n">
        <f aca="false">SUM(D86-C86)</f>
        <v>0</v>
      </c>
      <c r="F86" s="110" t="e">
        <f aca="false">+E86/D86</f>
        <v>#DIV/0!</v>
      </c>
      <c r="H86" s="190"/>
      <c r="I86" s="144"/>
      <c r="J86" s="20"/>
      <c r="L86" s="187"/>
      <c r="M86" s="20"/>
    </row>
    <row r="87" customFormat="false" ht="13.5" hidden="false" customHeight="false" outlineLevel="0" collapsed="false">
      <c r="B87" s="21" t="n">
        <v>28</v>
      </c>
      <c r="C87" s="184" t="n">
        <v>0</v>
      </c>
      <c r="D87" s="184" t="n">
        <v>0</v>
      </c>
      <c r="E87" s="181" t="n">
        <f aca="false">SUM(D87-C87)</f>
        <v>0</v>
      </c>
      <c r="F87" s="110" t="e">
        <f aca="false">+E87/D87</f>
        <v>#DIV/0!</v>
      </c>
      <c r="H87" s="190"/>
      <c r="I87" s="144"/>
      <c r="J87" s="20"/>
      <c r="L87" s="187"/>
      <c r="M87" s="20"/>
    </row>
    <row r="88" customFormat="false" ht="13.5" hidden="false" customHeight="false" outlineLevel="0" collapsed="false">
      <c r="B88" s="21" t="n">
        <v>29</v>
      </c>
      <c r="C88" s="184" t="n">
        <v>0</v>
      </c>
      <c r="D88" s="184" t="n">
        <v>0</v>
      </c>
      <c r="E88" s="181" t="n">
        <f aca="false">SUM(D88-C88)</f>
        <v>0</v>
      </c>
      <c r="F88" s="110" t="e">
        <f aca="false">+E88/D88</f>
        <v>#DIV/0!</v>
      </c>
      <c r="H88" s="190"/>
      <c r="I88" s="144"/>
      <c r="J88" s="20"/>
      <c r="L88" s="60"/>
      <c r="M88" s="20"/>
    </row>
    <row r="89" customFormat="false" ht="16.5" hidden="false" customHeight="false" outlineLevel="0" collapsed="false">
      <c r="B89" s="21" t="n">
        <v>30</v>
      </c>
      <c r="C89" s="184" t="n">
        <v>0</v>
      </c>
      <c r="D89" s="184" t="n">
        <v>0</v>
      </c>
      <c r="E89" s="181" t="n">
        <f aca="false">SUM(D89-C89)</f>
        <v>0</v>
      </c>
      <c r="F89" s="110" t="e">
        <f aca="false">+E89/D89</f>
        <v>#DIV/0!</v>
      </c>
      <c r="H89" s="190"/>
      <c r="I89" s="144"/>
      <c r="J89" s="20"/>
      <c r="L89" s="26"/>
      <c r="M89" s="185"/>
    </row>
    <row r="90" customFormat="false" ht="13.5" hidden="false" customHeight="false" outlineLevel="0" collapsed="false">
      <c r="B90" s="21" t="n">
        <v>31</v>
      </c>
      <c r="C90" s="184" t="n">
        <v>0</v>
      </c>
      <c r="D90" s="184" t="n">
        <v>0</v>
      </c>
      <c r="E90" s="181" t="n">
        <f aca="false">SUM(D90-C90)</f>
        <v>0</v>
      </c>
      <c r="F90" s="110" t="e">
        <f aca="false">+E90/D90</f>
        <v>#DIV/0!</v>
      </c>
      <c r="H90" s="190"/>
      <c r="I90" s="144"/>
      <c r="J90" s="20"/>
      <c r="L90" s="60"/>
      <c r="M90" s="20"/>
    </row>
    <row r="91" customFormat="false" ht="13.5" hidden="false" customHeight="false" outlineLevel="0" collapsed="false">
      <c r="B91" s="21"/>
      <c r="C91" s="184" t="n">
        <v>0</v>
      </c>
      <c r="D91" s="184" t="n">
        <v>0</v>
      </c>
      <c r="E91" s="191"/>
      <c r="H91" s="190"/>
      <c r="I91" s="144"/>
      <c r="J91" s="20"/>
      <c r="L91" s="26"/>
      <c r="M91" s="20"/>
    </row>
    <row r="92" customFormat="false" ht="12.75" hidden="false" customHeight="false" outlineLevel="0" collapsed="false">
      <c r="B92" s="21"/>
      <c r="H92" s="190"/>
      <c r="I92" s="144"/>
      <c r="J92" s="20"/>
      <c r="L92" s="26"/>
      <c r="M92" s="20"/>
    </row>
    <row r="93" customFormat="false" ht="12.75" hidden="false" customHeight="false" outlineLevel="0" collapsed="false">
      <c r="A93" s="16"/>
      <c r="B93" s="192"/>
      <c r="C93" s="193"/>
      <c r="D93" s="193"/>
      <c r="E93" s="193"/>
      <c r="F93" s="167"/>
      <c r="H93" s="190"/>
      <c r="I93" s="21"/>
      <c r="J93" s="20"/>
      <c r="K93" s="194"/>
      <c r="L93" s="26"/>
      <c r="M93" s="20"/>
      <c r="N93" s="195"/>
      <c r="O93" s="53"/>
      <c r="P93" s="53"/>
      <c r="Q93" s="59"/>
    </row>
    <row r="94" customFormat="false" ht="15.75" hidden="false" customHeight="false" outlineLevel="0" collapsed="false">
      <c r="H94" s="189"/>
      <c r="I94" s="144"/>
      <c r="J94" s="185"/>
      <c r="L94" s="26"/>
      <c r="M94" s="20"/>
    </row>
    <row r="95" customFormat="false" ht="12.75" hidden="false" customHeight="false" outlineLevel="0" collapsed="false">
      <c r="A95" s="0"/>
      <c r="C95" s="0"/>
      <c r="D95" s="0"/>
      <c r="E95" s="0"/>
      <c r="F95" s="0"/>
      <c r="G95" s="0"/>
      <c r="K95" s="0"/>
      <c r="L95" s="0"/>
      <c r="N95" s="0"/>
      <c r="Q95" s="0"/>
    </row>
    <row r="96" customFormat="false" ht="12.75" hidden="false" customHeight="false" outlineLevel="0" collapsed="false">
      <c r="A96" s="2" t="s">
        <v>44</v>
      </c>
      <c r="C96" s="0"/>
      <c r="D96" s="0"/>
      <c r="E96" s="0"/>
      <c r="F96" s="0"/>
      <c r="G96" s="0"/>
      <c r="K96" s="0"/>
      <c r="L96" s="0"/>
      <c r="N96" s="0"/>
      <c r="Q96" s="0"/>
    </row>
    <row r="97" customFormat="false" ht="12.75" hidden="false" customHeight="false" outlineLevel="0" collapsed="false">
      <c r="A97" s="0"/>
      <c r="C97" s="0"/>
      <c r="D97" s="0"/>
      <c r="E97" s="0"/>
      <c r="F97" s="0"/>
      <c r="G97" s="0"/>
      <c r="K97" s="0"/>
      <c r="L97" s="0"/>
      <c r="N97" s="0"/>
      <c r="Q97" s="0"/>
    </row>
    <row r="98" customFormat="false" ht="12.75" hidden="false" customHeight="false" outlineLevel="0" collapsed="false">
      <c r="A98" s="0"/>
      <c r="C98" s="0"/>
      <c r="D98" s="0"/>
      <c r="E98" s="0"/>
      <c r="F98" s="0"/>
      <c r="G98" s="0"/>
      <c r="K98" s="0"/>
      <c r="L98" s="0"/>
      <c r="N98" s="0"/>
      <c r="Q98" s="0"/>
    </row>
    <row r="99" customFormat="false" ht="12.75" hidden="false" customHeight="false" outlineLevel="0" collapsed="false">
      <c r="A99" s="0" t="s">
        <v>45</v>
      </c>
      <c r="C99" s="0"/>
      <c r="D99" s="0"/>
      <c r="E99" s="0"/>
      <c r="F99" s="0"/>
      <c r="G99" s="0"/>
      <c r="K99" s="0"/>
      <c r="L99" s="0"/>
      <c r="N99" s="0"/>
      <c r="Q99" s="0"/>
    </row>
    <row r="100" customFormat="false" ht="12.75" hidden="false" customHeight="false" outlineLevel="0" collapsed="false">
      <c r="A100" s="0" t="s">
        <v>46</v>
      </c>
      <c r="C100" s="0"/>
      <c r="D100" s="0"/>
      <c r="E100" s="0"/>
      <c r="F100" s="0"/>
      <c r="G100" s="0"/>
      <c r="K100" s="0"/>
      <c r="L100" s="0"/>
      <c r="N100" s="0"/>
      <c r="Q100" s="0"/>
    </row>
    <row r="101" customFormat="false" ht="12.75" hidden="false" customHeight="false" outlineLevel="0" collapsed="false">
      <c r="A101" s="0" t="s">
        <v>47</v>
      </c>
      <c r="C101" s="0"/>
      <c r="D101" s="0"/>
      <c r="E101" s="0"/>
      <c r="F101" s="0"/>
      <c r="G101" s="0"/>
      <c r="K101" s="0"/>
      <c r="L101" s="0"/>
      <c r="N101" s="0"/>
      <c r="Q101" s="0"/>
    </row>
    <row r="102" customFormat="false" ht="12.75" hidden="false" customHeight="false" outlineLevel="0" collapsed="false">
      <c r="A102" s="0"/>
      <c r="C102" s="0"/>
      <c r="D102" s="0"/>
      <c r="E102" s="0"/>
      <c r="F102" s="0"/>
      <c r="G102" s="0"/>
      <c r="K102" s="0"/>
      <c r="L102" s="0"/>
      <c r="N102" s="0"/>
      <c r="Q102" s="0"/>
    </row>
    <row r="103" customFormat="false" ht="12.75" hidden="false" customHeight="false" outlineLevel="0" collapsed="false">
      <c r="A103" s="0" t="s">
        <v>48</v>
      </c>
      <c r="C103" s="0"/>
      <c r="D103" s="0"/>
      <c r="E103" s="0"/>
      <c r="F103" s="0"/>
      <c r="G103" s="0"/>
      <c r="K103" s="0"/>
      <c r="L103" s="0"/>
      <c r="N103" s="0"/>
      <c r="Q103" s="0"/>
    </row>
    <row r="104" customFormat="false" ht="12.75" hidden="false" customHeight="false" outlineLevel="0" collapsed="false">
      <c r="A104" s="0" t="s">
        <v>49</v>
      </c>
      <c r="C104" s="0"/>
      <c r="D104" s="0"/>
      <c r="E104" s="0"/>
      <c r="F104" s="0"/>
      <c r="G104" s="0"/>
      <c r="K104" s="0"/>
      <c r="L104" s="0"/>
      <c r="N104" s="0"/>
      <c r="Q104" s="0"/>
    </row>
    <row r="105" customFormat="false" ht="12.75" hidden="false" customHeight="false" outlineLevel="0" collapsed="false">
      <c r="A105" s="0"/>
      <c r="C105" s="0"/>
      <c r="D105" s="0"/>
      <c r="E105" s="0"/>
      <c r="F105" s="0"/>
      <c r="G105" s="0"/>
      <c r="K105" s="0"/>
      <c r="L105" s="0"/>
      <c r="N105" s="0"/>
      <c r="Q105" s="0"/>
    </row>
    <row r="106" customFormat="false" ht="12.75" hidden="false" customHeight="false" outlineLevel="0" collapsed="false">
      <c r="A106" s="0"/>
      <c r="C106" s="0"/>
      <c r="D106" s="0"/>
      <c r="E106" s="0"/>
      <c r="F106" s="0"/>
      <c r="G106" s="0"/>
      <c r="K106" s="0"/>
      <c r="L106" s="0"/>
      <c r="N106" s="0"/>
      <c r="Q106" s="0"/>
    </row>
    <row r="107" customFormat="false" ht="12.75" hidden="false" customHeight="false" outlineLevel="0" collapsed="false">
      <c r="A107" s="0"/>
      <c r="C107" s="0"/>
      <c r="D107" s="0"/>
      <c r="E107" s="0"/>
      <c r="F107" s="0"/>
      <c r="G107" s="0"/>
      <c r="K107" s="0"/>
      <c r="L107" s="0"/>
      <c r="N107" s="0"/>
      <c r="Q107" s="0"/>
    </row>
    <row r="108" customFormat="false" ht="12.75" hidden="false" customHeight="false" outlineLevel="0" collapsed="false">
      <c r="A108" s="0"/>
      <c r="C108" s="0"/>
      <c r="D108" s="0"/>
      <c r="E108" s="0"/>
      <c r="F108" s="0"/>
      <c r="G108" s="0"/>
      <c r="K108" s="0"/>
      <c r="L108" s="0"/>
      <c r="N108" s="0"/>
      <c r="Q108" s="0"/>
    </row>
    <row r="109" customFormat="false" ht="12.75" hidden="false" customHeight="false" outlineLevel="0" collapsed="false">
      <c r="A109" s="0"/>
      <c r="C109" s="0"/>
      <c r="D109" s="0"/>
      <c r="E109" s="0"/>
      <c r="F109" s="0"/>
      <c r="G109" s="0"/>
      <c r="K109" s="0"/>
      <c r="L109" s="0"/>
      <c r="N109" s="0"/>
      <c r="Q109" s="0"/>
    </row>
    <row r="110" customFormat="false" ht="12.75" hidden="false" customHeight="false" outlineLevel="0" collapsed="false">
      <c r="A110" s="0"/>
      <c r="C110" s="0"/>
      <c r="D110" s="0"/>
      <c r="E110" s="0"/>
      <c r="F110" s="0"/>
      <c r="G110" s="0"/>
      <c r="K110" s="0"/>
      <c r="L110" s="0"/>
      <c r="N110" s="0"/>
      <c r="Q110" s="0"/>
    </row>
    <row r="111" customFormat="false" ht="12.75" hidden="false" customHeight="false" outlineLevel="0" collapsed="false">
      <c r="A111" s="0"/>
      <c r="C111" s="0"/>
      <c r="D111" s="0"/>
      <c r="E111" s="0"/>
      <c r="F111" s="0"/>
      <c r="G111" s="0"/>
      <c r="K111" s="0"/>
      <c r="L111" s="0"/>
      <c r="N111" s="0"/>
      <c r="Q111" s="0"/>
    </row>
    <row r="112" customFormat="false" ht="12.75" hidden="false" customHeight="false" outlineLevel="0" collapsed="false">
      <c r="A112" s="0"/>
      <c r="C112" s="0"/>
      <c r="D112" s="0"/>
      <c r="E112" s="0"/>
      <c r="F112" s="0"/>
      <c r="G112" s="0"/>
      <c r="K112" s="0"/>
      <c r="L112" s="0"/>
      <c r="N112" s="0"/>
      <c r="Q112" s="0"/>
    </row>
    <row r="113" customFormat="false" ht="12.75" hidden="false" customHeight="false" outlineLevel="0" collapsed="false">
      <c r="A113" s="0"/>
      <c r="C113" s="0"/>
      <c r="D113" s="0"/>
      <c r="E113" s="0"/>
      <c r="F113" s="0"/>
      <c r="G113" s="0"/>
      <c r="K113" s="0"/>
      <c r="L113" s="0"/>
      <c r="N113" s="0"/>
      <c r="Q113" s="0"/>
    </row>
    <row r="114" customFormat="false" ht="12.75" hidden="false" customHeight="false" outlineLevel="0" collapsed="false">
      <c r="A114" s="0"/>
      <c r="C114" s="0"/>
      <c r="D114" s="0"/>
      <c r="E114" s="0"/>
      <c r="F114" s="0"/>
      <c r="G114" s="0"/>
      <c r="K114" s="0"/>
      <c r="L114" s="0"/>
      <c r="N114" s="0"/>
      <c r="Q114" s="0"/>
    </row>
    <row r="115" customFormat="false" ht="12.75" hidden="false" customHeight="false" outlineLevel="0" collapsed="false">
      <c r="A115" s="0"/>
      <c r="C115" s="0"/>
      <c r="D115" s="0"/>
      <c r="E115" s="0"/>
      <c r="F115" s="0"/>
      <c r="G115" s="0"/>
      <c r="K115" s="0"/>
      <c r="L115" s="0"/>
      <c r="N115" s="0"/>
      <c r="Q115" s="0"/>
    </row>
    <row r="116" customFormat="false" ht="12.75" hidden="false" customHeight="false" outlineLevel="0" collapsed="false">
      <c r="A116" s="0"/>
      <c r="C116" s="0"/>
      <c r="D116" s="0"/>
      <c r="E116" s="0"/>
      <c r="F116" s="0"/>
      <c r="G116" s="0"/>
      <c r="K116" s="0"/>
      <c r="L116" s="0"/>
      <c r="N116" s="0"/>
      <c r="Q116" s="0"/>
    </row>
    <row r="117" customFormat="false" ht="12.75" hidden="false" customHeight="false" outlineLevel="0" collapsed="false">
      <c r="A117" s="0"/>
      <c r="C117" s="0"/>
      <c r="D117" s="0"/>
      <c r="E117" s="0"/>
      <c r="F117" s="0"/>
      <c r="G117" s="0"/>
      <c r="K117" s="0"/>
      <c r="L117" s="0"/>
      <c r="N117" s="0"/>
      <c r="Q117" s="0"/>
    </row>
    <row r="118" customFormat="false" ht="12.75" hidden="false" customHeight="false" outlineLevel="0" collapsed="false">
      <c r="A118" s="0"/>
      <c r="C118" s="0"/>
      <c r="D118" s="0"/>
      <c r="E118" s="0"/>
      <c r="F118" s="0"/>
      <c r="G118" s="0"/>
      <c r="K118" s="0"/>
      <c r="L118" s="0"/>
      <c r="N118" s="0"/>
      <c r="Q118" s="0"/>
    </row>
    <row r="119" customFormat="false" ht="12.75" hidden="false" customHeight="false" outlineLevel="0" collapsed="false">
      <c r="A119" s="0"/>
      <c r="C119" s="0"/>
      <c r="D119" s="0"/>
      <c r="E119" s="0"/>
      <c r="F119" s="0"/>
      <c r="G119" s="0"/>
      <c r="K119" s="0"/>
      <c r="L119" s="0"/>
      <c r="N119" s="0"/>
      <c r="Q119" s="0"/>
    </row>
    <row r="120" customFormat="false" ht="12.75" hidden="false" customHeight="false" outlineLevel="0" collapsed="false">
      <c r="A120" s="0"/>
      <c r="C120" s="0"/>
      <c r="D120" s="0"/>
      <c r="E120" s="0"/>
      <c r="F120" s="0"/>
      <c r="G120" s="0"/>
      <c r="K120" s="0"/>
      <c r="L120" s="0"/>
      <c r="N120" s="0"/>
      <c r="Q120" s="0"/>
    </row>
    <row r="121" customFormat="false" ht="12.75" hidden="false" customHeight="false" outlineLevel="0" collapsed="false">
      <c r="A121" s="0"/>
      <c r="C121" s="0"/>
      <c r="D121" s="0"/>
      <c r="E121" s="0"/>
      <c r="F121" s="0"/>
      <c r="G121" s="0"/>
      <c r="K121" s="0"/>
      <c r="L121" s="0"/>
      <c r="N121" s="0"/>
      <c r="Q121" s="0"/>
    </row>
    <row r="122" customFormat="false" ht="12.75" hidden="false" customHeight="false" outlineLevel="0" collapsed="false">
      <c r="A122" s="0"/>
      <c r="C122" s="0"/>
      <c r="D122" s="0"/>
      <c r="E122" s="0"/>
      <c r="F122" s="0"/>
      <c r="G122" s="0"/>
      <c r="K122" s="0"/>
      <c r="L122" s="0"/>
      <c r="N122" s="0"/>
      <c r="Q122" s="0"/>
    </row>
    <row r="123" customFormat="false" ht="12.75" hidden="false" customHeight="false" outlineLevel="0" collapsed="false">
      <c r="A123" s="0"/>
      <c r="C123" s="0"/>
      <c r="D123" s="0"/>
      <c r="E123" s="0"/>
      <c r="F123" s="0"/>
      <c r="G123" s="0"/>
      <c r="K123" s="0"/>
      <c r="L123" s="0"/>
      <c r="N123" s="0"/>
      <c r="Q123" s="0"/>
    </row>
    <row r="124" customFormat="false" ht="12.75" hidden="false" customHeight="false" outlineLevel="0" collapsed="false">
      <c r="A124" s="0"/>
      <c r="C124" s="0"/>
      <c r="D124" s="0"/>
      <c r="E124" s="0"/>
      <c r="F124" s="0"/>
      <c r="G124" s="0"/>
      <c r="K124" s="0"/>
      <c r="L124" s="0"/>
      <c r="N124" s="0"/>
      <c r="Q124" s="0"/>
    </row>
    <row r="125" customFormat="false" ht="12.75" hidden="false" customHeight="false" outlineLevel="0" collapsed="false">
      <c r="A125" s="0"/>
      <c r="C125" s="0"/>
      <c r="D125" s="0"/>
      <c r="E125" s="0"/>
      <c r="F125" s="0"/>
      <c r="G125" s="0"/>
      <c r="K125" s="0"/>
      <c r="L125" s="0"/>
      <c r="N125" s="0"/>
      <c r="Q125" s="0"/>
    </row>
    <row r="126" customFormat="false" ht="12.75" hidden="false" customHeight="false" outlineLevel="0" collapsed="false">
      <c r="A126" s="42"/>
      <c r="B126" s="21"/>
      <c r="C126" s="196"/>
      <c r="D126" s="192"/>
      <c r="E126" s="197"/>
      <c r="H126" s="189"/>
      <c r="I126" s="144"/>
      <c r="J126" s="20"/>
      <c r="K126" s="198"/>
      <c r="L126" s="21"/>
    </row>
    <row r="127" customFormat="false" ht="12.75" hidden="false" customHeight="false" outlineLevel="0" collapsed="false">
      <c r="A127" s="21"/>
      <c r="B127" s="21"/>
      <c r="C127" s="112"/>
      <c r="D127" s="190"/>
      <c r="E127" s="190"/>
      <c r="H127" s="189"/>
      <c r="I127" s="144"/>
      <c r="J127" s="20"/>
      <c r="K127" s="199"/>
      <c r="L127" s="21"/>
    </row>
    <row r="128" customFormat="false" ht="12.75" hidden="false" customHeight="false" outlineLevel="0" collapsed="false">
      <c r="A128" s="21"/>
      <c r="B128" s="21"/>
      <c r="C128" s="200"/>
      <c r="D128" s="189"/>
      <c r="E128" s="189"/>
      <c r="H128" s="189"/>
      <c r="I128" s="144"/>
      <c r="J128" s="20"/>
      <c r="K128" s="199"/>
      <c r="L128" s="21"/>
    </row>
    <row r="129" customFormat="false" ht="12.75" hidden="false" customHeight="false" outlineLevel="0" collapsed="false">
      <c r="A129" s="21"/>
      <c r="B129" s="21"/>
      <c r="C129" s="112"/>
      <c r="D129" s="201"/>
      <c r="E129" s="201"/>
      <c r="H129" s="190"/>
      <c r="I129" s="21"/>
      <c r="J129" s="20"/>
      <c r="K129" s="199"/>
      <c r="L129" s="21"/>
    </row>
    <row r="130" customFormat="false" ht="15.75" hidden="false" customHeight="false" outlineLevel="0" collapsed="false">
      <c r="A130" s="21"/>
      <c r="B130" s="21"/>
      <c r="C130" s="112"/>
      <c r="D130" s="190"/>
      <c r="E130" s="190"/>
      <c r="F130" s="202"/>
      <c r="G130" s="202"/>
      <c r="H130" s="189"/>
      <c r="I130" s="144"/>
      <c r="J130" s="185"/>
      <c r="K130" s="199"/>
      <c r="L130" s="21"/>
    </row>
    <row r="131" customFormat="false" ht="12.75" hidden="false" customHeight="false" outlineLevel="0" collapsed="false">
      <c r="A131" s="21"/>
      <c r="B131" s="32"/>
      <c r="C131" s="200"/>
      <c r="D131" s="189"/>
      <c r="E131" s="189"/>
      <c r="H131" s="201"/>
      <c r="I131" s="201"/>
      <c r="J131" s="20"/>
      <c r="K131" s="199"/>
      <c r="L131" s="21"/>
    </row>
    <row r="132" customFormat="false" ht="12.75" hidden="false" customHeight="false" outlineLevel="0" collapsed="false">
      <c r="A132" s="21"/>
      <c r="B132" s="32"/>
      <c r="C132" s="200"/>
      <c r="D132" s="189"/>
      <c r="E132" s="189"/>
      <c r="H132" s="201"/>
      <c r="I132" s="32"/>
      <c r="J132" s="203"/>
      <c r="K132" s="199"/>
      <c r="L132" s="21"/>
    </row>
    <row r="133" customFormat="false" ht="12.75" hidden="false" customHeight="false" outlineLevel="0" collapsed="false">
      <c r="A133" s="21"/>
      <c r="B133" s="32"/>
      <c r="C133" s="200"/>
      <c r="D133" s="189"/>
      <c r="E133" s="189"/>
      <c r="H133" s="32"/>
      <c r="I133" s="32"/>
      <c r="J133" s="32"/>
      <c r="K133" s="199"/>
      <c r="L133" s="21"/>
    </row>
    <row r="134" customFormat="false" ht="12.75" hidden="false" customHeight="false" outlineLevel="0" collapsed="false">
      <c r="H134" s="32"/>
      <c r="I134" s="32"/>
      <c r="J134" s="32"/>
      <c r="K134" s="204"/>
      <c r="L134" s="187"/>
    </row>
    <row r="135" customFormat="false" ht="12.75" hidden="false" customHeight="false" outlineLevel="0" collapsed="false">
      <c r="H135" s="32"/>
      <c r="J135" s="32"/>
      <c r="K135" s="204"/>
      <c r="L135" s="187"/>
    </row>
  </sheetData>
  <printOptions headings="false" gridLines="true" gridLinesSet="true" horizontalCentered="false" verticalCentered="false"/>
  <pageMargins left="0.747916666666667" right="0.747916666666667" top="0.5" bottom="0.25" header="0.511811023622047" footer="0.2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&amp;CCNGDAILY072000.xls</oddFooter>
  </headerFooter>
  <rowBreaks count="2" manualBreakCount="2">
    <brk id="57" man="true" max="16383" min="0"/>
    <brk id="91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1999-01-20T16:30:40Z</dcterms:created>
  <dc:creator/>
  <dc:description/>
  <dc:language>en-US</dc:language>
  <cp:lastModifiedBy>jadams1</cp:lastModifiedBy>
  <cp:lastPrinted>2002-01-14T13:06:32Z</cp:lastPrinted>
  <dcterms:modified xsi:type="dcterms:W3CDTF">2002-01-14T14:35:11Z</dcterms:modified>
  <cp:revision>0</cp:revision>
  <dc:subject/>
  <dc:title/>
</cp:coreProperties>
</file>