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</sheets>
  <definedNames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<sst xmlns="http://schemas.openxmlformats.org/spreadsheetml/2006/main" count="40" uniqueCount="12">
  <si>
    <t xml:space="preserve">Turlock Data</t>
  </si>
  <si>
    <t xml:space="preserve">Date</t>
  </si>
  <si>
    <t xml:space="preserve">Point of
Delivery</t>
  </si>
  <si>
    <t xml:space="preserve">MWH</t>
  </si>
  <si>
    <t xml:space="preserve">Dollars</t>
  </si>
  <si>
    <t xml:space="preserve">CJ</t>
  </si>
  <si>
    <t xml:space="preserve">WESTLEY</t>
  </si>
  <si>
    <t xml:space="preserve">JAN TOTALS</t>
  </si>
  <si>
    <t xml:space="preserve">SALE TO CISO</t>
  </si>
  <si>
    <t xml:space="preserve">MW</t>
  </si>
  <si>
    <t xml:space="preserve">RATE</t>
  </si>
  <si>
    <t xml:space="preserve">COST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</si>
</sst>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.00_);_(* \(#,##0.00\);_(* \-??_);_(@_)"/>
    <numFmt numFmtId="167" formatCode="_(* #,##0.0_);_(* \(#,##0.0\);_(* \-??_);_(@_)"/>
    <numFmt numFmtId="168" formatCode="_(\$* #,##0.00_);_(\$* \(#,##0.00\);_(\$* \-??_);_(@_)"/>
    <numFmt numFmtId="169" formatCode="[$-409]h:mm"/>
    <numFmt numFmtId="170" formatCode="0.0"/>
    <numFmt numFmtId="171" formatCode="\$#,##0.00"/>
    <numFmt numFmtId="172" formatCode="[h]:mm:ss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12.28"/>
    <col collapsed="false" customWidth="true" hidden="false" outlineLevel="0" max="3" min="3" style="0" width="9.41"/>
    <col collapsed="false" customWidth="true" hidden="false" outlineLevel="0" max="4" min="4" style="0" width="14.14"/>
    <col collapsed="false" customWidth="true" hidden="false" outlineLevel="0" max="5" min="5" style="0" width="2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</row>
    <row r="2" customFormat="false" ht="25.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4"/>
    </row>
    <row r="3" customFormat="false" ht="12.75" hidden="false" customHeight="false" outlineLevel="0" collapsed="false">
      <c r="A3" s="5" t="n">
        <v>36894</v>
      </c>
      <c r="B3" s="0" t="s">
        <v>5</v>
      </c>
      <c r="C3" s="6" t="n">
        <f aca="false">Detail!B30+Detail!F30</f>
        <v>175</v>
      </c>
      <c r="D3" s="7" t="n">
        <f aca="false">Detail!D30+Detail!H30</f>
        <v>43750</v>
      </c>
      <c r="E3" s="7"/>
    </row>
    <row r="4" customFormat="false" ht="12.75" hidden="false" customHeight="false" outlineLevel="0" collapsed="false">
      <c r="A4" s="5" t="n">
        <v>36895</v>
      </c>
      <c r="B4" s="0" t="s">
        <v>5</v>
      </c>
      <c r="C4" s="6" t="n">
        <f aca="false">Detail!J30</f>
        <v>115</v>
      </c>
      <c r="D4" s="8" t="n">
        <f aca="false">Detail!L30</f>
        <v>27600</v>
      </c>
      <c r="E4" s="8"/>
    </row>
    <row r="5" customFormat="false" ht="12.75" hidden="false" customHeight="false" outlineLevel="0" collapsed="false">
      <c r="A5" s="5" t="n">
        <v>36897</v>
      </c>
      <c r="B5" s="0" t="s">
        <v>5</v>
      </c>
      <c r="C5" s="6" t="n">
        <f aca="false">Detail!N30</f>
        <v>400</v>
      </c>
      <c r="D5" s="8" t="n">
        <f aca="false">Detail!P30</f>
        <v>64000</v>
      </c>
      <c r="E5" s="8"/>
    </row>
    <row r="6" customFormat="false" ht="12.75" hidden="false" customHeight="false" outlineLevel="0" collapsed="false">
      <c r="A6" s="5" t="n">
        <v>36902</v>
      </c>
      <c r="B6" s="0" t="s">
        <v>6</v>
      </c>
      <c r="C6" s="6" t="n">
        <f aca="false">Detail!R30</f>
        <v>366.4</v>
      </c>
      <c r="D6" s="8" t="n">
        <f aca="false">Detail!T30</f>
        <v>70715.2</v>
      </c>
      <c r="E6" s="8"/>
    </row>
    <row r="7" customFormat="false" ht="12.75" hidden="false" customHeight="false" outlineLevel="0" collapsed="false">
      <c r="A7" s="5" t="n">
        <v>36908</v>
      </c>
      <c r="B7" s="0" t="s">
        <v>6</v>
      </c>
      <c r="C7" s="6" t="n">
        <f aca="false">Detail!V30</f>
        <v>100</v>
      </c>
      <c r="D7" s="8" t="n">
        <f aca="false">Detail!X30</f>
        <v>19000</v>
      </c>
      <c r="E7" s="8"/>
    </row>
    <row r="8" customFormat="false" ht="12.75" hidden="false" customHeight="false" outlineLevel="0" collapsed="false">
      <c r="A8" s="5" t="n">
        <v>36912</v>
      </c>
      <c r="B8" s="0" t="s">
        <v>6</v>
      </c>
      <c r="C8" s="6" t="n">
        <f aca="false">Detail!Z30</f>
        <v>414</v>
      </c>
      <c r="D8" s="9" t="n">
        <f aca="false">Detail!AB30</f>
        <v>103500</v>
      </c>
      <c r="E8" s="8"/>
    </row>
    <row r="9" customFormat="false" ht="12.75" hidden="false" customHeight="false" outlineLevel="0" collapsed="false">
      <c r="B9" s="0" t="s">
        <v>7</v>
      </c>
      <c r="C9" s="6"/>
      <c r="D9" s="10" t="n">
        <f aca="false">SUM(D3:D8)</f>
        <v>328565.2</v>
      </c>
      <c r="E9" s="10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B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13"/>
    <col collapsed="false" customWidth="true" hidden="false" outlineLevel="0" max="12" min="12" style="0" width="10.13"/>
    <col collapsed="false" customWidth="true" hidden="false" outlineLevel="0" max="16" min="16" style="0" width="10.13"/>
    <col collapsed="false" customWidth="true" hidden="false" outlineLevel="0" max="20" min="20" style="0" width="10.13"/>
    <col collapsed="false" customWidth="true" hidden="false" outlineLevel="0" max="24" min="24" style="0" width="10.13"/>
    <col collapsed="false" customWidth="true" hidden="false" outlineLevel="0" max="28" min="28" style="0" width="11.13"/>
  </cols>
  <sheetData>
    <row r="3" customFormat="false" ht="12.75" hidden="false" customHeight="false" outlineLevel="0" collapsed="false">
      <c r="B3" s="11" t="s">
        <v>8</v>
      </c>
      <c r="F3" s="11" t="s">
        <v>8</v>
      </c>
      <c r="J3" s="11" t="s">
        <v>8</v>
      </c>
      <c r="N3" s="11" t="s">
        <v>8</v>
      </c>
      <c r="R3" s="11" t="s">
        <v>8</v>
      </c>
      <c r="V3" s="11" t="s">
        <v>8</v>
      </c>
      <c r="Z3" s="11" t="s">
        <v>8</v>
      </c>
    </row>
    <row r="4" customFormat="false" ht="12.75" hidden="false" customHeight="false" outlineLevel="0" collapsed="false">
      <c r="A4" s="12" t="n">
        <v>36894</v>
      </c>
      <c r="E4" s="12" t="n">
        <v>36894</v>
      </c>
      <c r="I4" s="12" t="n">
        <v>36895</v>
      </c>
      <c r="M4" s="12" t="n">
        <v>36897</v>
      </c>
      <c r="Q4" s="12" t="n">
        <v>36902</v>
      </c>
      <c r="U4" s="12" t="n">
        <v>36908</v>
      </c>
      <c r="Y4" s="12" t="n">
        <v>36912</v>
      </c>
    </row>
    <row r="5" customFormat="false" ht="12.75" hidden="false" customHeight="false" outlineLevel="0" collapsed="false">
      <c r="B5" s="0" t="s">
        <v>9</v>
      </c>
      <c r="C5" s="0" t="s">
        <v>10</v>
      </c>
      <c r="D5" s="0" t="s">
        <v>11</v>
      </c>
      <c r="F5" s="0" t="s">
        <v>9</v>
      </c>
      <c r="G5" s="0" t="s">
        <v>10</v>
      </c>
      <c r="H5" s="0" t="s">
        <v>11</v>
      </c>
      <c r="J5" s="0" t="s">
        <v>9</v>
      </c>
      <c r="K5" s="0" t="s">
        <v>10</v>
      </c>
      <c r="L5" s="0" t="s">
        <v>11</v>
      </c>
      <c r="N5" s="0" t="s">
        <v>9</v>
      </c>
      <c r="O5" s="0" t="s">
        <v>10</v>
      </c>
      <c r="P5" s="0" t="s">
        <v>11</v>
      </c>
      <c r="R5" s="0" t="s">
        <v>9</v>
      </c>
      <c r="S5" s="0" t="s">
        <v>10</v>
      </c>
      <c r="T5" s="0" t="s">
        <v>11</v>
      </c>
      <c r="V5" s="0" t="s">
        <v>9</v>
      </c>
      <c r="W5" s="0" t="s">
        <v>10</v>
      </c>
      <c r="X5" s="0" t="s">
        <v>11</v>
      </c>
      <c r="Z5" s="0" t="s">
        <v>9</v>
      </c>
      <c r="AA5" s="0" t="s">
        <v>10</v>
      </c>
      <c r="AB5" s="0" t="s">
        <v>11</v>
      </c>
    </row>
    <row r="6" customFormat="false" ht="12.75" hidden="false" customHeight="false" outlineLevel="0" collapsed="false">
      <c r="A6" s="13" t="n">
        <v>0.0416666666666667</v>
      </c>
      <c r="B6" s="14"/>
      <c r="C6" s="15"/>
      <c r="D6" s="15" t="n">
        <f aca="false">B6*C6</f>
        <v>0</v>
      </c>
      <c r="E6" s="13" t="n">
        <v>0.0416666666666667</v>
      </c>
      <c r="F6" s="14"/>
      <c r="G6" s="15"/>
      <c r="H6" s="15" t="n">
        <f aca="false">F6*G6</f>
        <v>0</v>
      </c>
      <c r="I6" s="13" t="n">
        <v>0.0416666666666667</v>
      </c>
      <c r="J6" s="14"/>
      <c r="K6" s="15"/>
      <c r="L6" s="15" t="n">
        <f aca="false">J6*K6</f>
        <v>0</v>
      </c>
      <c r="M6" s="13" t="n">
        <v>0.0416666666666667</v>
      </c>
      <c r="N6" s="14"/>
      <c r="O6" s="15"/>
      <c r="P6" s="15" t="n">
        <f aca="false">N6*O6</f>
        <v>0</v>
      </c>
      <c r="Q6" s="13" t="n">
        <v>0.0416666666666667</v>
      </c>
      <c r="R6" s="14"/>
      <c r="S6" s="15"/>
      <c r="T6" s="15" t="n">
        <f aca="false">R6*S6</f>
        <v>0</v>
      </c>
      <c r="U6" s="13" t="n">
        <v>0.0416666666666667</v>
      </c>
      <c r="V6" s="14"/>
      <c r="W6" s="15"/>
      <c r="X6" s="15" t="n">
        <f aca="false">V6*W6</f>
        <v>0</v>
      </c>
      <c r="Y6" s="13" t="n">
        <v>0.0416666666666667</v>
      </c>
      <c r="Z6" s="14"/>
      <c r="AA6" s="15"/>
      <c r="AB6" s="15" t="n">
        <f aca="false">Z6*AA6</f>
        <v>0</v>
      </c>
    </row>
    <row r="7" customFormat="false" ht="12.75" hidden="false" customHeight="false" outlineLevel="0" collapsed="false">
      <c r="A7" s="13" t="n">
        <v>0.0833333333333333</v>
      </c>
      <c r="B7" s="14"/>
      <c r="C7" s="15"/>
      <c r="D7" s="15" t="n">
        <f aca="false">B7*C7</f>
        <v>0</v>
      </c>
      <c r="E7" s="13" t="n">
        <v>0.0833333333333333</v>
      </c>
      <c r="F7" s="14"/>
      <c r="G7" s="15"/>
      <c r="H7" s="15" t="n">
        <f aca="false">F7*G7</f>
        <v>0</v>
      </c>
      <c r="I7" s="13" t="n">
        <v>0.0833333333333333</v>
      </c>
      <c r="J7" s="14"/>
      <c r="K7" s="15"/>
      <c r="L7" s="15" t="n">
        <f aca="false">J7*K7</f>
        <v>0</v>
      </c>
      <c r="M7" s="13" t="n">
        <v>0.0833333333333333</v>
      </c>
      <c r="N7" s="14"/>
      <c r="O7" s="15"/>
      <c r="P7" s="15" t="n">
        <f aca="false">N7*O7</f>
        <v>0</v>
      </c>
      <c r="Q7" s="13" t="n">
        <v>0.0833333333333333</v>
      </c>
      <c r="R7" s="14"/>
      <c r="S7" s="15"/>
      <c r="T7" s="15" t="n">
        <f aca="false">R7*S7</f>
        <v>0</v>
      </c>
      <c r="U7" s="13" t="n">
        <v>0.0833333333333333</v>
      </c>
      <c r="V7" s="14"/>
      <c r="W7" s="15"/>
      <c r="X7" s="15" t="n">
        <f aca="false">V7*W7</f>
        <v>0</v>
      </c>
      <c r="Y7" s="13" t="n">
        <v>0.0833333333333333</v>
      </c>
      <c r="Z7" s="14"/>
      <c r="AA7" s="15"/>
      <c r="AB7" s="15" t="n">
        <f aca="false">Z7*AA7</f>
        <v>0</v>
      </c>
    </row>
    <row r="8" customFormat="false" ht="12.75" hidden="false" customHeight="false" outlineLevel="0" collapsed="false">
      <c r="A8" s="13" t="n">
        <v>0.125</v>
      </c>
      <c r="B8" s="14"/>
      <c r="C8" s="15"/>
      <c r="D8" s="15" t="n">
        <f aca="false">B8*C8</f>
        <v>0</v>
      </c>
      <c r="E8" s="13" t="n">
        <v>0.125</v>
      </c>
      <c r="F8" s="14"/>
      <c r="G8" s="15"/>
      <c r="H8" s="15" t="n">
        <f aca="false">F8*G8</f>
        <v>0</v>
      </c>
      <c r="I8" s="13" t="n">
        <v>0.125</v>
      </c>
      <c r="J8" s="14"/>
      <c r="K8" s="15"/>
      <c r="L8" s="15" t="n">
        <f aca="false">J8*K8</f>
        <v>0</v>
      </c>
      <c r="M8" s="13" t="n">
        <v>0.125</v>
      </c>
      <c r="N8" s="14"/>
      <c r="O8" s="15"/>
      <c r="P8" s="15" t="n">
        <f aca="false">N8*O8</f>
        <v>0</v>
      </c>
      <c r="Q8" s="13" t="n">
        <v>0.125</v>
      </c>
      <c r="R8" s="14"/>
      <c r="S8" s="15"/>
      <c r="T8" s="15" t="n">
        <f aca="false">R8*S8</f>
        <v>0</v>
      </c>
      <c r="U8" s="13" t="n">
        <v>0.125</v>
      </c>
      <c r="V8" s="14"/>
      <c r="W8" s="15"/>
      <c r="X8" s="15" t="n">
        <f aca="false">V8*W8</f>
        <v>0</v>
      </c>
      <c r="Y8" s="13" t="n">
        <v>0.125</v>
      </c>
      <c r="Z8" s="14"/>
      <c r="AA8" s="15"/>
      <c r="AB8" s="15" t="n">
        <f aca="false">Z8*AA8</f>
        <v>0</v>
      </c>
    </row>
    <row r="9" customFormat="false" ht="12.75" hidden="false" customHeight="false" outlineLevel="0" collapsed="false">
      <c r="A9" s="13" t="n">
        <v>0.166666666666667</v>
      </c>
      <c r="B9" s="14"/>
      <c r="C9" s="15"/>
      <c r="D9" s="15" t="n">
        <f aca="false">B9*C9</f>
        <v>0</v>
      </c>
      <c r="E9" s="13" t="n">
        <v>0.166666666666667</v>
      </c>
      <c r="F9" s="14"/>
      <c r="G9" s="15"/>
      <c r="H9" s="15" t="n">
        <f aca="false">F9*G9</f>
        <v>0</v>
      </c>
      <c r="I9" s="13" t="n">
        <v>0.166666666666667</v>
      </c>
      <c r="J9" s="14"/>
      <c r="K9" s="15"/>
      <c r="L9" s="15" t="n">
        <f aca="false">J9*K9</f>
        <v>0</v>
      </c>
      <c r="M9" s="13" t="n">
        <v>0.166666666666667</v>
      </c>
      <c r="N9" s="14"/>
      <c r="O9" s="15"/>
      <c r="P9" s="15" t="n">
        <f aca="false">N9*O9</f>
        <v>0</v>
      </c>
      <c r="Q9" s="13" t="n">
        <v>0.166666666666667</v>
      </c>
      <c r="R9" s="14"/>
      <c r="S9" s="15"/>
      <c r="T9" s="15" t="n">
        <f aca="false">R9*S9</f>
        <v>0</v>
      </c>
      <c r="U9" s="13" t="n">
        <v>0.166666666666667</v>
      </c>
      <c r="V9" s="14"/>
      <c r="W9" s="15"/>
      <c r="X9" s="15" t="n">
        <f aca="false">V9*W9</f>
        <v>0</v>
      </c>
      <c r="Y9" s="13" t="n">
        <v>0.166666666666667</v>
      </c>
      <c r="Z9" s="14"/>
      <c r="AA9" s="15"/>
      <c r="AB9" s="15" t="n">
        <f aca="false">Z9*AA9</f>
        <v>0</v>
      </c>
    </row>
    <row r="10" customFormat="false" ht="12.75" hidden="false" customHeight="false" outlineLevel="0" collapsed="false">
      <c r="A10" s="13" t="n">
        <v>0.208333333333334</v>
      </c>
      <c r="B10" s="14"/>
      <c r="C10" s="15"/>
      <c r="D10" s="15" t="n">
        <f aca="false">B10*C10</f>
        <v>0</v>
      </c>
      <c r="E10" s="13" t="n">
        <v>0.208333333333334</v>
      </c>
      <c r="F10" s="14"/>
      <c r="G10" s="15"/>
      <c r="H10" s="15" t="n">
        <f aca="false">F10*G10</f>
        <v>0</v>
      </c>
      <c r="I10" s="13" t="n">
        <v>0.208333333333334</v>
      </c>
      <c r="J10" s="14"/>
      <c r="K10" s="15"/>
      <c r="L10" s="15" t="n">
        <f aca="false">J10*K10</f>
        <v>0</v>
      </c>
      <c r="M10" s="13" t="n">
        <v>0.208333333333334</v>
      </c>
      <c r="N10" s="14"/>
      <c r="O10" s="15"/>
      <c r="P10" s="15" t="n">
        <f aca="false">N10*O10</f>
        <v>0</v>
      </c>
      <c r="Q10" s="13" t="n">
        <v>0.208333333333334</v>
      </c>
      <c r="R10" s="14"/>
      <c r="S10" s="15"/>
      <c r="T10" s="15" t="n">
        <f aca="false">R10*S10</f>
        <v>0</v>
      </c>
      <c r="U10" s="13" t="n">
        <v>0.208333333333334</v>
      </c>
      <c r="V10" s="14"/>
      <c r="W10" s="15"/>
      <c r="X10" s="15" t="n">
        <f aca="false">V10*W10</f>
        <v>0</v>
      </c>
      <c r="Y10" s="13" t="n">
        <v>0.208333333333334</v>
      </c>
      <c r="Z10" s="14"/>
      <c r="AA10" s="15"/>
      <c r="AB10" s="15" t="n">
        <f aca="false">Z10*AA10</f>
        <v>0</v>
      </c>
    </row>
    <row r="11" customFormat="false" ht="12.75" hidden="false" customHeight="false" outlineLevel="0" collapsed="false">
      <c r="A11" s="13" t="n">
        <v>0.25</v>
      </c>
      <c r="B11" s="14"/>
      <c r="C11" s="15"/>
      <c r="D11" s="15" t="n">
        <f aca="false">B11*C11</f>
        <v>0</v>
      </c>
      <c r="E11" s="13" t="n">
        <v>0.25</v>
      </c>
      <c r="F11" s="14"/>
      <c r="G11" s="15"/>
      <c r="H11" s="15" t="n">
        <f aca="false">F11*G11</f>
        <v>0</v>
      </c>
      <c r="I11" s="13" t="n">
        <v>0.25</v>
      </c>
      <c r="J11" s="14"/>
      <c r="K11" s="15"/>
      <c r="L11" s="15" t="n">
        <f aca="false">J11*K11</f>
        <v>0</v>
      </c>
      <c r="M11" s="13" t="n">
        <v>0.25</v>
      </c>
      <c r="N11" s="14"/>
      <c r="O11" s="15"/>
      <c r="P11" s="15" t="n">
        <f aca="false">N11*O11</f>
        <v>0</v>
      </c>
      <c r="Q11" s="13" t="n">
        <v>0.25</v>
      </c>
      <c r="R11" s="14"/>
      <c r="S11" s="15"/>
      <c r="T11" s="15" t="n">
        <f aca="false">R11*S11</f>
        <v>0</v>
      </c>
      <c r="U11" s="13" t="n">
        <v>0.25</v>
      </c>
      <c r="V11" s="14"/>
      <c r="W11" s="15"/>
      <c r="X11" s="15" t="n">
        <f aca="false">V11*W11</f>
        <v>0</v>
      </c>
      <c r="Y11" s="13" t="n">
        <v>0.25</v>
      </c>
      <c r="Z11" s="14"/>
      <c r="AA11" s="15"/>
      <c r="AB11" s="15" t="n">
        <f aca="false">Z11*AA11</f>
        <v>0</v>
      </c>
    </row>
    <row r="12" customFormat="false" ht="12.75" hidden="false" customHeight="false" outlineLevel="0" collapsed="false">
      <c r="A12" s="13" t="n">
        <v>0.291666666666667</v>
      </c>
      <c r="B12" s="14"/>
      <c r="C12" s="15"/>
      <c r="D12" s="15" t="n">
        <f aca="false">B12*C12</f>
        <v>0</v>
      </c>
      <c r="E12" s="13" t="n">
        <v>0.291666666666667</v>
      </c>
      <c r="F12" s="14"/>
      <c r="G12" s="15"/>
      <c r="H12" s="15" t="n">
        <f aca="false">F12*G12</f>
        <v>0</v>
      </c>
      <c r="I12" s="13" t="n">
        <v>0.291666666666667</v>
      </c>
      <c r="J12" s="14"/>
      <c r="K12" s="15"/>
      <c r="L12" s="15" t="n">
        <f aca="false">J12*K12</f>
        <v>0</v>
      </c>
      <c r="M12" s="13" t="n">
        <v>0.291666666666667</v>
      </c>
      <c r="N12" s="14"/>
      <c r="O12" s="15"/>
      <c r="P12" s="15" t="n">
        <f aca="false">N12*O12</f>
        <v>0</v>
      </c>
      <c r="Q12" s="13" t="n">
        <v>0.291666666666667</v>
      </c>
      <c r="R12" s="14"/>
      <c r="S12" s="15"/>
      <c r="T12" s="15" t="n">
        <f aca="false">R12*S12</f>
        <v>0</v>
      </c>
      <c r="U12" s="13" t="n">
        <v>0.291666666666667</v>
      </c>
      <c r="V12" s="14"/>
      <c r="W12" s="15"/>
      <c r="X12" s="15" t="n">
        <f aca="false">V12*W12</f>
        <v>0</v>
      </c>
      <c r="Y12" s="13" t="n">
        <v>0.291666666666667</v>
      </c>
      <c r="Z12" s="14"/>
      <c r="AA12" s="15"/>
      <c r="AB12" s="15" t="n">
        <f aca="false">Z12*AA12</f>
        <v>0</v>
      </c>
    </row>
    <row r="13" customFormat="false" ht="12.75" hidden="false" customHeight="false" outlineLevel="0" collapsed="false">
      <c r="A13" s="13" t="n">
        <v>0.333333333333334</v>
      </c>
      <c r="B13" s="14"/>
      <c r="C13" s="15"/>
      <c r="D13" s="15" t="n">
        <f aca="false">B13*C13</f>
        <v>0</v>
      </c>
      <c r="E13" s="13" t="n">
        <v>0.333333333333334</v>
      </c>
      <c r="F13" s="14"/>
      <c r="G13" s="15"/>
      <c r="H13" s="15" t="n">
        <f aca="false">F13*G13</f>
        <v>0</v>
      </c>
      <c r="I13" s="13" t="n">
        <v>0.333333333333334</v>
      </c>
      <c r="J13" s="14"/>
      <c r="K13" s="15"/>
      <c r="L13" s="15" t="n">
        <f aca="false">J13*K13</f>
        <v>0</v>
      </c>
      <c r="M13" s="13" t="n">
        <v>0.333333333333334</v>
      </c>
      <c r="N13" s="14"/>
      <c r="O13" s="15"/>
      <c r="P13" s="15" t="n">
        <f aca="false">N13*O13</f>
        <v>0</v>
      </c>
      <c r="Q13" s="13" t="n">
        <v>0.333333333333334</v>
      </c>
      <c r="R13" s="14"/>
      <c r="S13" s="15"/>
      <c r="T13" s="15" t="n">
        <f aca="false">R13*S13</f>
        <v>0</v>
      </c>
      <c r="U13" s="13" t="n">
        <v>0.333333333333334</v>
      </c>
      <c r="V13" s="14"/>
      <c r="W13" s="15"/>
      <c r="X13" s="15" t="n">
        <f aca="false">V13*W13</f>
        <v>0</v>
      </c>
      <c r="Y13" s="13" t="n">
        <v>0.333333333333334</v>
      </c>
      <c r="Z13" s="14"/>
      <c r="AA13" s="15"/>
      <c r="AB13" s="15" t="n">
        <f aca="false">Z13*AA13</f>
        <v>0</v>
      </c>
    </row>
    <row r="14" customFormat="false" ht="12.75" hidden="false" customHeight="false" outlineLevel="0" collapsed="false">
      <c r="A14" s="13" t="n">
        <v>0.375</v>
      </c>
      <c r="B14" s="14"/>
      <c r="C14" s="15"/>
      <c r="D14" s="15" t="n">
        <f aca="false">B14*C14</f>
        <v>0</v>
      </c>
      <c r="E14" s="13" t="n">
        <v>0.375</v>
      </c>
      <c r="F14" s="14"/>
      <c r="G14" s="15"/>
      <c r="H14" s="15" t="n">
        <f aca="false">F14*G14</f>
        <v>0</v>
      </c>
      <c r="I14" s="13" t="n">
        <v>0.375</v>
      </c>
      <c r="J14" s="14"/>
      <c r="K14" s="15"/>
      <c r="L14" s="15" t="n">
        <f aca="false">J14*K14</f>
        <v>0</v>
      </c>
      <c r="M14" s="13" t="n">
        <v>0.375</v>
      </c>
      <c r="N14" s="14" t="n">
        <v>25</v>
      </c>
      <c r="O14" s="15" t="n">
        <v>160</v>
      </c>
      <c r="P14" s="15" t="n">
        <f aca="false">N14*O14</f>
        <v>4000</v>
      </c>
      <c r="Q14" s="13" t="n">
        <v>0.375</v>
      </c>
      <c r="R14" s="14"/>
      <c r="S14" s="15"/>
      <c r="T14" s="15" t="n">
        <f aca="false">R14*S14</f>
        <v>0</v>
      </c>
      <c r="U14" s="13" t="n">
        <v>0.375</v>
      </c>
      <c r="V14" s="14"/>
      <c r="W14" s="15"/>
      <c r="X14" s="15" t="n">
        <f aca="false">V14*W14</f>
        <v>0</v>
      </c>
      <c r="Y14" s="13" t="n">
        <v>0.375</v>
      </c>
      <c r="Z14" s="14"/>
      <c r="AA14" s="15"/>
      <c r="AB14" s="15" t="n">
        <f aca="false">Z14*AA14</f>
        <v>0</v>
      </c>
    </row>
    <row r="15" customFormat="false" ht="12.75" hidden="false" customHeight="false" outlineLevel="0" collapsed="false">
      <c r="A15" s="13" t="n">
        <v>0.416666666666667</v>
      </c>
      <c r="B15" s="14"/>
      <c r="C15" s="15"/>
      <c r="D15" s="15" t="n">
        <f aca="false">B15*C15</f>
        <v>0</v>
      </c>
      <c r="E15" s="13" t="n">
        <v>0.416666666666667</v>
      </c>
      <c r="F15" s="14"/>
      <c r="G15" s="15"/>
      <c r="H15" s="15" t="n">
        <f aca="false">F15*G15</f>
        <v>0</v>
      </c>
      <c r="I15" s="13" t="n">
        <v>0.416666666666667</v>
      </c>
      <c r="J15" s="14"/>
      <c r="K15" s="15"/>
      <c r="L15" s="15" t="n">
        <f aca="false">J15*K15</f>
        <v>0</v>
      </c>
      <c r="M15" s="13" t="n">
        <v>0.416666666666667</v>
      </c>
      <c r="N15" s="14" t="n">
        <v>25</v>
      </c>
      <c r="O15" s="15" t="n">
        <v>160</v>
      </c>
      <c r="P15" s="15" t="n">
        <f aca="false">N15*O15</f>
        <v>4000</v>
      </c>
      <c r="Q15" s="13" t="n">
        <v>0.416666666666667</v>
      </c>
      <c r="R15" s="14"/>
      <c r="S15" s="15"/>
      <c r="T15" s="15" t="n">
        <f aca="false">R15*S15</f>
        <v>0</v>
      </c>
      <c r="U15" s="13" t="n">
        <v>0.416666666666667</v>
      </c>
      <c r="V15" s="14"/>
      <c r="W15" s="15"/>
      <c r="X15" s="15" t="n">
        <f aca="false">V15*W15</f>
        <v>0</v>
      </c>
      <c r="Y15" s="13" t="n">
        <v>0.416666666666667</v>
      </c>
      <c r="Z15" s="14"/>
      <c r="AA15" s="15"/>
      <c r="AB15" s="15" t="n">
        <f aca="false">Z15*AA15</f>
        <v>0</v>
      </c>
    </row>
    <row r="16" customFormat="false" ht="12.75" hidden="false" customHeight="false" outlineLevel="0" collapsed="false">
      <c r="A16" s="13" t="n">
        <v>0.458333333333334</v>
      </c>
      <c r="B16" s="14"/>
      <c r="C16" s="15"/>
      <c r="D16" s="15" t="n">
        <f aca="false">B16*C16</f>
        <v>0</v>
      </c>
      <c r="E16" s="13" t="n">
        <v>0.458333333333334</v>
      </c>
      <c r="F16" s="14"/>
      <c r="G16" s="15"/>
      <c r="H16" s="15" t="n">
        <f aca="false">F16*G16</f>
        <v>0</v>
      </c>
      <c r="I16" s="13" t="n">
        <v>0.458333333333334</v>
      </c>
      <c r="J16" s="14" t="n">
        <v>20</v>
      </c>
      <c r="K16" s="15" t="n">
        <v>240</v>
      </c>
      <c r="L16" s="15" t="n">
        <f aca="false">J16*K16</f>
        <v>4800</v>
      </c>
      <c r="M16" s="13" t="n">
        <v>0.458333333333334</v>
      </c>
      <c r="N16" s="14" t="n">
        <v>25</v>
      </c>
      <c r="O16" s="15" t="n">
        <v>160</v>
      </c>
      <c r="P16" s="15" t="n">
        <f aca="false">N16*O16</f>
        <v>4000</v>
      </c>
      <c r="Q16" s="13" t="n">
        <v>0.458333333333334</v>
      </c>
      <c r="R16" s="14" t="n">
        <f aca="false">44.7/2</f>
        <v>22.35</v>
      </c>
      <c r="S16" s="15" t="n">
        <v>193</v>
      </c>
      <c r="T16" s="15" t="n">
        <f aca="false">R16*S16</f>
        <v>4313.55</v>
      </c>
      <c r="U16" s="13" t="n">
        <v>0.458333333333334</v>
      </c>
      <c r="V16" s="14"/>
      <c r="W16" s="15"/>
      <c r="X16" s="15" t="n">
        <f aca="false">V16*W16</f>
        <v>0</v>
      </c>
      <c r="Y16" s="13" t="n">
        <v>0.458333333333334</v>
      </c>
      <c r="Z16" s="14"/>
      <c r="AA16" s="15"/>
      <c r="AB16" s="15" t="n">
        <f aca="false">Z16*AA16</f>
        <v>0</v>
      </c>
    </row>
    <row r="17" customFormat="false" ht="12.75" hidden="false" customHeight="false" outlineLevel="0" collapsed="false">
      <c r="A17" s="13" t="n">
        <v>0.5</v>
      </c>
      <c r="B17" s="14"/>
      <c r="C17" s="15"/>
      <c r="D17" s="15" t="n">
        <f aca="false">B17*C17</f>
        <v>0</v>
      </c>
      <c r="E17" s="13" t="n">
        <v>0.5</v>
      </c>
      <c r="F17" s="14"/>
      <c r="G17" s="15"/>
      <c r="H17" s="15" t="n">
        <f aca="false">F17*G17</f>
        <v>0</v>
      </c>
      <c r="I17" s="13" t="n">
        <v>0.5</v>
      </c>
      <c r="J17" s="14" t="n">
        <v>20</v>
      </c>
      <c r="K17" s="15" t="n">
        <v>240</v>
      </c>
      <c r="L17" s="15" t="n">
        <f aca="false">J17*K17</f>
        <v>4800</v>
      </c>
      <c r="M17" s="13" t="n">
        <v>0.5</v>
      </c>
      <c r="N17" s="14" t="n">
        <v>25</v>
      </c>
      <c r="O17" s="15" t="n">
        <v>160</v>
      </c>
      <c r="P17" s="15" t="n">
        <f aca="false">N17*O17</f>
        <v>4000</v>
      </c>
      <c r="Q17" s="13" t="n">
        <v>0.5</v>
      </c>
      <c r="R17" s="14" t="n">
        <f aca="false">(43.7+42.2)/2</f>
        <v>42.95</v>
      </c>
      <c r="S17" s="15" t="n">
        <v>193</v>
      </c>
      <c r="T17" s="15" t="n">
        <f aca="false">R17*S17</f>
        <v>8289.35</v>
      </c>
      <c r="U17" s="13" t="n">
        <v>0.5</v>
      </c>
      <c r="V17" s="14"/>
      <c r="W17" s="15"/>
      <c r="X17" s="15" t="n">
        <f aca="false">V17*W17</f>
        <v>0</v>
      </c>
      <c r="Y17" s="13" t="n">
        <v>0.5</v>
      </c>
      <c r="Z17" s="14"/>
      <c r="AA17" s="15"/>
      <c r="AB17" s="15" t="n">
        <f aca="false">Z17*AA17</f>
        <v>0</v>
      </c>
    </row>
    <row r="18" customFormat="false" ht="12.75" hidden="false" customHeight="false" outlineLevel="0" collapsed="false">
      <c r="A18" s="13" t="n">
        <v>0.541666666666667</v>
      </c>
      <c r="B18" s="14" t="n">
        <v>5</v>
      </c>
      <c r="C18" s="15" t="n">
        <v>250</v>
      </c>
      <c r="D18" s="15" t="n">
        <f aca="false">B18*C18</f>
        <v>1250</v>
      </c>
      <c r="E18" s="13" t="n">
        <v>0.541666666666667</v>
      </c>
      <c r="F18" s="14" t="n">
        <v>10</v>
      </c>
      <c r="G18" s="15" t="n">
        <v>250</v>
      </c>
      <c r="H18" s="15" t="n">
        <f aca="false">F18*G18</f>
        <v>2500</v>
      </c>
      <c r="I18" s="13" t="n">
        <v>0.541666666666667</v>
      </c>
      <c r="J18" s="14" t="n">
        <v>25</v>
      </c>
      <c r="K18" s="15" t="n">
        <v>240</v>
      </c>
      <c r="L18" s="15" t="n">
        <f aca="false">J18*K18</f>
        <v>6000</v>
      </c>
      <c r="M18" s="13" t="n">
        <v>0.541666666666667</v>
      </c>
      <c r="N18" s="14" t="n">
        <v>25</v>
      </c>
      <c r="O18" s="15" t="n">
        <v>160</v>
      </c>
      <c r="P18" s="15" t="n">
        <f aca="false">N18*O18</f>
        <v>4000</v>
      </c>
      <c r="Q18" s="13" t="n">
        <v>0.541666666666667</v>
      </c>
      <c r="R18" s="14" t="n">
        <f aca="false">(47.8+46.9)/2</f>
        <v>47.35</v>
      </c>
      <c r="S18" s="15" t="n">
        <v>193</v>
      </c>
      <c r="T18" s="15" t="n">
        <f aca="false">R18*S18</f>
        <v>9138.55</v>
      </c>
      <c r="U18" s="13" t="n">
        <v>0.541666666666667</v>
      </c>
      <c r="V18" s="14" t="n">
        <v>50</v>
      </c>
      <c r="W18" s="15" t="n">
        <v>190</v>
      </c>
      <c r="X18" s="15" t="n">
        <f aca="false">V18*W18</f>
        <v>9500</v>
      </c>
      <c r="Y18" s="13" t="n">
        <v>0.541666666666667</v>
      </c>
      <c r="Z18" s="14"/>
      <c r="AA18" s="15"/>
      <c r="AB18" s="15" t="n">
        <f aca="false">Z18*AA18</f>
        <v>0</v>
      </c>
    </row>
    <row r="19" customFormat="false" ht="12.75" hidden="false" customHeight="false" outlineLevel="0" collapsed="false">
      <c r="A19" s="13" t="n">
        <v>0.583333333333334</v>
      </c>
      <c r="B19" s="14" t="n">
        <v>5</v>
      </c>
      <c r="C19" s="15" t="n">
        <v>250</v>
      </c>
      <c r="D19" s="15" t="n">
        <f aca="false">B19*C19</f>
        <v>1250</v>
      </c>
      <c r="E19" s="13" t="n">
        <v>0.583333333333334</v>
      </c>
      <c r="F19" s="14" t="n">
        <v>10</v>
      </c>
      <c r="G19" s="15" t="n">
        <v>250</v>
      </c>
      <c r="H19" s="15" t="n">
        <f aca="false">F19*G19</f>
        <v>2500</v>
      </c>
      <c r="I19" s="13" t="n">
        <v>0.583333333333334</v>
      </c>
      <c r="J19" s="14" t="n">
        <v>25</v>
      </c>
      <c r="K19" s="15" t="n">
        <v>240</v>
      </c>
      <c r="L19" s="15" t="n">
        <f aca="false">J19*K19</f>
        <v>6000</v>
      </c>
      <c r="M19" s="13" t="n">
        <v>0.583333333333334</v>
      </c>
      <c r="N19" s="14" t="n">
        <v>25</v>
      </c>
      <c r="O19" s="15" t="n">
        <v>160</v>
      </c>
      <c r="P19" s="15" t="n">
        <f aca="false">N19*O19</f>
        <v>4000</v>
      </c>
      <c r="Q19" s="13" t="n">
        <v>0.583333333333334</v>
      </c>
      <c r="R19" s="14" t="n">
        <f aca="false">(46.5+46.3)/2</f>
        <v>46.4</v>
      </c>
      <c r="S19" s="15" t="n">
        <v>193</v>
      </c>
      <c r="T19" s="15" t="n">
        <f aca="false">R19*S19</f>
        <v>8955.2</v>
      </c>
      <c r="U19" s="13" t="n">
        <v>0.583333333333334</v>
      </c>
      <c r="V19" s="14" t="n">
        <v>50</v>
      </c>
      <c r="W19" s="15" t="n">
        <v>190</v>
      </c>
      <c r="X19" s="15" t="n">
        <f aca="false">V19*W19</f>
        <v>9500</v>
      </c>
      <c r="Y19" s="13" t="n">
        <v>0.583333333333334</v>
      </c>
      <c r="Z19" s="14"/>
      <c r="AA19" s="15"/>
      <c r="AB19" s="15" t="n">
        <f aca="false">Z19*AA19</f>
        <v>0</v>
      </c>
    </row>
    <row r="20" customFormat="false" ht="12.75" hidden="false" customHeight="false" outlineLevel="0" collapsed="false">
      <c r="A20" s="13" t="n">
        <v>0.625</v>
      </c>
      <c r="B20" s="14" t="n">
        <v>5</v>
      </c>
      <c r="C20" s="15" t="n">
        <v>250</v>
      </c>
      <c r="D20" s="15" t="n">
        <f aca="false">B20*C20</f>
        <v>1250</v>
      </c>
      <c r="E20" s="13" t="n">
        <v>0.625</v>
      </c>
      <c r="F20" s="14" t="n">
        <v>10</v>
      </c>
      <c r="G20" s="15" t="n">
        <v>250</v>
      </c>
      <c r="H20" s="15" t="n">
        <f aca="false">F20*G20</f>
        <v>2500</v>
      </c>
      <c r="I20" s="13" t="n">
        <v>0.625</v>
      </c>
      <c r="J20" s="14" t="n">
        <v>25</v>
      </c>
      <c r="K20" s="15" t="n">
        <v>240</v>
      </c>
      <c r="L20" s="15" t="n">
        <f aca="false">J20*K20</f>
        <v>6000</v>
      </c>
      <c r="M20" s="13" t="n">
        <v>0.625</v>
      </c>
      <c r="N20" s="14" t="n">
        <v>25</v>
      </c>
      <c r="O20" s="15" t="n">
        <v>160</v>
      </c>
      <c r="P20" s="15" t="n">
        <f aca="false">N20*O20</f>
        <v>4000</v>
      </c>
      <c r="Q20" s="13" t="n">
        <v>0.625</v>
      </c>
      <c r="R20" s="14" t="n">
        <f aca="false">(46.5+46.8)/2</f>
        <v>46.65</v>
      </c>
      <c r="S20" s="15" t="n">
        <v>193</v>
      </c>
      <c r="T20" s="15" t="n">
        <f aca="false">R20*S20</f>
        <v>9003.45</v>
      </c>
      <c r="U20" s="13" t="n">
        <v>0.625</v>
      </c>
      <c r="V20" s="14"/>
      <c r="W20" s="15"/>
      <c r="X20" s="15" t="n">
        <f aca="false">V20*W20</f>
        <v>0</v>
      </c>
      <c r="Y20" s="13" t="n">
        <v>0.625</v>
      </c>
      <c r="Z20" s="14"/>
      <c r="AA20" s="15"/>
      <c r="AB20" s="15" t="n">
        <f aca="false">Z20*AA20</f>
        <v>0</v>
      </c>
    </row>
    <row r="21" customFormat="false" ht="12.75" hidden="false" customHeight="false" outlineLevel="0" collapsed="false">
      <c r="A21" s="13" t="n">
        <v>0.666666666666667</v>
      </c>
      <c r="B21" s="14" t="n">
        <v>5</v>
      </c>
      <c r="C21" s="15" t="n">
        <v>250</v>
      </c>
      <c r="D21" s="15" t="n">
        <f aca="false">B21*C21</f>
        <v>1250</v>
      </c>
      <c r="E21" s="13" t="n">
        <v>0.666666666666667</v>
      </c>
      <c r="F21" s="14" t="n">
        <v>10</v>
      </c>
      <c r="G21" s="15" t="n">
        <v>250</v>
      </c>
      <c r="H21" s="15" t="n">
        <f aca="false">F21*G21</f>
        <v>2500</v>
      </c>
      <c r="I21" s="13" t="n">
        <v>0.666666666666667</v>
      </c>
      <c r="J21" s="14"/>
      <c r="K21" s="15"/>
      <c r="L21" s="15" t="n">
        <f aca="false">J21*K21</f>
        <v>0</v>
      </c>
      <c r="M21" s="13" t="n">
        <v>0.666666666666667</v>
      </c>
      <c r="N21" s="14" t="n">
        <v>25</v>
      </c>
      <c r="O21" s="15" t="n">
        <v>160</v>
      </c>
      <c r="P21" s="15" t="n">
        <f aca="false">N21*O21</f>
        <v>4000</v>
      </c>
      <c r="Q21" s="13" t="n">
        <v>0.666666666666667</v>
      </c>
      <c r="R21" s="14" t="n">
        <f aca="false">(46.1+46.4)/2</f>
        <v>46.25</v>
      </c>
      <c r="S21" s="15" t="n">
        <v>193</v>
      </c>
      <c r="T21" s="15" t="n">
        <f aca="false">R21*S21</f>
        <v>8926.25</v>
      </c>
      <c r="U21" s="13" t="n">
        <v>0.666666666666667</v>
      </c>
      <c r="V21" s="14"/>
      <c r="W21" s="15"/>
      <c r="X21" s="15" t="n">
        <f aca="false">V21*W21</f>
        <v>0</v>
      </c>
      <c r="Y21" s="13" t="n">
        <v>0.666666666666667</v>
      </c>
      <c r="Z21" s="14" t="n">
        <v>46</v>
      </c>
      <c r="AA21" s="15" t="n">
        <v>250</v>
      </c>
      <c r="AB21" s="15" t="n">
        <f aca="false">Z21*AA21</f>
        <v>11500</v>
      </c>
    </row>
    <row r="22" customFormat="false" ht="12.75" hidden="false" customHeight="false" outlineLevel="0" collapsed="false">
      <c r="A22" s="13" t="n">
        <v>0.708333333333334</v>
      </c>
      <c r="B22" s="14" t="n">
        <v>5</v>
      </c>
      <c r="C22" s="15" t="n">
        <v>250</v>
      </c>
      <c r="D22" s="15" t="n">
        <f aca="false">B22*C22</f>
        <v>1250</v>
      </c>
      <c r="E22" s="13" t="n">
        <v>0.708333333333334</v>
      </c>
      <c r="F22" s="14" t="n">
        <v>10</v>
      </c>
      <c r="G22" s="15" t="n">
        <v>250</v>
      </c>
      <c r="H22" s="15" t="n">
        <f aca="false">F22*G22</f>
        <v>2500</v>
      </c>
      <c r="I22" s="13" t="n">
        <v>0.708333333333334</v>
      </c>
      <c r="J22" s="14"/>
      <c r="K22" s="15"/>
      <c r="L22" s="15" t="n">
        <f aca="false">J22*K22</f>
        <v>0</v>
      </c>
      <c r="M22" s="13" t="n">
        <v>0.708333333333334</v>
      </c>
      <c r="N22" s="14" t="n">
        <v>25</v>
      </c>
      <c r="O22" s="15" t="n">
        <v>160</v>
      </c>
      <c r="P22" s="15" t="n">
        <f aca="false">N22*O22</f>
        <v>4000</v>
      </c>
      <c r="Q22" s="13" t="n">
        <v>0.708333333333334</v>
      </c>
      <c r="R22" s="14" t="n">
        <f aca="false">(46.5+46.8)/2</f>
        <v>46.65</v>
      </c>
      <c r="S22" s="15" t="n">
        <v>193</v>
      </c>
      <c r="T22" s="15" t="n">
        <f aca="false">R22*S22</f>
        <v>9003.45</v>
      </c>
      <c r="U22" s="13" t="n">
        <v>0.708333333333334</v>
      </c>
      <c r="V22" s="14"/>
      <c r="W22" s="15"/>
      <c r="X22" s="15" t="n">
        <f aca="false">V22*W22</f>
        <v>0</v>
      </c>
      <c r="Y22" s="13" t="n">
        <v>0.708333333333334</v>
      </c>
      <c r="Z22" s="14" t="n">
        <v>46</v>
      </c>
      <c r="AA22" s="15" t="n">
        <v>250</v>
      </c>
      <c r="AB22" s="15" t="n">
        <f aca="false">Z22*AA22</f>
        <v>11500</v>
      </c>
    </row>
    <row r="23" customFormat="false" ht="12.75" hidden="false" customHeight="false" outlineLevel="0" collapsed="false">
      <c r="A23" s="13" t="n">
        <v>0.75</v>
      </c>
      <c r="B23" s="14"/>
      <c r="C23" s="15"/>
      <c r="D23" s="15" t="n">
        <f aca="false">B23*C23</f>
        <v>0</v>
      </c>
      <c r="E23" s="13" t="n">
        <v>0.75</v>
      </c>
      <c r="F23" s="14" t="n">
        <v>25</v>
      </c>
      <c r="G23" s="15" t="n">
        <v>250</v>
      </c>
      <c r="H23" s="15" t="n">
        <f aca="false">F23*G23</f>
        <v>6250</v>
      </c>
      <c r="I23" s="13" t="n">
        <v>0.75</v>
      </c>
      <c r="J23" s="14"/>
      <c r="K23" s="15"/>
      <c r="L23" s="15" t="n">
        <f aca="false">J23*K23</f>
        <v>0</v>
      </c>
      <c r="M23" s="13" t="n">
        <v>0.75</v>
      </c>
      <c r="N23" s="14" t="n">
        <v>25</v>
      </c>
      <c r="O23" s="15" t="n">
        <v>160</v>
      </c>
      <c r="P23" s="15" t="n">
        <f aca="false">N23*O23</f>
        <v>4000</v>
      </c>
      <c r="Q23" s="13" t="n">
        <v>0.75</v>
      </c>
      <c r="R23" s="14" t="n">
        <f aca="false">(46.6+46.9)/2</f>
        <v>46.75</v>
      </c>
      <c r="S23" s="15" t="n">
        <v>193</v>
      </c>
      <c r="T23" s="15" t="n">
        <f aca="false">R23*S23</f>
        <v>9022.75</v>
      </c>
      <c r="U23" s="13" t="n">
        <v>0.75</v>
      </c>
      <c r="V23" s="14"/>
      <c r="W23" s="15"/>
      <c r="X23" s="15" t="n">
        <f aca="false">V23*W23</f>
        <v>0</v>
      </c>
      <c r="Y23" s="13" t="n">
        <v>0.75</v>
      </c>
      <c r="Z23" s="14" t="n">
        <v>46</v>
      </c>
      <c r="AA23" s="15" t="n">
        <v>250</v>
      </c>
      <c r="AB23" s="15" t="n">
        <f aca="false">Z23*AA23</f>
        <v>11500</v>
      </c>
    </row>
    <row r="24" customFormat="false" ht="12.75" hidden="false" customHeight="false" outlineLevel="0" collapsed="false">
      <c r="A24" s="13" t="n">
        <v>0.791666666666667</v>
      </c>
      <c r="B24" s="14"/>
      <c r="C24" s="15"/>
      <c r="D24" s="15" t="n">
        <f aca="false">B24*C24</f>
        <v>0</v>
      </c>
      <c r="E24" s="13" t="n">
        <v>0.791666666666667</v>
      </c>
      <c r="F24" s="14" t="n">
        <v>25</v>
      </c>
      <c r="G24" s="15" t="n">
        <v>250</v>
      </c>
      <c r="H24" s="15" t="n">
        <f aca="false">F24*G24</f>
        <v>6250</v>
      </c>
      <c r="I24" s="13" t="n">
        <v>0.791666666666667</v>
      </c>
      <c r="J24" s="14"/>
      <c r="K24" s="15"/>
      <c r="L24" s="15" t="n">
        <f aca="false">J24*K24</f>
        <v>0</v>
      </c>
      <c r="M24" s="13" t="n">
        <v>0.791666666666667</v>
      </c>
      <c r="N24" s="14" t="n">
        <v>25</v>
      </c>
      <c r="O24" s="15" t="n">
        <v>160</v>
      </c>
      <c r="P24" s="15" t="n">
        <f aca="false">N24*O24</f>
        <v>4000</v>
      </c>
      <c r="Q24" s="13" t="n">
        <v>0.791666666666667</v>
      </c>
      <c r="R24" s="14" t="n">
        <f aca="false">42.1/2</f>
        <v>21.05</v>
      </c>
      <c r="S24" s="15" t="n">
        <v>193</v>
      </c>
      <c r="T24" s="15" t="n">
        <f aca="false">R24*S24</f>
        <v>4062.65</v>
      </c>
      <c r="U24" s="13" t="n">
        <v>0.791666666666667</v>
      </c>
      <c r="V24" s="14"/>
      <c r="W24" s="15"/>
      <c r="X24" s="15" t="n">
        <f aca="false">V24*W24</f>
        <v>0</v>
      </c>
      <c r="Y24" s="13" t="n">
        <v>0.791666666666667</v>
      </c>
      <c r="Z24" s="14" t="n">
        <v>46</v>
      </c>
      <c r="AA24" s="15" t="n">
        <v>250</v>
      </c>
      <c r="AB24" s="15" t="n">
        <f aca="false">Z24*AA24</f>
        <v>11500</v>
      </c>
    </row>
    <row r="25" customFormat="false" ht="12.75" hidden="false" customHeight="false" outlineLevel="0" collapsed="false">
      <c r="A25" s="13" t="n">
        <v>0.833333333333334</v>
      </c>
      <c r="B25" s="14"/>
      <c r="C25" s="15"/>
      <c r="D25" s="15" t="n">
        <f aca="false">B25*C25</f>
        <v>0</v>
      </c>
      <c r="E25" s="13" t="n">
        <v>0.833333333333334</v>
      </c>
      <c r="F25" s="14" t="n">
        <v>25</v>
      </c>
      <c r="G25" s="15" t="n">
        <v>250</v>
      </c>
      <c r="H25" s="15" t="n">
        <f aca="false">F25*G25</f>
        <v>6250</v>
      </c>
      <c r="I25" s="13" t="n">
        <v>0.833333333333334</v>
      </c>
      <c r="J25" s="14"/>
      <c r="K25" s="15"/>
      <c r="L25" s="15" t="n">
        <f aca="false">J25*K25</f>
        <v>0</v>
      </c>
      <c r="M25" s="13" t="n">
        <v>0.833333333333334</v>
      </c>
      <c r="N25" s="14" t="n">
        <v>25</v>
      </c>
      <c r="O25" s="15" t="n">
        <v>160</v>
      </c>
      <c r="P25" s="15" t="n">
        <f aca="false">N25*O25</f>
        <v>4000</v>
      </c>
      <c r="Q25" s="13" t="n">
        <v>0.833333333333334</v>
      </c>
      <c r="R25" s="14"/>
      <c r="S25" s="15"/>
      <c r="T25" s="15" t="n">
        <f aca="false">R25*S25</f>
        <v>0</v>
      </c>
      <c r="U25" s="13" t="n">
        <v>0.833333333333334</v>
      </c>
      <c r="V25" s="14"/>
      <c r="W25" s="15"/>
      <c r="X25" s="15" t="n">
        <f aca="false">V25*W25</f>
        <v>0</v>
      </c>
      <c r="Y25" s="13" t="n">
        <v>0.833333333333334</v>
      </c>
      <c r="Z25" s="14" t="n">
        <v>46</v>
      </c>
      <c r="AA25" s="15" t="n">
        <v>250</v>
      </c>
      <c r="AB25" s="15" t="n">
        <f aca="false">Z25*AA25</f>
        <v>11500</v>
      </c>
    </row>
    <row r="26" customFormat="false" ht="12.75" hidden="false" customHeight="false" outlineLevel="0" collapsed="false">
      <c r="A26" s="13" t="n">
        <v>0.875</v>
      </c>
      <c r="B26" s="14"/>
      <c r="C26" s="15"/>
      <c r="D26" s="15" t="n">
        <f aca="false">B26*C26</f>
        <v>0</v>
      </c>
      <c r="E26" s="13" t="n">
        <v>0.875</v>
      </c>
      <c r="F26" s="14" t="n">
        <v>25</v>
      </c>
      <c r="G26" s="15" t="n">
        <v>250</v>
      </c>
      <c r="H26" s="15" t="n">
        <f aca="false">F26*G26</f>
        <v>6250</v>
      </c>
      <c r="I26" s="13" t="n">
        <v>0.875</v>
      </c>
      <c r="J26" s="14"/>
      <c r="K26" s="15"/>
      <c r="L26" s="15" t="n">
        <f aca="false">J26*K26</f>
        <v>0</v>
      </c>
      <c r="M26" s="13" t="n">
        <v>0.875</v>
      </c>
      <c r="N26" s="14" t="n">
        <v>25</v>
      </c>
      <c r="O26" s="15" t="n">
        <v>160</v>
      </c>
      <c r="P26" s="15" t="n">
        <f aca="false">N26*O26</f>
        <v>4000</v>
      </c>
      <c r="Q26" s="13" t="n">
        <v>0.875</v>
      </c>
      <c r="R26" s="14"/>
      <c r="S26" s="15"/>
      <c r="T26" s="15" t="n">
        <f aca="false">R26*S26</f>
        <v>0</v>
      </c>
      <c r="U26" s="13" t="n">
        <v>0.875</v>
      </c>
      <c r="V26" s="14"/>
      <c r="W26" s="15"/>
      <c r="X26" s="15" t="n">
        <f aca="false">V26*W26</f>
        <v>0</v>
      </c>
      <c r="Y26" s="13" t="n">
        <v>0.875</v>
      </c>
      <c r="Z26" s="14" t="n">
        <v>46</v>
      </c>
      <c r="AA26" s="15" t="n">
        <v>250</v>
      </c>
      <c r="AB26" s="15" t="n">
        <f aca="false">Z26*AA26</f>
        <v>11500</v>
      </c>
    </row>
    <row r="27" customFormat="false" ht="12.75" hidden="false" customHeight="false" outlineLevel="0" collapsed="false">
      <c r="A27" s="13" t="n">
        <v>0.916666666666667</v>
      </c>
      <c r="B27" s="14"/>
      <c r="C27" s="15"/>
      <c r="D27" s="15" t="n">
        <f aca="false">B27*C27</f>
        <v>0</v>
      </c>
      <c r="E27" s="13" t="n">
        <v>0.916666666666667</v>
      </c>
      <c r="F27" s="14"/>
      <c r="G27" s="15"/>
      <c r="H27" s="15" t="n">
        <f aca="false">F27*G27</f>
        <v>0</v>
      </c>
      <c r="I27" s="13" t="n">
        <v>0.916666666666667</v>
      </c>
      <c r="J27" s="14"/>
      <c r="K27" s="15"/>
      <c r="L27" s="15" t="n">
        <f aca="false">J27*K27</f>
        <v>0</v>
      </c>
      <c r="M27" s="13" t="n">
        <v>0.916666666666667</v>
      </c>
      <c r="N27" s="14" t="n">
        <v>25</v>
      </c>
      <c r="O27" s="15" t="n">
        <v>160</v>
      </c>
      <c r="P27" s="15" t="n">
        <f aca="false">N27*O27</f>
        <v>4000</v>
      </c>
      <c r="Q27" s="13" t="n">
        <v>0.916666666666667</v>
      </c>
      <c r="R27" s="14"/>
      <c r="S27" s="15"/>
      <c r="T27" s="15" t="n">
        <f aca="false">R27*S27</f>
        <v>0</v>
      </c>
      <c r="U27" s="13" t="n">
        <v>0.916666666666667</v>
      </c>
      <c r="V27" s="14"/>
      <c r="W27" s="15"/>
      <c r="X27" s="15" t="n">
        <f aca="false">V27*W27</f>
        <v>0</v>
      </c>
      <c r="Y27" s="13" t="n">
        <v>0.916666666666667</v>
      </c>
      <c r="Z27" s="14" t="n">
        <v>46</v>
      </c>
      <c r="AA27" s="15" t="n">
        <v>250</v>
      </c>
      <c r="AB27" s="15" t="n">
        <f aca="false">Z27*AA27</f>
        <v>11500</v>
      </c>
    </row>
    <row r="28" customFormat="false" ht="12.75" hidden="false" customHeight="false" outlineLevel="0" collapsed="false">
      <c r="A28" s="13" t="n">
        <v>0.958333333333334</v>
      </c>
      <c r="B28" s="14"/>
      <c r="C28" s="15"/>
      <c r="D28" s="15" t="n">
        <f aca="false">B28*C28</f>
        <v>0</v>
      </c>
      <c r="E28" s="13" t="n">
        <v>0.958333333333334</v>
      </c>
      <c r="F28" s="14"/>
      <c r="G28" s="15"/>
      <c r="H28" s="15" t="n">
        <f aca="false">F28*G28</f>
        <v>0</v>
      </c>
      <c r="I28" s="13" t="n">
        <v>0.958333333333334</v>
      </c>
      <c r="J28" s="14"/>
      <c r="K28" s="15"/>
      <c r="L28" s="15" t="n">
        <f aca="false">J28*K28</f>
        <v>0</v>
      </c>
      <c r="M28" s="13" t="n">
        <v>0.958333333333334</v>
      </c>
      <c r="N28" s="14" t="n">
        <v>25</v>
      </c>
      <c r="O28" s="15" t="n">
        <v>160</v>
      </c>
      <c r="P28" s="15" t="n">
        <f aca="false">N28*O28</f>
        <v>4000</v>
      </c>
      <c r="Q28" s="13" t="n">
        <v>0.958333333333334</v>
      </c>
      <c r="R28" s="14"/>
      <c r="S28" s="15"/>
      <c r="T28" s="15" t="n">
        <f aca="false">R28*S28</f>
        <v>0</v>
      </c>
      <c r="U28" s="13" t="n">
        <v>0.958333333333334</v>
      </c>
      <c r="V28" s="14"/>
      <c r="W28" s="15"/>
      <c r="X28" s="15" t="n">
        <f aca="false">V28*W28</f>
        <v>0</v>
      </c>
      <c r="Y28" s="13" t="n">
        <v>0.958333333333334</v>
      </c>
      <c r="Z28" s="14" t="n">
        <v>46</v>
      </c>
      <c r="AA28" s="15" t="n">
        <v>250</v>
      </c>
      <c r="AB28" s="15" t="n">
        <f aca="false">Z28*AA28</f>
        <v>11500</v>
      </c>
    </row>
    <row r="29" customFormat="false" ht="12.75" hidden="false" customHeight="false" outlineLevel="0" collapsed="false">
      <c r="A29" s="16" t="n">
        <v>1</v>
      </c>
      <c r="B29" s="14"/>
      <c r="C29" s="15"/>
      <c r="D29" s="15" t="n">
        <f aca="false">B29*C29</f>
        <v>0</v>
      </c>
      <c r="E29" s="16" t="n">
        <v>1</v>
      </c>
      <c r="F29" s="14"/>
      <c r="G29" s="15"/>
      <c r="H29" s="15" t="n">
        <f aca="false">F29*G29</f>
        <v>0</v>
      </c>
      <c r="I29" s="16" t="n">
        <v>1</v>
      </c>
      <c r="J29" s="14"/>
      <c r="K29" s="15"/>
      <c r="L29" s="15" t="n">
        <f aca="false">J29*K29</f>
        <v>0</v>
      </c>
      <c r="M29" s="16" t="n">
        <v>1</v>
      </c>
      <c r="N29" s="14" t="n">
        <v>25</v>
      </c>
      <c r="O29" s="15" t="n">
        <v>160</v>
      </c>
      <c r="P29" s="15" t="n">
        <f aca="false">N29*O29</f>
        <v>4000</v>
      </c>
      <c r="Q29" s="16" t="n">
        <v>1</v>
      </c>
      <c r="R29" s="14"/>
      <c r="S29" s="15"/>
      <c r="T29" s="15" t="n">
        <f aca="false">R29*S29</f>
        <v>0</v>
      </c>
      <c r="U29" s="16" t="n">
        <v>1</v>
      </c>
      <c r="V29" s="14"/>
      <c r="W29" s="15"/>
      <c r="X29" s="15" t="n">
        <f aca="false">V29*W29</f>
        <v>0</v>
      </c>
      <c r="Y29" s="16" t="n">
        <v>1</v>
      </c>
      <c r="Z29" s="14" t="n">
        <v>46</v>
      </c>
      <c r="AA29" s="15" t="n">
        <v>250</v>
      </c>
      <c r="AB29" s="15" t="n">
        <f aca="false">Z29*AA29</f>
        <v>11500</v>
      </c>
    </row>
    <row r="30" customFormat="false" ht="12.75" hidden="false" customHeight="false" outlineLevel="0" collapsed="false">
      <c r="B30" s="6" t="n">
        <f aca="false">SUM(B6:B29)</f>
        <v>25</v>
      </c>
      <c r="C30" s="15"/>
      <c r="D30" s="15" t="n">
        <f aca="false">SUM(D6:D29)</f>
        <v>6250</v>
      </c>
      <c r="F30" s="6" t="n">
        <f aca="false">SUM(F6:F29)</f>
        <v>150</v>
      </c>
      <c r="G30" s="15"/>
      <c r="H30" s="15" t="n">
        <f aca="false">SUM(H6:H29)</f>
        <v>37500</v>
      </c>
      <c r="J30" s="6" t="n">
        <f aca="false">SUM(J6:J29)</f>
        <v>115</v>
      </c>
      <c r="K30" s="15"/>
      <c r="L30" s="15" t="n">
        <f aca="false">SUM(L6:L29)</f>
        <v>27600</v>
      </c>
      <c r="N30" s="6" t="n">
        <f aca="false">SUM(N6:N29)</f>
        <v>400</v>
      </c>
      <c r="O30" s="15"/>
      <c r="P30" s="15" t="n">
        <f aca="false">SUM(P6:P29)</f>
        <v>64000</v>
      </c>
      <c r="R30" s="6" t="n">
        <f aca="false">SUM(R6:R29)</f>
        <v>366.4</v>
      </c>
      <c r="S30" s="15"/>
      <c r="T30" s="15" t="n">
        <f aca="false">SUM(T6:T29)</f>
        <v>70715.2</v>
      </c>
      <c r="V30" s="6" t="n">
        <f aca="false">SUM(V6:V29)</f>
        <v>100</v>
      </c>
      <c r="W30" s="15"/>
      <c r="X30" s="15" t="n">
        <f aca="false">SUM(X6:X29)</f>
        <v>19000</v>
      </c>
      <c r="Z30" s="6" t="n">
        <f aca="false">SUM(Z6:Z29)</f>
        <v>414</v>
      </c>
      <c r="AA30" s="15"/>
      <c r="AB30" s="15" t="n">
        <f aca="false">SUM(AB6:AB29)</f>
        <v>103500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2000-06-26T18:05:09Z</dcterms:created>
  <dc:creator>Lab</dc:creator>
  <dc:description/>
  <dc:language>en-US</dc:language>
  <cp:lastModifiedBy>capoley</cp:lastModifiedBy>
  <cp:lastPrinted>2001-03-26T15:15:56Z</cp:lastPrinted>
  <dcterms:modified xsi:type="dcterms:W3CDTF">2001-08-24T19:44:48Z</dcterms:modified>
  <cp:revision>0</cp:revision>
  <dc:subject/>
  <dc:title/>
</cp:coreProperties>
</file>