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NG-Prelim 2002 Plan" sheetId="1" state="visible" r:id="rId3"/>
    <sheet name="TW-Prelim 2002 Plan" sheetId="2" state="visible" r:id="rId4"/>
    <sheet name="ETS Prelim 2002 Plan Summary" sheetId="3" state="visible" r:id="rId5"/>
  </sheets>
  <definedNames>
    <definedName function="false" hidden="false" localSheetId="0" name="_xlnm.Print_Area" vbProcedure="false">'NNG-Prelim 2002 Plan'!$A$1:$L$46,'NNG-Prelim 2002 Plan'!$A$1:$K$42,'NNG-Prelim 2002 Plan'!$A$1:$K$42</definedName>
    <definedName function="false" hidden="false" localSheetId="0" name="Excel_BuiltIn_Print_Area" vbProcedure="false">'NNG-Prelim 2002 Plan'!$A$1:$K$42</definedName>
    <definedName function="false" hidden="false" localSheetId="1" name="Excel_BuiltIn_Print_Area" vbProcedure="false">'TW-Prelim 2002 Plan'!$A$1:$K$42</definedName>
    <definedName function="false" hidden="false" localSheetId="2" name="Excel_BuiltIn_Print_Area" vbProcedure="false">'ETS Prelim 2002 Plan Summary'!$A$1:$L$46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<sst xmlns="http://schemas.openxmlformats.org/spreadsheetml/2006/main" count="75" uniqueCount="42">
  <si>
    <t xml:space="preserve">NORTHERN NATURAL GAS GROUP</t>
  </si>
  <si>
    <t xml:space="preserve">FUNDS FLOW AND NET CASH FLOW</t>
  </si>
  <si>
    <t xml:space="preserve">(Millions of Dollars)</t>
  </si>
  <si>
    <t xml:space="preserve">FUNDS FLOW VARIANCE ANALYSIS</t>
  </si>
  <si>
    <t xml:space="preserve">Total Year</t>
  </si>
  <si>
    <t xml:space="preserve">Funds Flow - 2001 Third Current Estimate</t>
  </si>
  <si>
    <t xml:space="preserve">Net Income Change (Excluding Asset Sales Impact $-5.8)</t>
  </si>
  <si>
    <t xml:space="preserve"> </t>
  </si>
  <si>
    <t xml:space="preserve">Non-Cash "Stretch" Margin Impact</t>
  </si>
  <si>
    <t xml:space="preserve">Increased Income Taxes</t>
  </si>
  <si>
    <t xml:space="preserve">Lower Trailblazer Distributions ($-2.2) and 2002 Expansion ($-4.5)</t>
  </si>
  <si>
    <t xml:space="preserve">Others, net</t>
  </si>
  <si>
    <t xml:space="preserve">   Total Variances</t>
  </si>
  <si>
    <t xml:space="preserve">Funds Flow - 2002 Operating Plan</t>
  </si>
  <si>
    <t xml:space="preserve">NET CASH FLOW VARIANCE ANALYSIS</t>
  </si>
  <si>
    <t xml:space="preserve">(Increase) / Decrease in Net Cash Flow - 2001 Third Current Estimate</t>
  </si>
  <si>
    <t xml:space="preserve">Higher Capital Expenditures</t>
  </si>
  <si>
    <t xml:space="preserve">Partial Base Gas Buyback (8 Bcf of 15.0 Bcf Total)</t>
  </si>
  <si>
    <t xml:space="preserve">Gas/Condensate Sale Revenue, Net Imbalance and Storage Gas Purchases Change</t>
  </si>
  <si>
    <t xml:space="preserve">Others, net </t>
  </si>
  <si>
    <t xml:space="preserve">(Increase) / Decrease in Net Cash Flow - 2002 Operating Plan</t>
  </si>
  <si>
    <t xml:space="preserve">TRANSWESTERN PIPELINE GROUP</t>
  </si>
  <si>
    <t xml:space="preserve">Net Income Change </t>
  </si>
  <si>
    <t xml:space="preserve">Reserve Activity Change</t>
  </si>
  <si>
    <t xml:space="preserve">Decreased Income Taxes</t>
  </si>
  <si>
    <t xml:space="preserve">Long Term Debt Repayment in 2001</t>
  </si>
  <si>
    <t xml:space="preserve">   Lower Debt Interest Expense</t>
  </si>
  <si>
    <t xml:space="preserve">Navajo and Laguna ROW Settlements in 2001</t>
  </si>
  <si>
    <t xml:space="preserve">Lower Excess Fuel Sale Revenue (Primarily Lower Price per Mcf) and Net Imbalance Activity</t>
  </si>
  <si>
    <t xml:space="preserve">Higher Capital Expenditures </t>
  </si>
  <si>
    <t xml:space="preserve">ENRON TRANSPORTATION SERVICES</t>
  </si>
  <si>
    <t xml:space="preserve">2002 OPERATING PLAN </t>
  </si>
  <si>
    <t xml:space="preserve">($ MILLIONS)</t>
  </si>
  <si>
    <t xml:space="preserve">NNG</t>
  </si>
  <si>
    <t xml:space="preserve">TW</t>
  </si>
  <si>
    <t xml:space="preserve">ETS</t>
  </si>
  <si>
    <t xml:space="preserve">Change in Net Income (Excluding Asset Sales Impact)</t>
  </si>
  <si>
    <t xml:space="preserve">Income Tax Change</t>
  </si>
  <si>
    <t xml:space="preserve">      Total Variance</t>
  </si>
  <si>
    <t xml:space="preserve">Net Cash Flow - 2001 Third Current Estimate</t>
  </si>
  <si>
    <t xml:space="preserve">Sales Revenue, Net Imbalance and Storage Gas Purchases Change</t>
  </si>
  <si>
    <t xml:space="preserve">Net Cash Flow - 2002 Operating Plan</t>
  </si>
</sst>
</file>

<file path=xl/styles.xml><?xml version="1.0" encoding="utf-8"?>
<styleSheet xmlns="http://schemas.openxmlformats.org/spreadsheetml/2006/main">
  <numFmts count="6">
    <numFmt numFmtId="164" formatCode="#,##0.0_);\(#,##0.0\)"/>
    <numFmt numFmtId="165" formatCode="General"/>
    <numFmt numFmtId="166" formatCode="0.0_)"/>
    <numFmt numFmtId="167" formatCode="[$-409]d\-mmm\-yy"/>
    <numFmt numFmtId="168" formatCode="hh:mm\ AM/PM_)"/>
    <numFmt numFmtId="169" formatCode="0.0_);\(0.0\)"/>
  </numFmts>
  <fonts count="3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FF"/>
      <name val="Arial"/>
      <family val="2"/>
    </font>
    <font>
      <sz val="12"/>
      <color rgb="FF0000FF"/>
      <name val="Arial"/>
      <family val="2"/>
    </font>
    <font>
      <sz val="12"/>
      <color rgb="FF0000FF"/>
      <name val="Arial"/>
      <family val="0"/>
    </font>
    <font>
      <sz val="12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color rgb="FF0000FF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00FF"/>
      <name val="Arial"/>
      <family val="0"/>
    </font>
    <font>
      <sz val="10"/>
      <color rgb="FFFF0000"/>
      <name val="Arial"/>
      <family val="2"/>
    </font>
    <font>
      <u val="single"/>
      <sz val="10"/>
      <color rgb="FF0000FF"/>
      <name val="Arial"/>
      <family val="2"/>
    </font>
    <font>
      <u val="single"/>
      <sz val="10"/>
      <color rgb="FF000000"/>
      <name val="Arial"/>
      <family val="2"/>
    </font>
    <font>
      <u val="single"/>
      <sz val="10"/>
      <name val="Arial"/>
      <family val="2"/>
    </font>
    <font>
      <b val="true"/>
      <u val="double"/>
      <sz val="10"/>
      <name val="Arial"/>
      <family val="2"/>
    </font>
    <font>
      <u val="double"/>
      <sz val="10"/>
      <name val="Arial"/>
      <family val="2"/>
    </font>
    <font>
      <b val="true"/>
      <u val="double"/>
      <sz val="10"/>
      <color rgb="FF0000FF"/>
      <name val="Arial"/>
      <family val="2"/>
    </font>
    <font>
      <b val="true"/>
      <sz val="10"/>
      <name val="Arial"/>
      <family val="2"/>
    </font>
    <font>
      <sz val="10"/>
      <color rgb="FF000000"/>
      <name val="Arial"/>
      <family val="2"/>
    </font>
    <font>
      <sz val="6"/>
      <name val="Arial"/>
      <family val="2"/>
    </font>
    <font>
      <b val="true"/>
      <sz val="15"/>
      <color rgb="FF0000FF"/>
      <name val="Arial"/>
      <family val="2"/>
    </font>
    <font>
      <b val="true"/>
      <sz val="14"/>
      <name val="Arial"/>
      <family val="2"/>
    </font>
    <font>
      <b val="true"/>
      <sz val="15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FF"/>
      <name val="Arial"/>
      <family val="2"/>
    </font>
    <font>
      <sz val="10"/>
      <color rgb="FF000000"/>
      <name val="Arial"/>
      <family val="0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2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2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2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9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2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2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1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1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9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2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2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6953125" defaultRowHeight="17" customHeight="true" zeroHeight="false" outlineLevelRow="0" outlineLevelCol="0"/>
  <cols>
    <col collapsed="false" customWidth="true" hidden="false" outlineLevel="0" max="2" min="1" style="0" width="1.77"/>
    <col collapsed="false" customWidth="true" hidden="false" outlineLevel="0" max="6" min="3" style="0" width="10.77"/>
    <col collapsed="false" customWidth="true" hidden="false" outlineLevel="0" max="8" min="7" style="0" width="8.77"/>
    <col collapsed="false" customWidth="true" hidden="false" outlineLevel="0" max="9" min="9" style="0" width="2.77"/>
    <col collapsed="false" customWidth="true" hidden="false" outlineLevel="0" max="11" min="10" style="0" width="8.77"/>
    <col collapsed="false" customWidth="true" hidden="false" outlineLevel="0" max="12" min="12" style="0" width="4.77"/>
    <col collapsed="false" customWidth="true" hidden="false" outlineLevel="0" max="14" min="14" style="0" width="4.77"/>
    <col collapsed="false" customWidth="true" hidden="false" outlineLevel="0" max="15" min="15" style="0" width="2.77"/>
  </cols>
  <sheetData>
    <row r="1" customFormat="false" ht="15.75" hidden="false" customHeight="true" outlineLevel="0" collapsed="false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customFormat="false" ht="15.75" hidden="false" customHeight="true" outlineLevel="0" collapsed="false">
      <c r="A2" s="1" t="s">
        <v>1</v>
      </c>
      <c r="B2" s="1"/>
      <c r="C2" s="4"/>
      <c r="D2" s="4"/>
      <c r="E2" s="4"/>
      <c r="F2" s="4"/>
      <c r="G2" s="4"/>
      <c r="H2" s="4"/>
      <c r="I2" s="4"/>
      <c r="J2" s="4"/>
      <c r="K2" s="4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customFormat="false" ht="12.75" hidden="false" customHeight="true" outlineLevel="0" collapsed="false">
      <c r="A3" s="6" t="s">
        <v>2</v>
      </c>
      <c r="B3" s="7"/>
      <c r="C3" s="4"/>
      <c r="D3" s="4"/>
      <c r="E3" s="4"/>
      <c r="F3" s="4"/>
      <c r="G3" s="4"/>
      <c r="H3" s="4"/>
      <c r="I3" s="4"/>
      <c r="J3" s="4"/>
      <c r="K3" s="4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customFormat="false" ht="12.75" hidden="false" customHeight="true" outlineLevel="0" collapsed="false">
      <c r="A4" s="8"/>
      <c r="B4" s="8"/>
      <c r="C4" s="8"/>
      <c r="D4" s="8"/>
      <c r="E4" s="8"/>
      <c r="F4" s="8"/>
      <c r="G4" s="8"/>
      <c r="H4" s="8"/>
      <c r="I4" s="8"/>
      <c r="J4" s="4"/>
      <c r="K4" s="4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customFormat="false" ht="12.75" hidden="false" customHeight="true" outlineLevel="0" collapsed="false">
      <c r="A5" s="9"/>
      <c r="B5" s="9"/>
      <c r="C5" s="9"/>
      <c r="D5" s="9"/>
      <c r="E5" s="9"/>
      <c r="F5" s="9"/>
      <c r="G5" s="9"/>
      <c r="H5" s="9"/>
      <c r="I5" s="9"/>
      <c r="J5" s="9"/>
      <c r="K5" s="10"/>
      <c r="L5" s="11"/>
      <c r="M5" s="11"/>
      <c r="N5" s="11"/>
      <c r="O5" s="11"/>
    </row>
    <row r="6" customFormat="false" ht="12.75" hidden="false" customHeight="true" outlineLevel="0" collapsed="false">
      <c r="A6" s="12" t="s">
        <v>3</v>
      </c>
      <c r="B6" s="12"/>
      <c r="C6" s="8"/>
      <c r="D6" s="8"/>
      <c r="E6" s="8"/>
      <c r="F6" s="8"/>
      <c r="G6" s="8"/>
      <c r="H6" s="13"/>
      <c r="I6" s="8"/>
      <c r="J6" s="8"/>
      <c r="K6" s="14" t="s">
        <v>4</v>
      </c>
      <c r="L6" s="5"/>
      <c r="M6" s="5"/>
      <c r="N6" s="5"/>
      <c r="O6" s="5"/>
      <c r="P6" s="5"/>
      <c r="Q6" s="5"/>
      <c r="R6" s="5"/>
      <c r="S6" s="5"/>
    </row>
    <row r="7" customFormat="false" ht="6" hidden="false" customHeight="true" outlineLevel="0" collapsed="false">
      <c r="A7" s="15"/>
      <c r="B7" s="15"/>
      <c r="C7" s="8"/>
      <c r="D7" s="8"/>
      <c r="E7" s="8"/>
      <c r="F7" s="8"/>
      <c r="G7" s="8"/>
      <c r="H7" s="13"/>
      <c r="I7" s="8"/>
      <c r="J7" s="8"/>
      <c r="K7" s="13"/>
      <c r="L7" s="5"/>
      <c r="M7" s="5"/>
      <c r="N7" s="5"/>
      <c r="O7" s="5"/>
      <c r="P7" s="5"/>
      <c r="Q7" s="5"/>
      <c r="R7" s="5"/>
      <c r="S7" s="5"/>
    </row>
    <row r="8" customFormat="false" ht="12.75" hidden="false" customHeight="true" outlineLevel="0" collapsed="false">
      <c r="A8" s="8"/>
      <c r="B8" s="7" t="s">
        <v>5</v>
      </c>
      <c r="D8" s="8"/>
      <c r="E8" s="8"/>
      <c r="F8" s="8"/>
      <c r="G8" s="8"/>
      <c r="H8" s="16"/>
      <c r="I8" s="8"/>
      <c r="J8" s="8"/>
      <c r="K8" s="17" t="n">
        <v>166.1</v>
      </c>
      <c r="L8" s="5"/>
      <c r="M8" s="5"/>
      <c r="N8" s="5"/>
      <c r="O8" s="5"/>
      <c r="P8" s="5"/>
      <c r="Q8" s="5"/>
      <c r="R8" s="5"/>
      <c r="S8" s="5"/>
    </row>
    <row r="9" customFormat="false" ht="6" hidden="false" customHeight="true" outlineLevel="0" collapsed="false">
      <c r="A9" s="8"/>
      <c r="B9" s="8"/>
      <c r="C9" s="8"/>
      <c r="D9" s="8"/>
      <c r="E9" s="8"/>
      <c r="F9" s="8"/>
      <c r="G9" s="8"/>
      <c r="H9" s="16"/>
      <c r="I9" s="8"/>
      <c r="J9" s="8"/>
      <c r="K9" s="16"/>
      <c r="L9" s="5"/>
      <c r="M9" s="5"/>
      <c r="N9" s="5"/>
      <c r="O9" s="5"/>
      <c r="P9" s="5"/>
      <c r="Q9" s="5"/>
      <c r="R9" s="5"/>
      <c r="S9" s="5"/>
    </row>
    <row r="10" customFormat="false" ht="12.75" hidden="false" customHeight="true" outlineLevel="0" collapsed="false">
      <c r="A10" s="8"/>
      <c r="B10" s="8"/>
      <c r="C10" s="18" t="s">
        <v>6</v>
      </c>
      <c r="D10" s="8"/>
      <c r="E10" s="8"/>
      <c r="F10" s="8"/>
      <c r="G10" s="19"/>
      <c r="H10" s="8"/>
      <c r="I10" s="8"/>
      <c r="J10" s="20" t="n">
        <f aca="false">1.4-5.8</f>
        <v>-4.4</v>
      </c>
      <c r="K10" s="8" t="s">
        <v>7</v>
      </c>
      <c r="L10" s="5"/>
      <c r="M10" s="5"/>
      <c r="N10" s="5"/>
      <c r="O10" s="5"/>
      <c r="P10" s="5"/>
      <c r="Q10" s="5"/>
      <c r="R10" s="5"/>
      <c r="S10" s="5"/>
    </row>
    <row r="11" customFormat="false" ht="12.75" hidden="false" customHeight="true" outlineLevel="0" collapsed="false">
      <c r="A11" s="8"/>
      <c r="B11" s="8"/>
      <c r="C11" s="18" t="s">
        <v>8</v>
      </c>
      <c r="D11" s="8"/>
      <c r="E11" s="8"/>
      <c r="F11" s="8"/>
      <c r="G11" s="19"/>
      <c r="H11" s="8"/>
      <c r="I11" s="8"/>
      <c r="J11" s="19" t="n">
        <v>-10</v>
      </c>
      <c r="K11" s="8"/>
      <c r="L11" s="5"/>
      <c r="M11" s="5"/>
      <c r="N11" s="5"/>
      <c r="O11" s="5"/>
      <c r="P11" s="5"/>
      <c r="Q11" s="5"/>
      <c r="R11" s="5"/>
      <c r="S11" s="5"/>
    </row>
    <row r="12" customFormat="false" ht="12.75" hidden="false" customHeight="true" outlineLevel="0" collapsed="false">
      <c r="A12" s="8"/>
      <c r="B12" s="8"/>
      <c r="C12" s="18" t="s">
        <v>9</v>
      </c>
      <c r="D12" s="8"/>
      <c r="E12" s="8"/>
      <c r="F12" s="8"/>
      <c r="G12" s="19"/>
      <c r="H12" s="8"/>
      <c r="I12" s="8"/>
      <c r="J12" s="19" t="n">
        <v>-10.7</v>
      </c>
      <c r="K12" s="8"/>
      <c r="L12" s="5"/>
      <c r="M12" s="5"/>
      <c r="N12" s="5"/>
      <c r="O12" s="5"/>
      <c r="P12" s="5"/>
      <c r="Q12" s="5"/>
      <c r="R12" s="5"/>
      <c r="S12" s="5"/>
    </row>
    <row r="13" customFormat="false" ht="12.75" hidden="false" customHeight="true" outlineLevel="0" collapsed="false">
      <c r="A13" s="8"/>
      <c r="B13" s="8"/>
      <c r="C13" s="18" t="s">
        <v>10</v>
      </c>
      <c r="D13" s="8"/>
      <c r="E13" s="8"/>
      <c r="F13" s="8"/>
      <c r="G13" s="19"/>
      <c r="H13" s="8"/>
      <c r="I13" s="8"/>
      <c r="J13" s="19" t="n">
        <v>-6.7</v>
      </c>
      <c r="K13" s="8"/>
      <c r="L13" s="5"/>
      <c r="M13" s="5"/>
      <c r="N13" s="5"/>
      <c r="O13" s="5"/>
      <c r="P13" s="5"/>
      <c r="Q13" s="5"/>
      <c r="R13" s="5"/>
      <c r="S13" s="5"/>
    </row>
    <row r="14" customFormat="false" ht="12.75" hidden="false" customHeight="true" outlineLevel="0" collapsed="false">
      <c r="A14" s="8"/>
      <c r="B14" s="8"/>
      <c r="C14" s="18" t="s">
        <v>11</v>
      </c>
      <c r="D14" s="8"/>
      <c r="E14" s="8"/>
      <c r="F14" s="8"/>
      <c r="G14" s="21"/>
      <c r="H14" s="22"/>
      <c r="I14" s="22"/>
      <c r="J14" s="23" t="n">
        <f aca="false">+K15-SUM(J10:J13)</f>
        <v>-1.8</v>
      </c>
      <c r="K14" s="22" t="s">
        <v>7</v>
      </c>
      <c r="L14" s="5"/>
      <c r="M14" s="5"/>
      <c r="N14" s="5"/>
      <c r="O14" s="5"/>
      <c r="P14" s="5"/>
      <c r="Q14" s="5"/>
      <c r="R14" s="5"/>
      <c r="S14" s="5"/>
    </row>
    <row r="15" customFormat="false" ht="12.75" hidden="false" customHeight="true" outlineLevel="0" collapsed="false">
      <c r="A15" s="8"/>
      <c r="B15" s="8"/>
      <c r="C15" s="7" t="s">
        <v>12</v>
      </c>
      <c r="D15" s="8"/>
      <c r="E15" s="8"/>
      <c r="F15" s="8"/>
      <c r="G15" s="16"/>
      <c r="H15" s="24"/>
      <c r="I15" s="22"/>
      <c r="J15" s="22"/>
      <c r="K15" s="24" t="n">
        <f aca="false">+K17-K8</f>
        <v>-33.6</v>
      </c>
      <c r="L15" s="5"/>
      <c r="M15" s="5"/>
      <c r="N15" s="5"/>
      <c r="O15" s="5"/>
      <c r="P15" s="5"/>
      <c r="Q15" s="5"/>
      <c r="R15" s="5"/>
      <c r="S15" s="5"/>
    </row>
    <row r="16" customFormat="false" ht="6" hidden="false" customHeight="true" outlineLevel="0" collapsed="false">
      <c r="A16" s="8"/>
      <c r="B16" s="8"/>
      <c r="C16" s="19"/>
      <c r="D16" s="8"/>
      <c r="E16" s="8"/>
      <c r="F16" s="8"/>
      <c r="G16" s="16"/>
      <c r="H16" s="8"/>
      <c r="I16" s="8"/>
      <c r="J16" s="8"/>
      <c r="K16" s="8"/>
      <c r="L16" s="5"/>
      <c r="M16" s="5"/>
      <c r="N16" s="5"/>
      <c r="O16" s="5"/>
      <c r="P16" s="5"/>
      <c r="Q16" s="5"/>
      <c r="R16" s="5"/>
      <c r="S16" s="5"/>
    </row>
    <row r="17" customFormat="false" ht="12.75" hidden="false" customHeight="true" outlineLevel="0" collapsed="false">
      <c r="A17" s="8"/>
      <c r="B17" s="7" t="s">
        <v>13</v>
      </c>
      <c r="D17" s="8"/>
      <c r="E17" s="8"/>
      <c r="F17" s="8"/>
      <c r="G17" s="8"/>
      <c r="H17" s="25"/>
      <c r="I17" s="26"/>
      <c r="J17" s="26"/>
      <c r="K17" s="27" t="n">
        <v>132.5</v>
      </c>
      <c r="L17" s="5"/>
      <c r="M17" s="5"/>
      <c r="N17" s="5"/>
      <c r="O17" s="5"/>
      <c r="P17" s="5"/>
      <c r="Q17" s="5"/>
      <c r="R17" s="5"/>
      <c r="S17" s="5"/>
    </row>
    <row r="18" customFormat="false" ht="12.75" hidden="false" customHeight="true" outlineLevel="0" collapsed="false">
      <c r="A18" s="8"/>
      <c r="B18" s="7"/>
      <c r="D18" s="8"/>
      <c r="E18" s="8"/>
      <c r="F18" s="8"/>
      <c r="G18" s="8"/>
      <c r="H18" s="25"/>
      <c r="I18" s="26"/>
      <c r="J18" s="26"/>
      <c r="K18" s="27"/>
      <c r="L18" s="5"/>
      <c r="M18" s="5"/>
      <c r="N18" s="5"/>
      <c r="O18" s="5"/>
      <c r="P18" s="5"/>
      <c r="Q18" s="5"/>
      <c r="R18" s="5"/>
      <c r="S18" s="5"/>
    </row>
    <row r="19" customFormat="false" ht="12.75" hidden="false" customHeight="true" outlineLevel="0" collapsed="false">
      <c r="A19" s="8"/>
      <c r="B19" s="8"/>
      <c r="C19" s="8"/>
      <c r="D19" s="8"/>
      <c r="E19" s="8"/>
      <c r="F19" s="8"/>
      <c r="G19" s="8"/>
      <c r="H19" s="22"/>
      <c r="I19" s="8"/>
      <c r="J19" s="8"/>
      <c r="K19" s="22"/>
      <c r="L19" s="5"/>
      <c r="M19" s="5"/>
      <c r="N19" s="5"/>
      <c r="O19" s="5"/>
      <c r="P19" s="5"/>
      <c r="Q19" s="5"/>
      <c r="R19" s="5"/>
      <c r="S19" s="5"/>
    </row>
    <row r="20" customFormat="false" ht="12.75" hidden="false" customHeight="true" outlineLevel="0" collapsed="false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9"/>
      <c r="M20" s="11"/>
      <c r="N20" s="11"/>
      <c r="O20" s="11"/>
    </row>
    <row r="21" customFormat="false" ht="12.75" hidden="false" customHeight="true" outlineLevel="0" collapsed="false">
      <c r="A21" s="8"/>
      <c r="B21" s="8"/>
      <c r="C21" s="8"/>
      <c r="D21" s="8"/>
      <c r="E21" s="8"/>
      <c r="F21" s="8"/>
      <c r="G21" s="8"/>
      <c r="H21" s="30"/>
      <c r="I21" s="8"/>
      <c r="J21" s="8"/>
      <c r="K21" s="8"/>
      <c r="L21" s="5"/>
      <c r="M21" s="5"/>
      <c r="N21" s="5"/>
      <c r="O21" s="5"/>
      <c r="P21" s="5"/>
      <c r="Q21" s="5"/>
      <c r="R21" s="5"/>
      <c r="S21" s="5"/>
      <c r="U21" s="5"/>
      <c r="V21" s="5"/>
    </row>
    <row r="22" customFormat="false" ht="12.75" hidden="false" customHeight="true" outlineLevel="0" collapsed="false">
      <c r="A22" s="8"/>
      <c r="B22" s="8"/>
      <c r="C22" s="8"/>
      <c r="D22" s="8"/>
      <c r="E22" s="8"/>
      <c r="F22" s="8"/>
      <c r="G22" s="8"/>
      <c r="H22" s="30"/>
      <c r="I22" s="8"/>
      <c r="J22" s="8"/>
      <c r="K22" s="8"/>
      <c r="L22" s="5"/>
      <c r="M22" s="5"/>
      <c r="N22" s="5"/>
      <c r="O22" s="5"/>
      <c r="P22" s="5"/>
      <c r="Q22" s="5"/>
      <c r="R22" s="5"/>
      <c r="S22" s="5"/>
      <c r="U22" s="5"/>
      <c r="V22" s="5"/>
    </row>
    <row r="23" customFormat="false" ht="12.75" hidden="false" customHeight="true" outlineLevel="0" collapsed="false">
      <c r="A23" s="8"/>
      <c r="B23" s="8"/>
      <c r="C23" s="8"/>
      <c r="D23" s="8"/>
      <c r="E23" s="8"/>
      <c r="F23" s="8"/>
      <c r="G23" s="8"/>
      <c r="H23" s="31" t="s">
        <v>7</v>
      </c>
      <c r="I23" s="8"/>
      <c r="J23" s="8"/>
      <c r="K23" s="32"/>
      <c r="L23" s="5"/>
      <c r="M23" s="5"/>
      <c r="N23" s="5"/>
      <c r="O23" s="5"/>
      <c r="P23" s="5"/>
      <c r="Q23" s="5"/>
      <c r="R23" s="5"/>
      <c r="S23" s="5"/>
      <c r="U23" s="5"/>
      <c r="V23" s="5"/>
    </row>
    <row r="24" customFormat="false" ht="12.75" hidden="false" customHeight="true" outlineLevel="0" collapsed="false">
      <c r="A24" s="33" t="s">
        <v>14</v>
      </c>
      <c r="B24" s="12"/>
      <c r="C24" s="19"/>
      <c r="D24" s="8"/>
      <c r="E24" s="8"/>
      <c r="F24" s="8"/>
      <c r="G24" s="8"/>
      <c r="H24" s="34"/>
      <c r="I24" s="8"/>
      <c r="J24" s="8"/>
      <c r="K24" s="35" t="str">
        <f aca="false">+K6</f>
        <v>Total Year</v>
      </c>
      <c r="L24" s="5"/>
      <c r="M24" s="5"/>
      <c r="N24" s="5"/>
      <c r="O24" s="5"/>
      <c r="P24" s="5"/>
      <c r="Q24" s="5"/>
      <c r="R24" s="5"/>
      <c r="S24" s="5"/>
      <c r="U24" s="5"/>
      <c r="V24" s="5"/>
    </row>
    <row r="25" customFormat="false" ht="6" hidden="false" customHeight="true" outlineLevel="0" collapsed="false">
      <c r="A25" s="12"/>
      <c r="B25" s="12"/>
      <c r="C25" s="19"/>
      <c r="D25" s="8"/>
      <c r="E25" s="8"/>
      <c r="F25" s="8"/>
      <c r="G25" s="8"/>
      <c r="H25" s="34"/>
      <c r="I25" s="8"/>
      <c r="J25" s="8"/>
      <c r="K25" s="34"/>
      <c r="L25" s="5"/>
      <c r="M25" s="5"/>
      <c r="N25" s="5"/>
      <c r="O25" s="5"/>
      <c r="P25" s="5"/>
      <c r="Q25" s="5"/>
      <c r="R25" s="5"/>
      <c r="S25" s="5"/>
      <c r="U25" s="5"/>
      <c r="V25" s="5"/>
    </row>
    <row r="26" customFormat="false" ht="12.75" hidden="false" customHeight="true" outlineLevel="0" collapsed="false">
      <c r="A26" s="19"/>
      <c r="B26" s="7" t="s">
        <v>15</v>
      </c>
      <c r="D26" s="8"/>
      <c r="E26" s="8"/>
      <c r="F26" s="8"/>
      <c r="G26" s="8"/>
      <c r="H26" s="16"/>
      <c r="I26" s="8"/>
      <c r="J26" s="8"/>
      <c r="K26" s="17" t="n">
        <v>32.5</v>
      </c>
      <c r="L26" s="5"/>
      <c r="M26" s="5"/>
      <c r="N26" s="5"/>
      <c r="O26" s="5"/>
      <c r="P26" s="5"/>
      <c r="Q26" s="5"/>
      <c r="R26" s="5"/>
      <c r="S26" s="5"/>
      <c r="U26" s="5"/>
      <c r="V26" s="5"/>
    </row>
    <row r="27" customFormat="false" ht="6" hidden="false" customHeight="true" outlineLevel="0" collapsed="false">
      <c r="A27" s="19"/>
      <c r="B27" s="19"/>
      <c r="C27" s="19"/>
      <c r="D27" s="8"/>
      <c r="E27" s="8"/>
      <c r="F27" s="8"/>
      <c r="G27" s="8"/>
      <c r="H27" s="16"/>
      <c r="I27" s="8"/>
      <c r="J27" s="8"/>
      <c r="K27" s="16"/>
      <c r="L27" s="5"/>
      <c r="M27" s="5"/>
      <c r="N27" s="5"/>
      <c r="O27" s="5"/>
      <c r="P27" s="5"/>
      <c r="Q27" s="5"/>
      <c r="R27" s="5"/>
      <c r="S27" s="5"/>
    </row>
    <row r="28" customFormat="false" ht="12.75" hidden="false" customHeight="true" outlineLevel="0" collapsed="false">
      <c r="A28" s="19"/>
      <c r="B28" s="19"/>
      <c r="C28" s="18" t="s">
        <v>6</v>
      </c>
      <c r="D28" s="8"/>
      <c r="E28" s="8"/>
      <c r="F28" s="8"/>
      <c r="G28" s="19"/>
      <c r="H28" s="8"/>
      <c r="I28" s="8"/>
      <c r="J28" s="20" t="n">
        <f aca="false">1.4-5.8</f>
        <v>-4.4</v>
      </c>
      <c r="K28" s="16"/>
      <c r="L28" s="5"/>
      <c r="M28" s="5"/>
      <c r="N28" s="5"/>
      <c r="O28" s="5"/>
      <c r="P28" s="5"/>
      <c r="Q28" s="5"/>
      <c r="R28" s="5"/>
      <c r="S28" s="5"/>
    </row>
    <row r="29" customFormat="false" ht="12.75" hidden="false" customHeight="true" outlineLevel="0" collapsed="false">
      <c r="A29" s="19"/>
      <c r="B29" s="19"/>
      <c r="C29" s="18" t="s">
        <v>9</v>
      </c>
      <c r="D29" s="8"/>
      <c r="E29" s="8"/>
      <c r="F29" s="8"/>
      <c r="G29" s="19"/>
      <c r="H29" s="8"/>
      <c r="I29" s="8"/>
      <c r="J29" s="19" t="n">
        <v>-10.7</v>
      </c>
      <c r="K29" s="16"/>
      <c r="L29" s="5"/>
      <c r="M29" s="5"/>
      <c r="N29" s="5"/>
      <c r="O29" s="5"/>
      <c r="P29" s="5"/>
      <c r="Q29" s="5"/>
      <c r="R29" s="5"/>
      <c r="S29" s="5"/>
    </row>
    <row r="30" customFormat="false" ht="12.75" hidden="false" customHeight="true" outlineLevel="0" collapsed="false">
      <c r="A30" s="19"/>
      <c r="B30" s="19"/>
      <c r="C30" s="18" t="s">
        <v>10</v>
      </c>
      <c r="D30" s="8"/>
      <c r="E30" s="8"/>
      <c r="F30" s="8"/>
      <c r="G30" s="19"/>
      <c r="H30" s="8"/>
      <c r="I30" s="8"/>
      <c r="J30" s="19" t="n">
        <v>-6.7</v>
      </c>
      <c r="K30" s="16"/>
      <c r="L30" s="5"/>
      <c r="M30" s="5"/>
      <c r="N30" s="5"/>
      <c r="O30" s="5"/>
      <c r="P30" s="5"/>
      <c r="Q30" s="5"/>
      <c r="R30" s="5"/>
      <c r="S30" s="5"/>
    </row>
    <row r="31" customFormat="false" ht="12.75" hidden="false" customHeight="true" outlineLevel="0" collapsed="false">
      <c r="A31" s="19"/>
      <c r="B31" s="19"/>
      <c r="C31" s="18" t="s">
        <v>16</v>
      </c>
      <c r="D31" s="8"/>
      <c r="E31" s="8"/>
      <c r="F31" s="8"/>
      <c r="G31" s="8"/>
      <c r="H31" s="16"/>
      <c r="I31" s="8"/>
      <c r="J31" s="19" t="n">
        <v>-37.8</v>
      </c>
      <c r="K31" s="16"/>
      <c r="L31" s="5"/>
      <c r="M31" s="5"/>
      <c r="N31" s="5"/>
      <c r="O31" s="5"/>
      <c r="P31" s="5"/>
      <c r="Q31" s="5"/>
      <c r="R31" s="5"/>
      <c r="S31" s="5"/>
    </row>
    <row r="32" customFormat="false" ht="12.75" hidden="false" customHeight="true" outlineLevel="0" collapsed="false">
      <c r="A32" s="19"/>
      <c r="B32" s="19"/>
      <c r="C32" s="18" t="s">
        <v>17</v>
      </c>
      <c r="D32" s="8"/>
      <c r="E32" s="8"/>
      <c r="F32" s="8"/>
      <c r="G32" s="8"/>
      <c r="H32" s="16"/>
      <c r="I32" s="8"/>
      <c r="J32" s="19" t="n">
        <v>-25</v>
      </c>
      <c r="K32" s="16"/>
      <c r="L32" s="5"/>
      <c r="M32" s="5"/>
      <c r="N32" s="5"/>
      <c r="O32" s="5"/>
      <c r="P32" s="5"/>
      <c r="Q32" s="5"/>
      <c r="R32" s="5"/>
      <c r="S32" s="5"/>
    </row>
    <row r="33" customFormat="false" ht="12.75" hidden="false" customHeight="true" outlineLevel="0" collapsed="false">
      <c r="A33" s="19"/>
      <c r="B33" s="19"/>
      <c r="C33" s="18" t="s">
        <v>18</v>
      </c>
      <c r="D33" s="8"/>
      <c r="E33" s="8"/>
      <c r="F33" s="8"/>
      <c r="G33" s="19"/>
      <c r="H33" s="8"/>
      <c r="I33" s="8"/>
      <c r="J33" s="19" t="n">
        <v>39</v>
      </c>
      <c r="K33" s="16"/>
      <c r="L33" s="5"/>
      <c r="M33" s="5"/>
      <c r="N33" s="5"/>
      <c r="O33" s="5"/>
      <c r="P33" s="5"/>
      <c r="Q33" s="5"/>
      <c r="R33" s="5"/>
      <c r="S33" s="5"/>
    </row>
    <row r="34" customFormat="false" ht="12.75" hidden="false" customHeight="true" outlineLevel="0" collapsed="false">
      <c r="A34" s="19"/>
      <c r="B34" s="19"/>
      <c r="C34" s="18" t="s">
        <v>19</v>
      </c>
      <c r="D34" s="8"/>
      <c r="E34" s="8"/>
      <c r="F34" s="8"/>
      <c r="G34" s="21"/>
      <c r="H34" s="22"/>
      <c r="I34" s="22"/>
      <c r="J34" s="23" t="n">
        <f aca="false">+K35-SUM(J28:J33)</f>
        <v>2.59999999999999</v>
      </c>
      <c r="K34" s="22" t="s">
        <v>7</v>
      </c>
      <c r="L34" s="5"/>
      <c r="M34" s="5"/>
      <c r="N34" s="5"/>
      <c r="O34" s="5"/>
      <c r="P34" s="5"/>
      <c r="Q34" s="5"/>
      <c r="R34" s="5"/>
      <c r="S34" s="5"/>
    </row>
    <row r="35" customFormat="false" ht="12.75" hidden="false" customHeight="true" outlineLevel="0" collapsed="false">
      <c r="A35" s="19"/>
      <c r="B35" s="19"/>
      <c r="C35" s="36" t="str">
        <f aca="false">+C15</f>
        <v>   Total Variances</v>
      </c>
      <c r="D35" s="8"/>
      <c r="E35" s="37"/>
      <c r="F35" s="37"/>
      <c r="G35" s="16"/>
      <c r="H35" s="24"/>
      <c r="I35" s="22"/>
      <c r="J35" s="22"/>
      <c r="K35" s="24" t="n">
        <f aca="false">+K37-K26</f>
        <v>-43</v>
      </c>
      <c r="L35" s="5"/>
      <c r="M35" s="5"/>
      <c r="N35" s="5"/>
      <c r="O35" s="5"/>
      <c r="P35" s="5"/>
      <c r="Q35" s="5"/>
      <c r="R35" s="5"/>
      <c r="S35" s="5"/>
    </row>
    <row r="36" customFormat="false" ht="6" hidden="false" customHeight="true" outlineLevel="0" collapsed="false">
      <c r="A36" s="19"/>
      <c r="B36" s="19"/>
      <c r="C36" s="19"/>
      <c r="D36" s="8"/>
      <c r="E36" s="8"/>
      <c r="F36" s="8"/>
      <c r="G36" s="16"/>
      <c r="H36" s="8"/>
      <c r="I36" s="8"/>
      <c r="J36" s="8"/>
      <c r="K36" s="8"/>
      <c r="L36" s="5"/>
      <c r="M36" s="5"/>
      <c r="N36" s="5"/>
      <c r="O36" s="5"/>
      <c r="P36" s="5"/>
      <c r="Q36" s="5"/>
      <c r="R36" s="5"/>
      <c r="S36" s="5"/>
    </row>
    <row r="37" customFormat="false" ht="12.75" hidden="false" customHeight="true" outlineLevel="0" collapsed="false">
      <c r="A37" s="19"/>
      <c r="B37" s="7" t="s">
        <v>20</v>
      </c>
      <c r="C37" s="19"/>
      <c r="D37" s="8"/>
      <c r="E37" s="8"/>
      <c r="F37" s="8"/>
      <c r="G37" s="16"/>
      <c r="H37" s="8"/>
      <c r="I37" s="8"/>
      <c r="J37" s="8"/>
      <c r="K37" s="27" t="n">
        <v>-10.5</v>
      </c>
      <c r="L37" s="5"/>
      <c r="M37" s="5"/>
      <c r="N37" s="5"/>
      <c r="O37" s="5"/>
      <c r="P37" s="5"/>
      <c r="Q37" s="5"/>
      <c r="R37" s="5"/>
      <c r="S37" s="5"/>
    </row>
    <row r="38" customFormat="false" ht="12.75" hidden="false" customHeight="true" outlineLevel="0" collapsed="false">
      <c r="A38" s="9"/>
      <c r="B38" s="7"/>
      <c r="C38" s="9"/>
      <c r="D38" s="9"/>
      <c r="E38" s="9"/>
      <c r="F38" s="9"/>
      <c r="G38" s="9"/>
      <c r="H38" s="9"/>
      <c r="I38" s="9"/>
      <c r="J38" s="9"/>
      <c r="K38" s="25"/>
      <c r="L38" s="11"/>
      <c r="M38" s="11"/>
      <c r="N38" s="11"/>
      <c r="O38" s="11"/>
    </row>
    <row r="39" customFormat="false" ht="12.75" hidden="false" customHeight="true" outlineLevel="0" collapsed="false">
      <c r="A39" s="9"/>
      <c r="B39" s="11"/>
      <c r="C39" s="11"/>
      <c r="D39" s="11"/>
      <c r="E39" s="11"/>
      <c r="F39" s="11"/>
      <c r="G39" s="11"/>
      <c r="H39" s="11"/>
      <c r="I39" s="11"/>
      <c r="J39" s="11"/>
      <c r="K39" s="25"/>
      <c r="L39" s="11"/>
      <c r="M39" s="11"/>
      <c r="N39" s="11"/>
      <c r="O39" s="11"/>
    </row>
    <row r="40" customFormat="false" ht="12.75" hidden="false" customHeight="true" outlineLevel="0" collapsed="false">
      <c r="A40" s="9"/>
      <c r="B40" s="7"/>
      <c r="C40" s="38"/>
      <c r="D40" s="38"/>
      <c r="E40" s="38"/>
      <c r="F40" s="39"/>
      <c r="G40" s="40"/>
      <c r="H40" s="9"/>
      <c r="I40" s="9"/>
      <c r="J40" s="9"/>
      <c r="K40" s="25"/>
      <c r="L40" s="11"/>
      <c r="M40" s="11"/>
      <c r="N40" s="11"/>
      <c r="O40" s="11"/>
    </row>
    <row r="41" customFormat="false" ht="12.75" hidden="false" customHeight="true" outlineLevel="0" collapsed="false">
      <c r="A41" s="15"/>
      <c r="B41" s="15"/>
      <c r="C41" s="8"/>
      <c r="D41" s="8"/>
      <c r="E41" s="8"/>
      <c r="F41" s="8"/>
      <c r="G41" s="8"/>
      <c r="H41" s="8"/>
      <c r="I41" s="8"/>
      <c r="J41" s="8"/>
      <c r="K41" s="41" t="n">
        <f aca="true">NOW()</f>
        <v>45926.9362232507</v>
      </c>
      <c r="L41" s="5"/>
      <c r="M41" s="5"/>
      <c r="N41" s="5"/>
      <c r="O41" s="5"/>
      <c r="P41" s="5"/>
      <c r="Q41" s="5"/>
      <c r="R41" s="5"/>
      <c r="S41" s="5"/>
    </row>
    <row r="42" customFormat="false" ht="12.75" hidden="false" customHeight="true" outlineLevel="0" collapsed="false">
      <c r="A42" s="42" t="str">
        <f aca="true">CELL("FILENAME")</f>
        <v>'file:///mnt/12tb/@roms/datasets/enron/EDRM Enron Email Data Set v2 XML/filtered-attachments/xls/CFNNGTWStan02.xls'#$NNG-Prelim 2002 Plan</v>
      </c>
      <c r="B42" s="42"/>
      <c r="C42" s="9"/>
      <c r="D42" s="9"/>
      <c r="E42" s="9"/>
      <c r="F42" s="9"/>
      <c r="G42" s="9"/>
      <c r="H42" s="9"/>
      <c r="I42" s="9"/>
      <c r="J42" s="9"/>
      <c r="K42" s="43" t="n">
        <f aca="true">NOW()</f>
        <v>45926.9362232509</v>
      </c>
      <c r="L42" s="11"/>
      <c r="M42" s="11"/>
      <c r="N42" s="11"/>
      <c r="O42" s="11"/>
    </row>
  </sheetData>
  <printOptions headings="false" gridLines="false" gridLinesSet="true" horizontalCentered="true" verticalCentered="false"/>
  <pageMargins left="0.5" right="0.5" top="0.984027777777778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4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76953125" defaultRowHeight="17" customHeight="true" zeroHeight="false" outlineLevelRow="0" outlineLevelCol="0"/>
  <cols>
    <col collapsed="false" customWidth="true" hidden="false" outlineLevel="0" max="2" min="1" style="0" width="1.77"/>
    <col collapsed="false" customWidth="true" hidden="false" outlineLevel="0" max="3" min="3" style="0" width="10.65"/>
    <col collapsed="false" customWidth="true" hidden="false" outlineLevel="0" max="6" min="4" style="0" width="10.77"/>
    <col collapsed="false" customWidth="true" hidden="false" outlineLevel="0" max="8" min="7" style="0" width="8.77"/>
    <col collapsed="false" customWidth="true" hidden="false" outlineLevel="0" max="9" min="9" style="0" width="2.77"/>
    <col collapsed="false" customWidth="true" hidden="false" outlineLevel="0" max="11" min="10" style="0" width="8.77"/>
    <col collapsed="false" customWidth="true" hidden="false" outlineLevel="0" max="12" min="12" style="0" width="4.77"/>
    <col collapsed="false" customWidth="true" hidden="false" outlineLevel="0" max="14" min="14" style="0" width="4.77"/>
    <col collapsed="false" customWidth="true" hidden="false" outlineLevel="0" max="15" min="15" style="0" width="2.77"/>
  </cols>
  <sheetData>
    <row r="1" customFormat="false" ht="15.75" hidden="false" customHeight="true" outlineLevel="0" collapsed="false">
      <c r="A1" s="1" t="s">
        <v>21</v>
      </c>
      <c r="B1" s="44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customFormat="false" ht="15.75" hidden="false" customHeight="true" outlineLevel="0" collapsed="false">
      <c r="A2" s="45" t="str">
        <f aca="false">+'NNG-Prelim 2002 Plan'!A2</f>
        <v>FUNDS FLOW AND NET CASH FLOW</v>
      </c>
      <c r="B2" s="46"/>
      <c r="C2" s="4"/>
      <c r="D2" s="4"/>
      <c r="E2" s="4"/>
      <c r="F2" s="4"/>
      <c r="G2" s="4"/>
      <c r="H2" s="4"/>
      <c r="I2" s="4"/>
      <c r="J2" s="4"/>
      <c r="K2" s="4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customFormat="false" ht="12.75" hidden="false" customHeight="true" outlineLevel="0" collapsed="false">
      <c r="A3" s="4" t="str">
        <f aca="false">+'NNG-Prelim 2002 Plan'!A3</f>
        <v>(Millions of Dollars)</v>
      </c>
      <c r="B3" s="8"/>
      <c r="C3" s="4"/>
      <c r="D3" s="4"/>
      <c r="E3" s="4"/>
      <c r="F3" s="4"/>
      <c r="G3" s="4"/>
      <c r="H3" s="4"/>
      <c r="I3" s="4"/>
      <c r="J3" s="4"/>
      <c r="K3" s="4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customFormat="false" ht="12.75" hidden="false" customHeight="true" outlineLevel="0" collapsed="false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11"/>
      <c r="M4" s="11"/>
      <c r="N4" s="11"/>
      <c r="O4" s="11"/>
    </row>
    <row r="5" customFormat="false" ht="12.75" hidden="false" customHeight="true" outlineLevel="0" collapsed="false">
      <c r="A5" s="9"/>
      <c r="B5" s="9"/>
      <c r="C5" s="9"/>
      <c r="D5" s="9"/>
      <c r="E5" s="9"/>
      <c r="F5" s="9"/>
      <c r="G5" s="9"/>
      <c r="H5" s="9"/>
      <c r="I5" s="9"/>
      <c r="J5" s="9"/>
      <c r="K5" s="47"/>
      <c r="L5" s="11"/>
      <c r="M5" s="11"/>
      <c r="N5" s="11"/>
      <c r="O5" s="11"/>
    </row>
    <row r="6" customFormat="false" ht="12.75" hidden="false" customHeight="true" outlineLevel="0" collapsed="false">
      <c r="A6" s="15" t="str">
        <f aca="false">+'NNG-Prelim 2002 Plan'!A6</f>
        <v>FUNDS FLOW VARIANCE ANALYSIS</v>
      </c>
      <c r="B6" s="15"/>
      <c r="C6" s="8"/>
      <c r="D6" s="8"/>
      <c r="E6" s="8"/>
      <c r="F6" s="8"/>
      <c r="G6" s="8"/>
      <c r="H6" s="13"/>
      <c r="I6" s="8"/>
      <c r="J6" s="8"/>
      <c r="K6" s="48" t="str">
        <f aca="false">+'NNG-Prelim 2002 Plan'!K6</f>
        <v>Total Year</v>
      </c>
      <c r="L6" s="5"/>
      <c r="M6" s="5"/>
      <c r="N6" s="5"/>
      <c r="O6" s="5"/>
      <c r="P6" s="5"/>
      <c r="Q6" s="5"/>
      <c r="R6" s="5"/>
      <c r="S6" s="5"/>
    </row>
    <row r="7" customFormat="false" ht="6" hidden="false" customHeight="true" outlineLevel="0" collapsed="false">
      <c r="A7" s="15"/>
      <c r="B7" s="15"/>
      <c r="C7" s="8"/>
      <c r="D7" s="8"/>
      <c r="E7" s="8"/>
      <c r="F7" s="8"/>
      <c r="G7" s="8"/>
      <c r="H7" s="13"/>
      <c r="I7" s="8"/>
      <c r="J7" s="8"/>
      <c r="K7" s="13"/>
      <c r="L7" s="5"/>
      <c r="M7" s="5"/>
      <c r="N7" s="5"/>
      <c r="O7" s="5"/>
      <c r="P7" s="5"/>
      <c r="Q7" s="5"/>
      <c r="R7" s="5"/>
      <c r="S7" s="5"/>
    </row>
    <row r="8" customFormat="false" ht="12.75" hidden="false" customHeight="true" outlineLevel="0" collapsed="false">
      <c r="A8" s="8"/>
      <c r="B8" s="8" t="str">
        <f aca="false">+'NNG-Prelim 2002 Plan'!B8</f>
        <v>Funds Flow - 2001 Third Current Estimate</v>
      </c>
      <c r="C8" s="11"/>
      <c r="D8" s="8"/>
      <c r="E8" s="8"/>
      <c r="F8" s="8"/>
      <c r="G8" s="8"/>
      <c r="H8" s="16"/>
      <c r="I8" s="8"/>
      <c r="J8" s="8"/>
      <c r="K8" s="17" t="n">
        <v>113.2</v>
      </c>
      <c r="L8" s="5"/>
      <c r="M8" s="5"/>
      <c r="N8" s="5"/>
      <c r="O8" s="5"/>
      <c r="P8" s="5"/>
      <c r="Q8" s="5"/>
      <c r="R8" s="5"/>
      <c r="S8" s="5"/>
    </row>
    <row r="9" customFormat="false" ht="6" hidden="false" customHeight="true" outlineLevel="0" collapsed="false">
      <c r="A9" s="8"/>
      <c r="B9" s="8"/>
      <c r="C9" s="8"/>
      <c r="D9" s="8"/>
      <c r="E9" s="8"/>
      <c r="F9" s="8"/>
      <c r="G9" s="8"/>
      <c r="H9" s="16"/>
      <c r="I9" s="8"/>
      <c r="J9" s="8"/>
      <c r="K9" s="16"/>
      <c r="L9" s="5"/>
      <c r="M9" s="5"/>
      <c r="N9" s="5"/>
      <c r="O9" s="5"/>
      <c r="P9" s="5"/>
      <c r="Q9" s="5"/>
      <c r="R9" s="5"/>
      <c r="S9" s="5"/>
    </row>
    <row r="10" customFormat="false" ht="12.75" hidden="false" customHeight="true" outlineLevel="0" collapsed="false">
      <c r="A10" s="8"/>
      <c r="B10" s="8"/>
      <c r="C10" s="18" t="s">
        <v>22</v>
      </c>
      <c r="D10" s="8"/>
      <c r="E10" s="8"/>
      <c r="F10" s="8"/>
      <c r="G10" s="19"/>
      <c r="H10" s="8"/>
      <c r="I10" s="8"/>
      <c r="J10" s="19" t="n">
        <v>-5</v>
      </c>
      <c r="K10" s="8"/>
      <c r="L10" s="5"/>
      <c r="M10" s="5"/>
      <c r="N10" s="5"/>
      <c r="O10" s="5"/>
      <c r="P10" s="5"/>
      <c r="Q10" s="5"/>
      <c r="R10" s="5"/>
      <c r="S10" s="5"/>
    </row>
    <row r="11" customFormat="false" ht="12.75" hidden="false" customHeight="true" outlineLevel="0" collapsed="false">
      <c r="A11" s="8"/>
      <c r="B11" s="8"/>
      <c r="C11" s="18" t="s">
        <v>23</v>
      </c>
      <c r="D11" s="8"/>
      <c r="E11" s="8"/>
      <c r="F11" s="8"/>
      <c r="G11" s="19"/>
      <c r="H11" s="8"/>
      <c r="I11" s="8"/>
      <c r="J11" s="19" t="n">
        <v>-12.5</v>
      </c>
      <c r="K11" s="8"/>
      <c r="L11" s="5"/>
      <c r="M11" s="5"/>
      <c r="N11" s="5"/>
      <c r="O11" s="5"/>
      <c r="P11" s="5"/>
      <c r="Q11" s="5"/>
      <c r="R11" s="5"/>
      <c r="S11" s="5"/>
    </row>
    <row r="12" customFormat="false" ht="12.75" hidden="false" customHeight="true" outlineLevel="0" collapsed="false">
      <c r="A12" s="8"/>
      <c r="B12" s="8"/>
      <c r="C12" s="18" t="s">
        <v>24</v>
      </c>
      <c r="D12" s="8"/>
      <c r="E12" s="8"/>
      <c r="F12" s="8"/>
      <c r="G12" s="19"/>
      <c r="H12" s="8"/>
      <c r="I12" s="8"/>
      <c r="J12" s="19" t="n">
        <v>4.6</v>
      </c>
      <c r="K12" s="8"/>
      <c r="L12" s="5"/>
      <c r="M12" s="5"/>
      <c r="N12" s="5"/>
      <c r="O12" s="5"/>
      <c r="P12" s="5"/>
      <c r="Q12" s="5"/>
      <c r="R12" s="5"/>
      <c r="S12" s="5"/>
    </row>
    <row r="13" customFormat="false" ht="12.75" hidden="false" customHeight="true" outlineLevel="0" collapsed="false">
      <c r="A13" s="8"/>
      <c r="B13" s="8"/>
      <c r="C13" s="18" t="s">
        <v>11</v>
      </c>
      <c r="D13" s="8"/>
      <c r="E13" s="8"/>
      <c r="F13" s="8"/>
      <c r="G13" s="21"/>
      <c r="H13" s="22"/>
      <c r="I13" s="22"/>
      <c r="J13" s="23" t="n">
        <f aca="false">+K14-SUM(J10:J12)</f>
        <v>-0.0999999999999996</v>
      </c>
      <c r="K13" s="22" t="s">
        <v>7</v>
      </c>
      <c r="L13" s="5"/>
      <c r="M13" s="5"/>
      <c r="N13" s="5"/>
      <c r="O13" s="5"/>
      <c r="P13" s="5"/>
      <c r="Q13" s="5"/>
      <c r="R13" s="5"/>
      <c r="S13" s="5"/>
    </row>
    <row r="14" customFormat="false" ht="12.75" hidden="false" customHeight="true" outlineLevel="0" collapsed="false">
      <c r="A14" s="8"/>
      <c r="B14" s="8"/>
      <c r="C14" s="49" t="str">
        <f aca="false">+'NNG-Prelim 2002 Plan'!C15</f>
        <v>   Total Variances</v>
      </c>
      <c r="D14" s="8"/>
      <c r="E14" s="8"/>
      <c r="F14" s="8"/>
      <c r="G14" s="16"/>
      <c r="H14" s="24"/>
      <c r="I14" s="22"/>
      <c r="J14" s="22"/>
      <c r="K14" s="24" t="n">
        <f aca="false">+K16-K8</f>
        <v>-13</v>
      </c>
      <c r="L14" s="5"/>
      <c r="M14" s="5"/>
      <c r="N14" s="5"/>
      <c r="O14" s="5"/>
      <c r="P14" s="5"/>
      <c r="Q14" s="5"/>
      <c r="R14" s="5"/>
      <c r="S14" s="5"/>
    </row>
    <row r="15" customFormat="false" ht="6" hidden="false" customHeight="true" outlineLevel="0" collapsed="false">
      <c r="A15" s="8"/>
      <c r="B15" s="8"/>
      <c r="C15" s="8"/>
      <c r="D15" s="8"/>
      <c r="E15" s="8"/>
      <c r="F15" s="8"/>
      <c r="G15" s="16"/>
      <c r="H15" s="8"/>
      <c r="I15" s="8"/>
      <c r="J15" s="8"/>
      <c r="K15" s="8"/>
      <c r="L15" s="5"/>
      <c r="M15" s="5"/>
      <c r="N15" s="5"/>
      <c r="O15" s="5"/>
      <c r="P15" s="5"/>
      <c r="Q15" s="5"/>
      <c r="R15" s="5"/>
      <c r="S15" s="5"/>
    </row>
    <row r="16" customFormat="false" ht="12.75" hidden="false" customHeight="true" outlineLevel="0" collapsed="false">
      <c r="A16" s="8"/>
      <c r="B16" s="8" t="str">
        <f aca="false">+'NNG-Prelim 2002 Plan'!B17</f>
        <v>Funds Flow - 2002 Operating Plan</v>
      </c>
      <c r="C16" s="49"/>
      <c r="D16" s="8"/>
      <c r="E16" s="8"/>
      <c r="F16" s="8"/>
      <c r="G16" s="8"/>
      <c r="H16" s="25"/>
      <c r="I16" s="26"/>
      <c r="J16" s="26"/>
      <c r="K16" s="27" t="n">
        <v>100.2</v>
      </c>
      <c r="L16" s="5"/>
      <c r="M16" s="5"/>
      <c r="N16" s="5"/>
      <c r="O16" s="5"/>
      <c r="P16" s="5"/>
      <c r="Q16" s="5"/>
      <c r="R16" s="5"/>
      <c r="S16" s="5"/>
    </row>
    <row r="17" customFormat="false" ht="12.75" hidden="false" customHeight="true" outlineLevel="0" collapsed="false">
      <c r="A17" s="8"/>
      <c r="B17" s="8"/>
      <c r="C17" s="8"/>
      <c r="D17" s="8"/>
      <c r="E17" s="8"/>
      <c r="F17" s="8"/>
      <c r="G17" s="8"/>
      <c r="H17" s="22"/>
      <c r="I17" s="8"/>
      <c r="J17" s="8"/>
      <c r="K17" s="22"/>
      <c r="L17" s="5"/>
      <c r="M17" s="5"/>
      <c r="N17" s="5"/>
      <c r="O17" s="5"/>
      <c r="P17" s="5"/>
      <c r="Q17" s="5"/>
      <c r="R17" s="5"/>
      <c r="S17" s="5"/>
    </row>
    <row r="18" customFormat="false" ht="12.75" hidden="false" customHeight="true" outlineLevel="0" collapsed="false">
      <c r="A18" s="8"/>
      <c r="B18" s="8"/>
      <c r="C18" s="8"/>
      <c r="D18" s="8"/>
      <c r="E18" s="8"/>
      <c r="F18" s="8"/>
      <c r="G18" s="8"/>
      <c r="H18" s="22"/>
      <c r="I18" s="8"/>
      <c r="J18" s="8"/>
      <c r="K18" s="22"/>
      <c r="L18" s="5"/>
      <c r="M18" s="5"/>
      <c r="N18" s="5"/>
      <c r="O18" s="5"/>
      <c r="P18" s="5"/>
      <c r="Q18" s="5"/>
      <c r="R18" s="5"/>
      <c r="S18" s="5"/>
    </row>
    <row r="19" customFormat="false" ht="12.75" hidden="false" customHeight="true" outlineLevel="0" collapsed="false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9"/>
      <c r="M19" s="11"/>
      <c r="N19" s="11"/>
      <c r="O19" s="11"/>
    </row>
    <row r="20" customFormat="false" ht="12.75" hidden="false" customHeight="true" outlineLevel="0" collapsed="false">
      <c r="A20" s="8"/>
      <c r="B20" s="8"/>
      <c r="C20" s="8"/>
      <c r="D20" s="8"/>
      <c r="E20" s="8"/>
      <c r="F20" s="8"/>
      <c r="G20" s="8"/>
      <c r="H20" s="30"/>
      <c r="I20" s="8"/>
      <c r="J20" s="8"/>
      <c r="K20" s="8"/>
      <c r="L20" s="5"/>
      <c r="M20" s="5"/>
      <c r="N20" s="5"/>
      <c r="O20" s="5"/>
      <c r="P20" s="5"/>
      <c r="Q20" s="5"/>
      <c r="R20" s="5"/>
      <c r="S20" s="5"/>
      <c r="U20" s="5"/>
      <c r="V20" s="5"/>
    </row>
    <row r="21" customFormat="false" ht="12.75" hidden="false" customHeight="true" outlineLevel="0" collapsed="false">
      <c r="A21" s="8"/>
      <c r="B21" s="8"/>
      <c r="C21" s="8"/>
      <c r="D21" s="8"/>
      <c r="E21" s="8"/>
      <c r="F21" s="8"/>
      <c r="G21" s="8"/>
      <c r="H21" s="30"/>
      <c r="I21" s="8"/>
      <c r="J21" s="8"/>
      <c r="K21" s="8"/>
      <c r="L21" s="5"/>
      <c r="M21" s="5"/>
      <c r="N21" s="5"/>
      <c r="O21" s="5"/>
      <c r="P21" s="5"/>
      <c r="Q21" s="5"/>
      <c r="R21" s="5"/>
      <c r="S21" s="5"/>
      <c r="U21" s="5"/>
      <c r="V21" s="5"/>
    </row>
    <row r="22" customFormat="false" ht="12.75" hidden="false" customHeight="true" outlineLevel="0" collapsed="false">
      <c r="A22" s="8"/>
      <c r="B22" s="8"/>
      <c r="C22" s="8"/>
      <c r="D22" s="8"/>
      <c r="E22" s="8"/>
      <c r="F22" s="8"/>
      <c r="G22" s="8"/>
      <c r="H22" s="31" t="s">
        <v>7</v>
      </c>
      <c r="I22" s="8"/>
      <c r="J22" s="8"/>
      <c r="K22" s="32"/>
      <c r="L22" s="5"/>
      <c r="M22" s="5"/>
      <c r="N22" s="5"/>
      <c r="O22" s="5"/>
      <c r="P22" s="5"/>
      <c r="Q22" s="5"/>
      <c r="R22" s="5"/>
      <c r="S22" s="5"/>
      <c r="U22" s="5"/>
      <c r="V22" s="5"/>
    </row>
    <row r="23" customFormat="false" ht="12.75" hidden="false" customHeight="true" outlineLevel="0" collapsed="false">
      <c r="A23" s="15" t="str">
        <f aca="false">+'NNG-Prelim 2002 Plan'!A24</f>
        <v>NET CASH FLOW VARIANCE ANALYSIS</v>
      </c>
      <c r="B23" s="15"/>
      <c r="C23" s="8"/>
      <c r="D23" s="8"/>
      <c r="E23" s="8"/>
      <c r="F23" s="8"/>
      <c r="G23" s="8"/>
      <c r="H23" s="34"/>
      <c r="I23" s="8"/>
      <c r="J23" s="8"/>
      <c r="K23" s="35" t="str">
        <f aca="false">+K6</f>
        <v>Total Year</v>
      </c>
      <c r="L23" s="5"/>
      <c r="M23" s="5"/>
      <c r="N23" s="5"/>
      <c r="O23" s="5"/>
      <c r="P23" s="5"/>
      <c r="Q23" s="5"/>
      <c r="R23" s="5"/>
      <c r="S23" s="5"/>
      <c r="U23" s="5"/>
      <c r="V23" s="5"/>
    </row>
    <row r="24" customFormat="false" ht="6" hidden="false" customHeight="true" outlineLevel="0" collapsed="false">
      <c r="A24" s="15"/>
      <c r="B24" s="15"/>
      <c r="C24" s="8"/>
      <c r="D24" s="8"/>
      <c r="E24" s="8"/>
      <c r="F24" s="8"/>
      <c r="G24" s="8"/>
      <c r="H24" s="34"/>
      <c r="I24" s="8"/>
      <c r="J24" s="8"/>
      <c r="K24" s="34"/>
      <c r="L24" s="5"/>
      <c r="M24" s="5"/>
      <c r="N24" s="5"/>
      <c r="O24" s="5"/>
      <c r="P24" s="5"/>
      <c r="Q24" s="5"/>
      <c r="R24" s="5"/>
      <c r="S24" s="5"/>
      <c r="U24" s="5"/>
      <c r="V24" s="5"/>
    </row>
    <row r="25" customFormat="false" ht="12.75" hidden="false" customHeight="true" outlineLevel="0" collapsed="false">
      <c r="A25" s="8"/>
      <c r="B25" s="8" t="str">
        <f aca="false">+'NNG-Prelim 2002 Plan'!B26</f>
        <v>(Increase) / Decrease in Net Cash Flow - 2001 Third Current Estimate</v>
      </c>
      <c r="C25" s="49"/>
      <c r="D25" s="8"/>
      <c r="E25" s="8"/>
      <c r="F25" s="8"/>
      <c r="G25" s="8"/>
      <c r="H25" s="16"/>
      <c r="I25" s="8"/>
      <c r="J25" s="8"/>
      <c r="K25" s="17" t="n">
        <v>-115.8</v>
      </c>
      <c r="L25" s="5"/>
      <c r="M25" s="5"/>
      <c r="N25" s="5"/>
      <c r="O25" s="5"/>
      <c r="P25" s="5"/>
      <c r="Q25" s="5"/>
      <c r="R25" s="5"/>
      <c r="S25" s="5"/>
      <c r="U25" s="5"/>
      <c r="V25" s="5"/>
    </row>
    <row r="26" customFormat="false" ht="6" hidden="false" customHeight="true" outlineLevel="0" collapsed="false">
      <c r="A26" s="8"/>
      <c r="B26" s="8"/>
      <c r="C26" s="8"/>
      <c r="D26" s="8"/>
      <c r="E26" s="8"/>
      <c r="F26" s="8"/>
      <c r="G26" s="8"/>
      <c r="H26" s="16"/>
      <c r="I26" s="8"/>
      <c r="J26" s="8"/>
      <c r="K26" s="16"/>
      <c r="L26" s="5"/>
      <c r="M26" s="5"/>
      <c r="N26" s="5"/>
      <c r="O26" s="5"/>
      <c r="P26" s="5"/>
      <c r="Q26" s="5"/>
      <c r="R26" s="5"/>
      <c r="S26" s="5"/>
    </row>
    <row r="27" customFormat="false" ht="12.75" hidden="false" customHeight="true" outlineLevel="0" collapsed="false">
      <c r="A27" s="8"/>
      <c r="B27" s="8"/>
      <c r="C27" s="18" t="s">
        <v>22</v>
      </c>
      <c r="D27" s="8"/>
      <c r="E27" s="8"/>
      <c r="F27" s="8"/>
      <c r="G27" s="19"/>
      <c r="H27" s="8"/>
      <c r="I27" s="8"/>
      <c r="J27" s="19" t="n">
        <v>-5</v>
      </c>
      <c r="K27" s="8"/>
      <c r="L27" s="8"/>
      <c r="M27" s="8"/>
      <c r="N27" s="8"/>
      <c r="O27" s="8"/>
      <c r="P27" s="8"/>
      <c r="Q27" s="8"/>
      <c r="R27" s="8"/>
      <c r="S27" s="8"/>
    </row>
    <row r="28" customFormat="false" ht="12.75" hidden="false" customHeight="true" outlineLevel="0" collapsed="false">
      <c r="A28" s="8"/>
      <c r="B28" s="8"/>
      <c r="C28" s="18" t="s">
        <v>25</v>
      </c>
      <c r="D28" s="8"/>
      <c r="E28" s="8"/>
      <c r="F28" s="8"/>
      <c r="G28" s="19"/>
      <c r="H28" s="8"/>
      <c r="I28" s="8"/>
      <c r="J28" s="19" t="n">
        <v>150</v>
      </c>
      <c r="K28" s="8"/>
      <c r="L28" s="8"/>
      <c r="M28" s="8"/>
      <c r="N28" s="8"/>
      <c r="O28" s="8"/>
      <c r="P28" s="8"/>
      <c r="Q28" s="8"/>
      <c r="R28" s="8"/>
      <c r="S28" s="8"/>
    </row>
    <row r="29" customFormat="false" ht="12.75" hidden="false" customHeight="true" outlineLevel="0" collapsed="false">
      <c r="A29" s="8"/>
      <c r="B29" s="8"/>
      <c r="C29" s="18" t="s">
        <v>26</v>
      </c>
      <c r="D29" s="8"/>
      <c r="E29" s="8"/>
      <c r="F29" s="8"/>
      <c r="G29" s="19"/>
      <c r="H29" s="8"/>
      <c r="I29" s="8"/>
      <c r="J29" s="19" t="n">
        <v>7.8</v>
      </c>
      <c r="K29" s="8"/>
      <c r="L29" s="8"/>
      <c r="M29" s="8"/>
      <c r="N29" s="8"/>
      <c r="O29" s="8"/>
      <c r="P29" s="8"/>
      <c r="Q29" s="8"/>
      <c r="R29" s="8"/>
      <c r="S29" s="8"/>
    </row>
    <row r="30" customFormat="false" ht="12.75" hidden="false" customHeight="true" outlineLevel="0" collapsed="false">
      <c r="A30" s="8"/>
      <c r="B30" s="8"/>
      <c r="C30" s="18" t="s">
        <v>27</v>
      </c>
      <c r="D30" s="8"/>
      <c r="E30" s="8"/>
      <c r="F30" s="8"/>
      <c r="G30" s="19"/>
      <c r="H30" s="8"/>
      <c r="I30" s="8"/>
      <c r="J30" s="19" t="n">
        <f aca="false">15+3.6</f>
        <v>18.6</v>
      </c>
      <c r="K30" s="8"/>
      <c r="L30" s="8"/>
      <c r="M30" s="8"/>
      <c r="N30" s="8"/>
      <c r="O30" s="8"/>
      <c r="P30" s="8"/>
      <c r="Q30" s="8"/>
      <c r="R30" s="8"/>
      <c r="S30" s="8"/>
    </row>
    <row r="31" customFormat="false" ht="12.75" hidden="false" customHeight="true" outlineLevel="0" collapsed="false">
      <c r="A31" s="8"/>
      <c r="B31" s="8"/>
      <c r="C31" s="18" t="s">
        <v>24</v>
      </c>
      <c r="D31" s="8"/>
      <c r="E31" s="8"/>
      <c r="F31" s="8"/>
      <c r="G31" s="19"/>
      <c r="H31" s="8"/>
      <c r="I31" s="8"/>
      <c r="J31" s="19" t="n">
        <v>4.6</v>
      </c>
      <c r="K31" s="8"/>
      <c r="L31" s="8"/>
      <c r="M31" s="8"/>
      <c r="N31" s="8"/>
      <c r="O31" s="8"/>
      <c r="P31" s="8"/>
      <c r="Q31" s="8"/>
      <c r="R31" s="8"/>
      <c r="S31" s="8"/>
    </row>
    <row r="32" customFormat="false" ht="12.75" hidden="false" customHeight="true" outlineLevel="0" collapsed="false">
      <c r="A32" s="8"/>
      <c r="B32" s="8"/>
      <c r="C32" s="18" t="s">
        <v>28</v>
      </c>
      <c r="D32" s="8"/>
      <c r="E32" s="8"/>
      <c r="F32" s="8"/>
      <c r="G32" s="19"/>
      <c r="H32" s="8"/>
      <c r="I32" s="8"/>
      <c r="J32" s="19" t="n">
        <f aca="false">-16.5-2.8</f>
        <v>-19.3</v>
      </c>
      <c r="K32" s="8"/>
      <c r="L32" s="8"/>
      <c r="M32" s="8"/>
      <c r="N32" s="8"/>
      <c r="O32" s="8"/>
      <c r="P32" s="8"/>
      <c r="Q32" s="8"/>
      <c r="R32" s="8"/>
      <c r="S32" s="8"/>
    </row>
    <row r="33" customFormat="false" ht="12.75" hidden="false" customHeight="true" outlineLevel="0" collapsed="false">
      <c r="A33" s="8"/>
      <c r="B33" s="8"/>
      <c r="C33" s="18" t="s">
        <v>29</v>
      </c>
      <c r="D33" s="8"/>
      <c r="E33" s="8"/>
      <c r="F33" s="8"/>
      <c r="G33" s="19"/>
      <c r="H33" s="8"/>
      <c r="I33" s="8"/>
      <c r="J33" s="19" t="n">
        <v>-12.1</v>
      </c>
      <c r="K33" s="8"/>
      <c r="L33" s="8"/>
      <c r="M33" s="8"/>
      <c r="N33" s="8"/>
      <c r="O33" s="8"/>
      <c r="P33" s="8"/>
      <c r="Q33" s="8"/>
      <c r="R33" s="8"/>
      <c r="S33" s="8"/>
    </row>
    <row r="34" customFormat="false" ht="12.75" hidden="false" customHeight="true" outlineLevel="0" collapsed="false">
      <c r="A34" s="8"/>
      <c r="B34" s="8"/>
      <c r="C34" s="18" t="s">
        <v>11</v>
      </c>
      <c r="D34" s="8"/>
      <c r="E34" s="8"/>
      <c r="F34" s="8"/>
      <c r="G34" s="21"/>
      <c r="H34" s="22"/>
      <c r="I34" s="22"/>
      <c r="J34" s="23" t="n">
        <f aca="false">+K35-SUM(J27:J33)</f>
        <v>4.49999999999997</v>
      </c>
      <c r="K34" s="22" t="s">
        <v>7</v>
      </c>
      <c r="L34" s="5"/>
      <c r="M34" s="5"/>
      <c r="N34" s="5"/>
      <c r="O34" s="5"/>
      <c r="P34" s="5"/>
      <c r="Q34" s="5"/>
      <c r="R34" s="5"/>
      <c r="S34" s="5"/>
    </row>
    <row r="35" customFormat="false" ht="12.75" hidden="false" customHeight="true" outlineLevel="0" collapsed="false">
      <c r="A35" s="8"/>
      <c r="B35" s="8"/>
      <c r="C35" s="49" t="str">
        <f aca="false">+C14</f>
        <v>   Total Variances</v>
      </c>
      <c r="D35" s="8"/>
      <c r="E35" s="37"/>
      <c r="F35" s="37"/>
      <c r="G35" s="16"/>
      <c r="H35" s="24"/>
      <c r="I35" s="22"/>
      <c r="J35" s="22"/>
      <c r="K35" s="24" t="n">
        <f aca="false">+K37-K25</f>
        <v>149.1</v>
      </c>
      <c r="L35" s="5"/>
      <c r="M35" s="5"/>
      <c r="N35" s="5"/>
      <c r="O35" s="5"/>
      <c r="P35" s="5"/>
      <c r="Q35" s="5"/>
      <c r="R35" s="5"/>
      <c r="S35" s="5"/>
    </row>
    <row r="36" customFormat="false" ht="6" hidden="false" customHeight="true" outlineLevel="0" collapsed="false">
      <c r="A36" s="8"/>
      <c r="B36" s="8"/>
      <c r="C36" s="8"/>
      <c r="D36" s="8"/>
      <c r="E36" s="8"/>
      <c r="F36" s="8"/>
      <c r="G36" s="16"/>
      <c r="H36" s="8"/>
      <c r="I36" s="8"/>
      <c r="J36" s="8"/>
      <c r="K36" s="8"/>
      <c r="L36" s="5"/>
      <c r="M36" s="5"/>
      <c r="N36" s="5"/>
      <c r="O36" s="5"/>
      <c r="P36" s="5"/>
      <c r="Q36" s="5"/>
      <c r="R36" s="5"/>
      <c r="S36" s="5"/>
    </row>
    <row r="37" customFormat="false" ht="12.75" hidden="false" customHeight="true" outlineLevel="0" collapsed="false">
      <c r="A37" s="8"/>
      <c r="B37" s="8" t="str">
        <f aca="false">+'NNG-Prelim 2002 Plan'!B37</f>
        <v>(Increase) / Decrease in Net Cash Flow - 2002 Operating Plan</v>
      </c>
      <c r="C37" s="8"/>
      <c r="D37" s="8"/>
      <c r="E37" s="8"/>
      <c r="F37" s="8"/>
      <c r="G37" s="16"/>
      <c r="H37" s="8"/>
      <c r="I37" s="8"/>
      <c r="J37" s="8"/>
      <c r="K37" s="27" t="n">
        <v>33.3</v>
      </c>
      <c r="L37" s="5"/>
      <c r="M37" s="5"/>
      <c r="N37" s="5"/>
      <c r="O37" s="5"/>
      <c r="P37" s="5"/>
      <c r="Q37" s="5"/>
      <c r="R37" s="5"/>
      <c r="S37" s="5"/>
    </row>
    <row r="38" customFormat="false" ht="12.75" hidden="false" customHeight="true" outlineLevel="0" collapsed="false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5"/>
      <c r="M38" s="5"/>
      <c r="N38" s="5"/>
      <c r="O38" s="5"/>
      <c r="P38" s="5"/>
      <c r="Q38" s="5"/>
      <c r="R38" s="5"/>
      <c r="S38" s="5"/>
    </row>
    <row r="39" customFormat="false" ht="12.75" hidden="false" customHeight="tru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5"/>
      <c r="M39" s="5"/>
      <c r="N39" s="5"/>
      <c r="O39" s="5"/>
      <c r="P39" s="5"/>
      <c r="Q39" s="5"/>
      <c r="R39" s="5"/>
      <c r="S39" s="5"/>
    </row>
    <row r="40" customFormat="false" ht="12.75" hidden="false" customHeight="true" outlineLevel="0" collapsed="false">
      <c r="A40" s="15"/>
      <c r="B40" s="15"/>
      <c r="C40" s="8"/>
      <c r="D40" s="8"/>
      <c r="E40" s="8"/>
      <c r="F40" s="8"/>
      <c r="G40" s="8"/>
      <c r="H40" s="8"/>
      <c r="I40" s="8"/>
      <c r="J40" s="8"/>
      <c r="K40" s="8"/>
      <c r="L40" s="5"/>
      <c r="M40" s="5"/>
      <c r="N40" s="5"/>
      <c r="O40" s="5"/>
      <c r="P40" s="5"/>
      <c r="Q40" s="5"/>
      <c r="R40" s="5"/>
      <c r="S40" s="5"/>
    </row>
    <row r="41" customFormat="false" ht="12.75" hidden="false" customHeight="true" outlineLevel="0" collapsed="false">
      <c r="A41" s="15"/>
      <c r="B41" s="15"/>
      <c r="C41" s="8"/>
      <c r="D41" s="8"/>
      <c r="E41" s="8"/>
      <c r="F41" s="8"/>
      <c r="G41" s="8"/>
      <c r="H41" s="8"/>
      <c r="I41" s="8"/>
      <c r="J41" s="8"/>
      <c r="K41" s="41" t="n">
        <f aca="true">NOW()</f>
        <v>45926.9362232649</v>
      </c>
      <c r="L41" s="5"/>
      <c r="M41" s="5"/>
      <c r="N41" s="5"/>
      <c r="O41" s="5"/>
      <c r="P41" s="5"/>
      <c r="Q41" s="5"/>
      <c r="R41" s="5"/>
      <c r="S41" s="5"/>
    </row>
    <row r="42" customFormat="false" ht="12.75" hidden="false" customHeight="true" outlineLevel="0" collapsed="false">
      <c r="A42" s="42" t="str">
        <f aca="true">CELL("FILENAME")</f>
        <v>'file:///mnt/12tb/@roms/datasets/enron/EDRM Enron Email Data Set v2 XML/filtered-attachments/xls/CFNNGTWStan02.xls'#$TW-Prelim 2002 Plan</v>
      </c>
      <c r="B42" s="42"/>
      <c r="C42" s="9"/>
      <c r="D42" s="9"/>
      <c r="E42" s="9"/>
      <c r="F42" s="9"/>
      <c r="G42" s="9"/>
      <c r="H42" s="9"/>
      <c r="I42" s="9"/>
      <c r="J42" s="9"/>
      <c r="K42" s="43" t="n">
        <f aca="true">NOW()</f>
        <v>45926.936223265</v>
      </c>
      <c r="L42" s="11"/>
      <c r="M42" s="11"/>
      <c r="N42" s="11"/>
      <c r="O42" s="11"/>
    </row>
  </sheetData>
  <printOptions headings="false" gridLines="false" gridLinesSet="true" horizontalCentered="true" verticalCentered="false"/>
  <pageMargins left="0.5" right="0.5" top="0.984027777777778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4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76953125" defaultRowHeight="17" customHeight="true" zeroHeight="false" outlineLevelRow="0" outlineLevelCol="0"/>
  <cols>
    <col collapsed="false" customWidth="true" hidden="false" outlineLevel="0" max="2" min="1" style="0" width="1.77"/>
    <col collapsed="false" customWidth="true" hidden="false" outlineLevel="0" max="5" min="3" style="0" width="10.77"/>
    <col collapsed="false" customWidth="true" hidden="false" outlineLevel="0" max="6" min="6" style="0" width="15.77"/>
    <col collapsed="false" customWidth="true" hidden="false" outlineLevel="0" max="8" min="7" style="0" width="7.77"/>
    <col collapsed="false" customWidth="true" hidden="false" outlineLevel="0" max="9" min="9" style="0" width="2.77"/>
    <col collapsed="false" customWidth="true" hidden="false" outlineLevel="0" max="10" min="10" style="0" width="7.77"/>
    <col collapsed="false" customWidth="true" hidden="false" outlineLevel="0" max="11" min="11" style="0" width="2.77"/>
    <col collapsed="false" customWidth="true" hidden="false" outlineLevel="0" max="12" min="12" style="0" width="7.77"/>
    <col collapsed="false" customWidth="true" hidden="false" outlineLevel="0" max="13" min="13" style="0" width="4.77"/>
    <col collapsed="false" customWidth="true" hidden="false" outlineLevel="0" max="15" min="15" style="0" width="4.77"/>
    <col collapsed="false" customWidth="true" hidden="false" outlineLevel="0" max="16" min="16" style="0" width="2.77"/>
  </cols>
  <sheetData>
    <row r="1" customFormat="false" ht="15.95" hidden="false" customHeight="true" outlineLevel="0" collapsed="false">
      <c r="A1" s="50" t="s">
        <v>30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customFormat="false" ht="15.95" hidden="false" customHeight="true" outlineLevel="0" collapsed="false">
      <c r="A2" s="50" t="s">
        <v>31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customFormat="false" ht="15.95" hidden="false" customHeight="true" outlineLevel="0" collapsed="false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customFormat="false" ht="12.75" hidden="false" customHeight="true" outlineLevel="0" collapsed="false">
      <c r="A4" s="51" t="s">
        <v>32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customFormat="false" ht="12.75" hidden="false" customHeight="true" outlineLevel="0" collapsed="false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customFormat="false" ht="12.75" hidden="false" customHeight="true" outlineLevel="0" collapsed="false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1"/>
      <c r="N6" s="11"/>
      <c r="O6" s="11"/>
      <c r="P6" s="11"/>
    </row>
    <row r="7" customFormat="false" ht="12.75" hidden="false" customHeight="true" outlineLevel="0" collapsed="false">
      <c r="A7" s="12" t="s">
        <v>3</v>
      </c>
      <c r="B7" s="19"/>
      <c r="C7" s="19"/>
      <c r="D7" s="8"/>
      <c r="E7" s="8"/>
      <c r="F7" s="8"/>
      <c r="G7" s="8"/>
      <c r="H7" s="14" t="s">
        <v>33</v>
      </c>
      <c r="I7" s="8"/>
      <c r="J7" s="14" t="s">
        <v>34</v>
      </c>
      <c r="K7" s="8"/>
      <c r="L7" s="14" t="s">
        <v>35</v>
      </c>
      <c r="M7" s="5"/>
      <c r="N7" s="5"/>
      <c r="O7" s="5"/>
      <c r="P7" s="5"/>
      <c r="Q7" s="5"/>
      <c r="R7" s="5"/>
      <c r="S7" s="5"/>
      <c r="T7" s="5"/>
    </row>
    <row r="8" customFormat="false" ht="6" hidden="false" customHeight="true" outlineLevel="0" collapsed="false">
      <c r="A8" s="12"/>
      <c r="B8" s="19"/>
      <c r="C8" s="19"/>
      <c r="D8" s="8"/>
      <c r="E8" s="8"/>
      <c r="F8" s="8"/>
      <c r="G8" s="8"/>
      <c r="H8" s="13"/>
      <c r="I8" s="8"/>
      <c r="J8" s="13"/>
      <c r="K8" s="8"/>
      <c r="L8" s="13"/>
      <c r="M8" s="5"/>
      <c r="N8" s="5"/>
      <c r="O8" s="5"/>
      <c r="P8" s="5"/>
      <c r="Q8" s="5"/>
      <c r="R8" s="5"/>
      <c r="S8" s="5"/>
      <c r="T8" s="5"/>
    </row>
    <row r="9" customFormat="false" ht="12.75" hidden="false" customHeight="true" outlineLevel="0" collapsed="false">
      <c r="A9" s="19"/>
      <c r="B9" s="52" t="s">
        <v>5</v>
      </c>
      <c r="C9" s="17"/>
      <c r="D9" s="8"/>
      <c r="E9" s="8"/>
      <c r="F9" s="8"/>
      <c r="G9" s="8"/>
      <c r="H9" s="53" t="n">
        <v>166.1</v>
      </c>
      <c r="I9" s="54"/>
      <c r="J9" s="53" t="n">
        <v>113.2</v>
      </c>
      <c r="K9" s="54"/>
      <c r="L9" s="55" t="n">
        <f aca="false">+H9+J9</f>
        <v>279.3</v>
      </c>
      <c r="M9" s="5"/>
      <c r="N9" s="5"/>
      <c r="O9" s="5"/>
      <c r="P9" s="5"/>
      <c r="Q9" s="5"/>
      <c r="R9" s="5"/>
      <c r="S9" s="5"/>
      <c r="T9" s="5"/>
    </row>
    <row r="10" customFormat="false" ht="6" hidden="false" customHeight="true" outlineLevel="0" collapsed="false">
      <c r="A10" s="19"/>
      <c r="B10" s="56"/>
      <c r="C10" s="56"/>
      <c r="D10" s="8"/>
      <c r="E10" s="8"/>
      <c r="F10" s="8"/>
      <c r="G10" s="8"/>
      <c r="H10" s="54"/>
      <c r="I10" s="54"/>
      <c r="J10" s="54"/>
      <c r="K10" s="54"/>
      <c r="L10" s="54"/>
      <c r="M10" s="5"/>
      <c r="N10" s="5"/>
      <c r="O10" s="5"/>
      <c r="P10" s="5"/>
      <c r="Q10" s="5"/>
      <c r="R10" s="5"/>
      <c r="S10" s="5"/>
      <c r="T10" s="5"/>
    </row>
    <row r="11" customFormat="false" ht="12.75" hidden="false" customHeight="true" outlineLevel="0" collapsed="false">
      <c r="A11" s="19"/>
      <c r="B11" s="56"/>
      <c r="C11" s="7" t="s">
        <v>36</v>
      </c>
      <c r="D11" s="8"/>
      <c r="E11" s="8"/>
      <c r="F11" s="8"/>
      <c r="G11" s="11"/>
      <c r="H11" s="57" t="n">
        <v>-4.4</v>
      </c>
      <c r="I11" s="54"/>
      <c r="J11" s="57" t="n">
        <v>-5</v>
      </c>
      <c r="K11" s="58"/>
      <c r="L11" s="59" t="n">
        <f aca="false">+H11+J11</f>
        <v>-9.4</v>
      </c>
      <c r="M11" s="5"/>
      <c r="N11" s="5"/>
      <c r="O11" s="5"/>
      <c r="P11" s="5"/>
      <c r="Q11" s="5"/>
      <c r="R11" s="5"/>
      <c r="S11" s="5"/>
      <c r="T11" s="5"/>
    </row>
    <row r="12" customFormat="false" ht="12.75" hidden="false" customHeight="true" outlineLevel="0" collapsed="false">
      <c r="A12" s="19"/>
      <c r="B12" s="56"/>
      <c r="C12" s="18" t="s">
        <v>23</v>
      </c>
      <c r="D12" s="8"/>
      <c r="E12" s="8"/>
      <c r="F12" s="8"/>
      <c r="G12" s="11"/>
      <c r="H12" s="57" t="n">
        <v>0</v>
      </c>
      <c r="I12" s="54"/>
      <c r="J12" s="57" t="n">
        <v>-12.5</v>
      </c>
      <c r="K12" s="58"/>
      <c r="L12" s="59" t="n">
        <f aca="false">+H12+J12</f>
        <v>-12.5</v>
      </c>
      <c r="M12" s="5"/>
      <c r="N12" s="5"/>
      <c r="O12" s="5"/>
      <c r="P12" s="5"/>
      <c r="Q12" s="5"/>
      <c r="R12" s="5"/>
      <c r="S12" s="5"/>
      <c r="T12" s="5"/>
    </row>
    <row r="13" customFormat="false" ht="12.75" hidden="false" customHeight="true" outlineLevel="0" collapsed="false">
      <c r="A13" s="19"/>
      <c r="B13" s="56"/>
      <c r="C13" s="18" t="s">
        <v>8</v>
      </c>
      <c r="D13" s="8"/>
      <c r="E13" s="8"/>
      <c r="F13" s="8"/>
      <c r="G13" s="11"/>
      <c r="H13" s="57" t="n">
        <v>-10</v>
      </c>
      <c r="I13" s="54"/>
      <c r="J13" s="57" t="n">
        <v>0</v>
      </c>
      <c r="K13" s="58"/>
      <c r="L13" s="59" t="n">
        <f aca="false">+H13+J13</f>
        <v>-10</v>
      </c>
      <c r="M13" s="5"/>
      <c r="N13" s="5"/>
      <c r="O13" s="5"/>
      <c r="P13" s="5"/>
      <c r="Q13" s="5"/>
      <c r="R13" s="5"/>
      <c r="S13" s="5"/>
      <c r="T13" s="5"/>
    </row>
    <row r="14" customFormat="false" ht="12.75" hidden="false" customHeight="true" outlineLevel="0" collapsed="false">
      <c r="A14" s="19"/>
      <c r="B14" s="56"/>
      <c r="C14" s="7" t="s">
        <v>37</v>
      </c>
      <c r="D14" s="8"/>
      <c r="E14" s="8"/>
      <c r="F14" s="8"/>
      <c r="G14" s="11"/>
      <c r="H14" s="57" t="n">
        <v>-10.7</v>
      </c>
      <c r="I14" s="54"/>
      <c r="J14" s="57" t="n">
        <v>4.6</v>
      </c>
      <c r="K14" s="58"/>
      <c r="L14" s="59" t="n">
        <f aca="false">+H14+J14</f>
        <v>-6.1</v>
      </c>
      <c r="M14" s="5"/>
      <c r="N14" s="5"/>
      <c r="O14" s="5"/>
      <c r="P14" s="5"/>
      <c r="Q14" s="5"/>
      <c r="R14" s="5"/>
      <c r="S14" s="5"/>
      <c r="T14" s="5"/>
    </row>
    <row r="15" customFormat="false" ht="12.75" hidden="false" customHeight="true" outlineLevel="0" collapsed="false">
      <c r="A15" s="19"/>
      <c r="B15" s="56"/>
      <c r="C15" s="18" t="s">
        <v>10</v>
      </c>
      <c r="D15" s="8"/>
      <c r="E15" s="8"/>
      <c r="F15" s="8"/>
      <c r="G15" s="11"/>
      <c r="H15" s="57" t="n">
        <v>-6.7</v>
      </c>
      <c r="I15" s="54"/>
      <c r="J15" s="57" t="n">
        <v>0</v>
      </c>
      <c r="K15" s="58"/>
      <c r="L15" s="59" t="n">
        <f aca="false">+H15+J15</f>
        <v>-6.7</v>
      </c>
      <c r="M15" s="5"/>
      <c r="N15" s="5"/>
      <c r="O15" s="5"/>
      <c r="P15" s="5"/>
      <c r="Q15" s="5"/>
      <c r="R15" s="5"/>
      <c r="S15" s="5"/>
      <c r="T15" s="5"/>
    </row>
    <row r="16" customFormat="false" ht="12.75" hidden="false" customHeight="true" outlineLevel="0" collapsed="false">
      <c r="A16" s="19"/>
      <c r="B16" s="56"/>
      <c r="C16" s="19" t="s">
        <v>11</v>
      </c>
      <c r="D16" s="8"/>
      <c r="E16" s="8"/>
      <c r="F16" s="8"/>
      <c r="G16" s="11"/>
      <c r="H16" s="60" t="n">
        <v>-1.8</v>
      </c>
      <c r="I16" s="61"/>
      <c r="J16" s="60" t="n">
        <v>-0.1</v>
      </c>
      <c r="K16" s="58"/>
      <c r="L16" s="62" t="n">
        <f aca="false">+H16+J16</f>
        <v>-1.9</v>
      </c>
      <c r="M16" s="5"/>
      <c r="N16" s="5"/>
      <c r="O16" s="5"/>
      <c r="P16" s="5"/>
      <c r="Q16" s="5"/>
      <c r="R16" s="5"/>
      <c r="S16" s="5"/>
      <c r="T16" s="5"/>
    </row>
    <row r="17" customFormat="false" ht="3.95" hidden="false" customHeight="true" outlineLevel="0" collapsed="false">
      <c r="A17" s="19"/>
      <c r="B17" s="56"/>
      <c r="C17" s="19"/>
      <c r="D17" s="8"/>
      <c r="E17" s="8"/>
      <c r="F17" s="8"/>
      <c r="G17" s="11"/>
      <c r="H17" s="60"/>
      <c r="I17" s="61"/>
      <c r="J17" s="60"/>
      <c r="K17" s="58"/>
      <c r="L17" s="62"/>
      <c r="M17" s="5"/>
      <c r="N17" s="5"/>
      <c r="O17" s="5"/>
      <c r="P17" s="5"/>
      <c r="Q17" s="5"/>
      <c r="R17" s="5"/>
      <c r="S17" s="5"/>
      <c r="T17" s="5"/>
    </row>
    <row r="18" customFormat="false" ht="12.75" hidden="false" customHeight="true" outlineLevel="0" collapsed="false">
      <c r="A18" s="19"/>
      <c r="B18" s="56"/>
      <c r="C18" s="7" t="s">
        <v>38</v>
      </c>
      <c r="D18" s="8"/>
      <c r="E18" s="8"/>
      <c r="F18" s="8"/>
      <c r="G18" s="16"/>
      <c r="H18" s="63" t="n">
        <f aca="false">SUM(H11:H16)</f>
        <v>-33.6</v>
      </c>
      <c r="I18" s="61"/>
      <c r="J18" s="63" t="n">
        <f aca="false">SUM(J11:J16)</f>
        <v>-13</v>
      </c>
      <c r="K18" s="61"/>
      <c r="L18" s="63" t="n">
        <f aca="false">SUM(L11:L16)</f>
        <v>-46.6</v>
      </c>
      <c r="M18" s="5"/>
      <c r="N18" s="5"/>
      <c r="O18" s="5"/>
      <c r="P18" s="5"/>
      <c r="Q18" s="5"/>
      <c r="R18" s="5"/>
      <c r="S18" s="5"/>
      <c r="T18" s="5"/>
    </row>
    <row r="19" customFormat="false" ht="6" hidden="false" customHeight="true" outlineLevel="0" collapsed="false">
      <c r="A19" s="19"/>
      <c r="B19" s="19"/>
      <c r="C19" s="19"/>
      <c r="D19" s="8"/>
      <c r="E19" s="8"/>
      <c r="F19" s="8"/>
      <c r="G19" s="16"/>
      <c r="H19" s="54"/>
      <c r="I19" s="54"/>
      <c r="J19" s="54"/>
      <c r="K19" s="54"/>
      <c r="L19" s="54"/>
      <c r="M19" s="5"/>
      <c r="N19" s="5"/>
      <c r="O19" s="5"/>
      <c r="P19" s="5"/>
      <c r="Q19" s="5"/>
      <c r="R19" s="5"/>
      <c r="S19" s="5"/>
      <c r="T19" s="5"/>
    </row>
    <row r="20" customFormat="false" ht="12.75" hidden="false" customHeight="true" outlineLevel="0" collapsed="false">
      <c r="A20" s="19"/>
      <c r="B20" s="52" t="s">
        <v>13</v>
      </c>
      <c r="C20" s="52"/>
      <c r="D20" s="8"/>
      <c r="E20" s="8"/>
      <c r="F20" s="8"/>
      <c r="G20" s="8"/>
      <c r="H20" s="64" t="n">
        <f aca="false">+H9+H18</f>
        <v>132.5</v>
      </c>
      <c r="I20" s="65"/>
      <c r="J20" s="64" t="n">
        <f aca="false">+J9+J18</f>
        <v>100.2</v>
      </c>
      <c r="K20" s="65"/>
      <c r="L20" s="64" t="n">
        <f aca="false">+L9+L18</f>
        <v>232.7</v>
      </c>
      <c r="M20" s="5"/>
      <c r="N20" s="5"/>
      <c r="O20" s="5"/>
      <c r="P20" s="5"/>
      <c r="Q20" s="5"/>
      <c r="R20" s="5"/>
      <c r="S20" s="5"/>
      <c r="T20" s="5"/>
    </row>
    <row r="21" customFormat="false" ht="12.75" hidden="false" customHeight="true" outlineLevel="0" collapsed="false">
      <c r="A21" s="19"/>
      <c r="B21" s="19"/>
      <c r="C21" s="19"/>
      <c r="D21" s="8"/>
      <c r="E21" s="8"/>
      <c r="F21" s="8"/>
      <c r="G21" s="8"/>
      <c r="H21" s="61"/>
      <c r="I21" s="54"/>
      <c r="J21" s="54"/>
      <c r="K21" s="54"/>
      <c r="L21" s="61"/>
      <c r="M21" s="5"/>
      <c r="N21" s="5"/>
      <c r="O21" s="5"/>
      <c r="P21" s="5"/>
      <c r="Q21" s="5"/>
      <c r="R21" s="5"/>
      <c r="S21" s="5"/>
      <c r="T21" s="5"/>
    </row>
    <row r="22" customFormat="false" ht="12.75" hidden="false" customHeight="true" outlineLevel="0" collapsed="false">
      <c r="A22" s="66"/>
      <c r="B22" s="66"/>
      <c r="C22" s="66"/>
      <c r="D22" s="28"/>
      <c r="E22" s="28"/>
      <c r="F22" s="28"/>
      <c r="G22" s="28"/>
      <c r="H22" s="67"/>
      <c r="I22" s="67"/>
      <c r="J22" s="67"/>
      <c r="K22" s="67"/>
      <c r="L22" s="67"/>
      <c r="M22" s="29"/>
      <c r="N22" s="11"/>
      <c r="O22" s="11"/>
      <c r="P22" s="11"/>
    </row>
    <row r="23" customFormat="false" ht="12.75" hidden="false" customHeight="true" outlineLevel="0" collapsed="false">
      <c r="A23" s="19"/>
      <c r="B23" s="19"/>
      <c r="C23" s="19"/>
      <c r="D23" s="8"/>
      <c r="E23" s="8"/>
      <c r="F23" s="8"/>
      <c r="G23" s="8"/>
      <c r="H23" s="68"/>
      <c r="I23" s="54"/>
      <c r="J23" s="54"/>
      <c r="K23" s="54"/>
      <c r="L23" s="54"/>
      <c r="M23" s="5"/>
      <c r="N23" s="5"/>
      <c r="O23" s="5"/>
      <c r="P23" s="5"/>
      <c r="Q23" s="5"/>
      <c r="R23" s="5"/>
      <c r="S23" s="5"/>
      <c r="T23" s="5"/>
      <c r="V23" s="5"/>
      <c r="W23" s="5"/>
    </row>
    <row r="24" customFormat="false" ht="12.75" hidden="false" customHeight="true" outlineLevel="0" collapsed="false">
      <c r="A24" s="19"/>
      <c r="B24" s="19"/>
      <c r="C24" s="19"/>
      <c r="D24" s="8"/>
      <c r="E24" s="8"/>
      <c r="F24" s="8"/>
      <c r="G24" s="8"/>
      <c r="H24" s="69" t="s">
        <v>7</v>
      </c>
      <c r="I24" s="54"/>
      <c r="J24" s="54"/>
      <c r="K24" s="54"/>
      <c r="L24" s="54"/>
      <c r="M24" s="5"/>
      <c r="N24" s="5"/>
      <c r="O24" s="5"/>
      <c r="P24" s="5"/>
      <c r="Q24" s="5"/>
      <c r="R24" s="5"/>
      <c r="S24" s="5"/>
      <c r="T24" s="5"/>
      <c r="V24" s="5"/>
      <c r="W24" s="5"/>
    </row>
    <row r="25" customFormat="false" ht="12.75" hidden="false" customHeight="true" outlineLevel="0" collapsed="false">
      <c r="A25" s="33" t="s">
        <v>14</v>
      </c>
      <c r="B25" s="19"/>
      <c r="C25" s="19"/>
      <c r="D25" s="8"/>
      <c r="E25" s="8"/>
      <c r="F25" s="8"/>
      <c r="G25" s="8"/>
      <c r="H25" s="70" t="str">
        <f aca="false">+H7</f>
        <v>NNG</v>
      </c>
      <c r="I25" s="54"/>
      <c r="J25" s="70" t="str">
        <f aca="false">+J7</f>
        <v>TW</v>
      </c>
      <c r="K25" s="54"/>
      <c r="L25" s="70" t="str">
        <f aca="false">+L7</f>
        <v>ETS</v>
      </c>
      <c r="M25" s="5"/>
      <c r="N25" s="5"/>
      <c r="O25" s="5"/>
      <c r="P25" s="5"/>
      <c r="Q25" s="5"/>
      <c r="R25" s="5"/>
      <c r="S25" s="5"/>
      <c r="T25" s="5"/>
      <c r="V25" s="5"/>
      <c r="W25" s="5"/>
    </row>
    <row r="26" customFormat="false" ht="6" hidden="false" customHeight="true" outlineLevel="0" collapsed="false">
      <c r="A26" s="12"/>
      <c r="B26" s="19"/>
      <c r="C26" s="19"/>
      <c r="D26" s="8"/>
      <c r="E26" s="8"/>
      <c r="F26" s="8"/>
      <c r="G26" s="8"/>
      <c r="H26" s="71"/>
      <c r="I26" s="54"/>
      <c r="J26" s="54"/>
      <c r="K26" s="54"/>
      <c r="L26" s="71"/>
      <c r="M26" s="5"/>
      <c r="N26" s="5"/>
      <c r="O26" s="5"/>
      <c r="P26" s="5"/>
      <c r="Q26" s="5"/>
      <c r="R26" s="5"/>
      <c r="S26" s="5"/>
      <c r="T26" s="5"/>
      <c r="V26" s="5"/>
      <c r="W26" s="5"/>
    </row>
    <row r="27" customFormat="false" ht="12.75" hidden="false" customHeight="true" outlineLevel="0" collapsed="false">
      <c r="A27" s="19"/>
      <c r="B27" s="52" t="s">
        <v>39</v>
      </c>
      <c r="C27" s="7"/>
      <c r="D27" s="8"/>
      <c r="E27" s="8"/>
      <c r="F27" s="8"/>
      <c r="G27" s="8"/>
      <c r="H27" s="53" t="n">
        <v>32.5</v>
      </c>
      <c r="I27" s="54"/>
      <c r="J27" s="53" t="n">
        <v>-115.8</v>
      </c>
      <c r="K27" s="54"/>
      <c r="L27" s="55" t="n">
        <f aca="false">+H27+J27</f>
        <v>-83.3</v>
      </c>
      <c r="M27" s="5"/>
      <c r="N27" s="5"/>
      <c r="O27" s="5"/>
      <c r="P27" s="5"/>
      <c r="Q27" s="5"/>
      <c r="R27" s="5"/>
      <c r="S27" s="5"/>
      <c r="T27" s="5"/>
      <c r="V27" s="5"/>
      <c r="W27" s="5"/>
    </row>
    <row r="28" customFormat="false" ht="6" hidden="false" customHeight="true" outlineLevel="0" collapsed="false">
      <c r="A28" s="19"/>
      <c r="B28" s="19"/>
      <c r="C28" s="19"/>
      <c r="D28" s="8"/>
      <c r="E28" s="8"/>
      <c r="F28" s="8"/>
      <c r="G28" s="8"/>
      <c r="H28" s="54"/>
      <c r="I28" s="54"/>
      <c r="J28" s="54"/>
      <c r="K28" s="54"/>
      <c r="L28" s="54"/>
      <c r="M28" s="5"/>
      <c r="N28" s="5"/>
      <c r="O28" s="5"/>
      <c r="P28" s="5"/>
      <c r="Q28" s="5"/>
      <c r="R28" s="5"/>
      <c r="S28" s="5"/>
      <c r="T28" s="5"/>
    </row>
    <row r="29" customFormat="false" ht="12.75" hidden="false" customHeight="true" outlineLevel="0" collapsed="false">
      <c r="A29" s="19"/>
      <c r="B29" s="56"/>
      <c r="C29" s="7" t="s">
        <v>36</v>
      </c>
      <c r="D29" s="8"/>
      <c r="E29" s="8"/>
      <c r="F29" s="8"/>
      <c r="G29" s="11"/>
      <c r="H29" s="72" t="n">
        <f aca="false">+H11</f>
        <v>-4.4</v>
      </c>
      <c r="I29" s="54"/>
      <c r="J29" s="72" t="n">
        <f aca="false">+J11</f>
        <v>-5</v>
      </c>
      <c r="K29" s="58"/>
      <c r="L29" s="59" t="n">
        <f aca="false">+H29+J29</f>
        <v>-9.4</v>
      </c>
      <c r="M29" s="8"/>
      <c r="N29" s="8"/>
      <c r="O29" s="8"/>
      <c r="P29" s="8"/>
      <c r="Q29" s="8"/>
      <c r="R29" s="8"/>
      <c r="S29" s="8"/>
      <c r="T29" s="8"/>
    </row>
    <row r="30" customFormat="false" ht="12.75" hidden="false" customHeight="true" outlineLevel="0" collapsed="false">
      <c r="A30" s="19"/>
      <c r="B30" s="56"/>
      <c r="C30" s="18" t="s">
        <v>25</v>
      </c>
      <c r="D30" s="8"/>
      <c r="E30" s="8"/>
      <c r="F30" s="8"/>
      <c r="G30" s="11"/>
      <c r="H30" s="57" t="n">
        <v>0</v>
      </c>
      <c r="I30" s="54"/>
      <c r="J30" s="57" t="n">
        <v>150</v>
      </c>
      <c r="K30" s="58"/>
      <c r="L30" s="59" t="n">
        <f aca="false">+H30+J30</f>
        <v>150</v>
      </c>
      <c r="M30" s="8"/>
      <c r="N30" s="8"/>
      <c r="O30" s="8"/>
      <c r="P30" s="8"/>
      <c r="Q30" s="8"/>
      <c r="R30" s="8"/>
      <c r="S30" s="8"/>
      <c r="T30" s="8"/>
    </row>
    <row r="31" customFormat="false" ht="12.75" hidden="false" customHeight="true" outlineLevel="0" collapsed="false">
      <c r="A31" s="19"/>
      <c r="B31" s="56"/>
      <c r="C31" s="18" t="s">
        <v>26</v>
      </c>
      <c r="D31" s="8"/>
      <c r="E31" s="8"/>
      <c r="F31" s="8"/>
      <c r="G31" s="11"/>
      <c r="H31" s="57" t="n">
        <v>0</v>
      </c>
      <c r="I31" s="54"/>
      <c r="J31" s="57" t="n">
        <v>7.8</v>
      </c>
      <c r="K31" s="58"/>
      <c r="L31" s="59" t="n">
        <f aca="false">+H31+J31</f>
        <v>7.8</v>
      </c>
      <c r="M31" s="8"/>
      <c r="N31" s="8"/>
      <c r="O31" s="8"/>
      <c r="P31" s="8"/>
      <c r="Q31" s="8"/>
      <c r="R31" s="8"/>
      <c r="S31" s="8"/>
      <c r="T31" s="8"/>
    </row>
    <row r="32" customFormat="false" ht="12.75" hidden="false" customHeight="true" outlineLevel="0" collapsed="false">
      <c r="A32" s="19"/>
      <c r="B32" s="56"/>
      <c r="C32" s="18" t="s">
        <v>27</v>
      </c>
      <c r="D32" s="8"/>
      <c r="E32" s="8"/>
      <c r="F32" s="8"/>
      <c r="G32" s="11"/>
      <c r="H32" s="57" t="n">
        <v>0</v>
      </c>
      <c r="I32" s="54"/>
      <c r="J32" s="57" t="n">
        <v>18.6</v>
      </c>
      <c r="K32" s="58"/>
      <c r="L32" s="59" t="n">
        <f aca="false">+H32+J32</f>
        <v>18.6</v>
      </c>
      <c r="M32" s="8"/>
      <c r="N32" s="8"/>
      <c r="O32" s="8"/>
      <c r="P32" s="8"/>
      <c r="Q32" s="8"/>
      <c r="R32" s="8"/>
      <c r="S32" s="8"/>
      <c r="T32" s="8"/>
    </row>
    <row r="33" customFormat="false" ht="12.75" hidden="false" customHeight="true" outlineLevel="0" collapsed="false">
      <c r="A33" s="19"/>
      <c r="B33" s="56"/>
      <c r="C33" s="18" t="s">
        <v>29</v>
      </c>
      <c r="D33" s="8"/>
      <c r="E33" s="8"/>
      <c r="F33" s="8"/>
      <c r="G33" s="11"/>
      <c r="H33" s="57" t="n">
        <v>-37.8</v>
      </c>
      <c r="I33" s="54"/>
      <c r="J33" s="57" t="n">
        <v>-12.1</v>
      </c>
      <c r="K33" s="58"/>
      <c r="L33" s="59" t="n">
        <f aca="false">+H33+J33</f>
        <v>-49.9</v>
      </c>
      <c r="M33" s="8"/>
      <c r="N33" s="8"/>
      <c r="O33" s="8"/>
      <c r="P33" s="8"/>
      <c r="Q33" s="8"/>
      <c r="R33" s="8"/>
      <c r="S33" s="8"/>
      <c r="T33" s="8"/>
    </row>
    <row r="34" customFormat="false" ht="12.75" hidden="false" customHeight="true" outlineLevel="0" collapsed="false">
      <c r="A34" s="19"/>
      <c r="B34" s="56"/>
      <c r="C34" s="18" t="s">
        <v>17</v>
      </c>
      <c r="D34" s="8"/>
      <c r="E34" s="8"/>
      <c r="F34" s="8"/>
      <c r="G34" s="11"/>
      <c r="H34" s="57" t="n">
        <v>-25</v>
      </c>
      <c r="I34" s="54"/>
      <c r="J34" s="57" t="n">
        <v>0</v>
      </c>
      <c r="K34" s="58"/>
      <c r="L34" s="59" t="n">
        <f aca="false">+H34+J34</f>
        <v>-25</v>
      </c>
      <c r="M34" s="8"/>
      <c r="N34" s="8"/>
      <c r="O34" s="8"/>
      <c r="P34" s="8"/>
      <c r="Q34" s="8"/>
      <c r="R34" s="8"/>
      <c r="S34" s="8"/>
      <c r="T34" s="8"/>
    </row>
    <row r="35" customFormat="false" ht="12.75" hidden="false" customHeight="true" outlineLevel="0" collapsed="false">
      <c r="A35" s="19"/>
      <c r="B35" s="56"/>
      <c r="C35" s="7" t="s">
        <v>37</v>
      </c>
      <c r="D35" s="8"/>
      <c r="E35" s="8"/>
      <c r="F35" s="8"/>
      <c r="G35" s="11"/>
      <c r="H35" s="72" t="n">
        <f aca="false">+H14</f>
        <v>-10.7</v>
      </c>
      <c r="I35" s="54"/>
      <c r="J35" s="72" t="n">
        <f aca="false">+J14</f>
        <v>4.6</v>
      </c>
      <c r="K35" s="58"/>
      <c r="L35" s="59" t="n">
        <f aca="false">+H35+J35</f>
        <v>-6.1</v>
      </c>
      <c r="M35" s="8"/>
      <c r="N35" s="8"/>
      <c r="O35" s="8"/>
      <c r="P35" s="8"/>
      <c r="Q35" s="8"/>
      <c r="R35" s="8"/>
      <c r="S35" s="8"/>
      <c r="T35" s="8"/>
    </row>
    <row r="36" customFormat="false" ht="12.75" hidden="false" customHeight="true" outlineLevel="0" collapsed="false">
      <c r="A36" s="19"/>
      <c r="B36" s="56"/>
      <c r="C36" s="18" t="s">
        <v>10</v>
      </c>
      <c r="D36" s="8"/>
      <c r="E36" s="8"/>
      <c r="F36" s="8"/>
      <c r="G36" s="11"/>
      <c r="H36" s="57" t="n">
        <v>-6.7</v>
      </c>
      <c r="I36" s="54"/>
      <c r="J36" s="57" t="n">
        <v>0</v>
      </c>
      <c r="K36" s="58"/>
      <c r="L36" s="59" t="n">
        <f aca="false">+H36+J36</f>
        <v>-6.7</v>
      </c>
      <c r="M36" s="8"/>
      <c r="N36" s="8"/>
      <c r="O36" s="8"/>
      <c r="P36" s="8"/>
      <c r="Q36" s="8"/>
      <c r="R36" s="8"/>
      <c r="S36" s="8"/>
      <c r="T36" s="8"/>
    </row>
    <row r="37" customFormat="false" ht="12.75" hidden="false" customHeight="true" outlineLevel="0" collapsed="false">
      <c r="A37" s="19"/>
      <c r="B37" s="56"/>
      <c r="C37" s="18" t="s">
        <v>40</v>
      </c>
      <c r="D37" s="8"/>
      <c r="E37" s="8"/>
      <c r="F37" s="8"/>
      <c r="G37" s="11"/>
      <c r="H37" s="57" t="n">
        <v>39</v>
      </c>
      <c r="I37" s="54"/>
      <c r="J37" s="57" t="n">
        <v>-19.3</v>
      </c>
      <c r="K37" s="58"/>
      <c r="L37" s="59" t="n">
        <f aca="false">+H37+J37</f>
        <v>19.7</v>
      </c>
      <c r="M37" s="8"/>
      <c r="N37" s="8"/>
      <c r="O37" s="8"/>
      <c r="P37" s="8"/>
      <c r="Q37" s="8"/>
      <c r="R37" s="8"/>
      <c r="S37" s="8"/>
      <c r="T37" s="8"/>
    </row>
    <row r="38" customFormat="false" ht="12.75" hidden="false" customHeight="true" outlineLevel="0" collapsed="false">
      <c r="A38" s="19"/>
      <c r="B38" s="56"/>
      <c r="C38" s="19" t="s">
        <v>11</v>
      </c>
      <c r="D38" s="8"/>
      <c r="E38" s="8"/>
      <c r="F38" s="8"/>
      <c r="G38" s="11"/>
      <c r="H38" s="60" t="n">
        <v>2.6</v>
      </c>
      <c r="I38" s="61"/>
      <c r="J38" s="60" t="n">
        <v>4.5</v>
      </c>
      <c r="K38" s="58"/>
      <c r="L38" s="62" t="n">
        <f aca="false">+H38+J38</f>
        <v>7.1</v>
      </c>
      <c r="M38" s="5"/>
      <c r="N38" s="5"/>
      <c r="O38" s="5"/>
      <c r="P38" s="5"/>
      <c r="Q38" s="5"/>
      <c r="R38" s="5"/>
      <c r="S38" s="5"/>
      <c r="T38" s="5"/>
    </row>
    <row r="39" customFormat="false" ht="3.95" hidden="false" customHeight="true" outlineLevel="0" collapsed="false">
      <c r="A39" s="19"/>
      <c r="B39" s="56"/>
      <c r="C39" s="19"/>
      <c r="D39" s="8"/>
      <c r="E39" s="8"/>
      <c r="F39" s="8"/>
      <c r="G39" s="11"/>
      <c r="H39" s="60"/>
      <c r="I39" s="61"/>
      <c r="J39" s="60"/>
      <c r="K39" s="58"/>
      <c r="L39" s="62"/>
      <c r="M39" s="5"/>
      <c r="N39" s="5"/>
      <c r="O39" s="5"/>
      <c r="P39" s="5"/>
      <c r="Q39" s="5"/>
      <c r="R39" s="5"/>
      <c r="S39" s="5"/>
      <c r="T39" s="5"/>
    </row>
    <row r="40" customFormat="false" ht="12.75" hidden="false" customHeight="true" outlineLevel="0" collapsed="false">
      <c r="A40" s="19"/>
      <c r="B40" s="56"/>
      <c r="C40" s="7" t="s">
        <v>38</v>
      </c>
      <c r="D40" s="8"/>
      <c r="E40" s="37"/>
      <c r="F40" s="37"/>
      <c r="G40" s="16"/>
      <c r="H40" s="63" t="n">
        <f aca="false">SUM(H29:H38)</f>
        <v>-43</v>
      </c>
      <c r="I40" s="61"/>
      <c r="J40" s="63" t="n">
        <f aca="false">SUM(J29:J38)</f>
        <v>149.1</v>
      </c>
      <c r="K40" s="61"/>
      <c r="L40" s="63" t="n">
        <f aca="false">SUM(L29:L38)</f>
        <v>106.1</v>
      </c>
      <c r="M40" s="5"/>
      <c r="N40" s="5"/>
      <c r="O40" s="5"/>
      <c r="P40" s="5"/>
      <c r="Q40" s="5"/>
      <c r="R40" s="5"/>
      <c r="S40" s="5"/>
      <c r="T40" s="5"/>
    </row>
    <row r="41" customFormat="false" ht="6" hidden="false" customHeight="true" outlineLevel="0" collapsed="false">
      <c r="A41" s="19"/>
      <c r="B41" s="19"/>
      <c r="C41" s="19"/>
      <c r="D41" s="8"/>
      <c r="E41" s="8"/>
      <c r="F41" s="8"/>
      <c r="G41" s="16"/>
      <c r="H41" s="54"/>
      <c r="I41" s="54"/>
      <c r="J41" s="54"/>
      <c r="K41" s="54"/>
      <c r="L41" s="54"/>
      <c r="M41" s="5"/>
      <c r="N41" s="5"/>
      <c r="O41" s="5"/>
      <c r="P41" s="5"/>
      <c r="Q41" s="5"/>
      <c r="R41" s="5"/>
      <c r="S41" s="5"/>
      <c r="T41" s="5"/>
    </row>
    <row r="42" customFormat="false" ht="12.75" hidden="false" customHeight="true" outlineLevel="0" collapsed="false">
      <c r="A42" s="15"/>
      <c r="B42" s="52" t="s">
        <v>41</v>
      </c>
      <c r="C42" s="7"/>
      <c r="D42" s="8"/>
      <c r="E42" s="8"/>
      <c r="F42" s="8"/>
      <c r="G42" s="8"/>
      <c r="H42" s="64" t="n">
        <f aca="false">+H27+H40</f>
        <v>-10.5</v>
      </c>
      <c r="I42" s="8"/>
      <c r="J42" s="64" t="n">
        <f aca="false">+J27+J40</f>
        <v>33.3</v>
      </c>
      <c r="K42" s="65"/>
      <c r="L42" s="64" t="n">
        <f aca="false">+L27+L40</f>
        <v>22.8</v>
      </c>
      <c r="M42" s="5"/>
      <c r="N42" s="5"/>
      <c r="O42" s="5"/>
      <c r="P42" s="5"/>
      <c r="Q42" s="5"/>
      <c r="R42" s="5"/>
      <c r="S42" s="5"/>
      <c r="T42" s="5"/>
    </row>
    <row r="43" customFormat="false" ht="12.75" hidden="false" customHeight="true" outlineLevel="0" collapsed="false">
      <c r="A43" s="15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5"/>
      <c r="N43" s="5"/>
      <c r="O43" s="5"/>
      <c r="P43" s="5"/>
      <c r="Q43" s="5"/>
      <c r="R43" s="5"/>
      <c r="S43" s="5"/>
      <c r="T43" s="5"/>
    </row>
    <row r="44" customFormat="false" ht="12.75" hidden="false" customHeight="true" outlineLevel="0" collapsed="false">
      <c r="A44" s="15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5"/>
      <c r="N44" s="5"/>
      <c r="O44" s="5"/>
      <c r="P44" s="5"/>
      <c r="Q44" s="5"/>
      <c r="R44" s="5"/>
      <c r="S44" s="5"/>
      <c r="T44" s="5"/>
    </row>
    <row r="45" customFormat="false" ht="12.75" hidden="false" customHeight="true" outlineLevel="0" collapsed="false">
      <c r="A45" s="15"/>
      <c r="B45" s="8"/>
      <c r="C45" s="8"/>
      <c r="D45" s="8"/>
      <c r="E45" s="8"/>
      <c r="F45" s="8"/>
      <c r="G45" s="8"/>
      <c r="H45" s="8"/>
      <c r="I45" s="8"/>
      <c r="J45" s="8"/>
      <c r="K45" s="8"/>
      <c r="L45" s="41" t="n">
        <f aca="true">NOW()</f>
        <v>45926.9362232808</v>
      </c>
      <c r="M45" s="5"/>
      <c r="N45" s="5"/>
      <c r="O45" s="5"/>
      <c r="P45" s="5"/>
      <c r="Q45" s="5"/>
      <c r="R45" s="5"/>
      <c r="S45" s="5"/>
      <c r="T45" s="5"/>
    </row>
    <row r="46" customFormat="false" ht="12.75" hidden="false" customHeight="true" outlineLevel="0" collapsed="false">
      <c r="A46" s="42" t="str">
        <f aca="true">CELL("FILENAME")</f>
        <v>'file:///mnt/12tb/@roms/datasets/enron/EDRM Enron Email Data Set v2 XML/filtered-attachments/xls/CFNNGTWStan02.xls'#$ETS Prelim 2002 Plan Summary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43" t="n">
        <f aca="true">NOW()</f>
        <v>45926.9362232809</v>
      </c>
      <c r="M46" s="11"/>
      <c r="N46" s="11"/>
      <c r="O46" s="11"/>
      <c r="P46" s="11"/>
    </row>
  </sheetData>
  <mergeCells count="4">
    <mergeCell ref="A1:L1"/>
    <mergeCell ref="A2:L2"/>
    <mergeCell ref="A3:L3"/>
    <mergeCell ref="A4:L4"/>
  </mergeCells>
  <printOptions headings="false" gridLines="false" gridLinesSet="true" horizontalCentered="true" verticalCentered="false"/>
  <pageMargins left="0.5" right="0.5" top="0.7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