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s" sheetId="1" state="visible" r:id="rId3"/>
    <sheet name="Prebid Info" sheetId="2" state="visible" r:id="rId4"/>
    <sheet name="Devon Noms" sheetId="3" state="visible" r:id="rId5"/>
    <sheet name="CoOwner Vols" sheetId="4" state="visible" r:id="rId6"/>
    <sheet name="BDOL" sheetId="5" state="visible" r:id="rId7"/>
    <sheet name="CCNG " sheetId="6" state="visible" r:id="rId8"/>
    <sheet name="CSGT" sheetId="7" state="visible" r:id="rId9"/>
    <sheet name="DEFS" sheetId="8" state="visible" r:id="rId10"/>
    <sheet name="ETXG" sheetId="9" state="visible" r:id="rId11"/>
    <sheet name="GEPL" sheetId="10" state="visible" r:id="rId12"/>
    <sheet name="GPPP" sheetId="11" state="visible" r:id="rId13"/>
    <sheet name="HPL" sheetId="12" state="visible" r:id="rId14"/>
    <sheet name="KMID" sheetId="13" state="visible" r:id="rId15"/>
    <sheet name="LONE" sheetId="14" state="visible" r:id="rId16"/>
    <sheet name="MTPC" sheetId="15" state="visible" r:id="rId17"/>
    <sheet name="TOMC" sheetId="16" state="visible" r:id="rId18"/>
  </sheets>
  <definedNames>
    <definedName function="false" hidden="false" localSheetId="3" name="_xlnm.Print_Area" vbProcedure="false">'CoOwner Vols'!$A$22:$N$103</definedName>
    <definedName function="false" hidden="false" localSheetId="2" name="_xlnm.Print_Area" vbProcedure="false">'Devon Noms'!$A$1:$I$98</definedName>
    <definedName function="false" hidden="false" localSheetId="2" name="_xlnm.Print_Titles" vbProcedure="false">'Devon Noms'!$1:$9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<sst xmlns="http://schemas.openxmlformats.org/spreadsheetml/2006/main" count="990" uniqueCount="560">
  <si>
    <t xml:space="preserve">Devon (PennzEnergy) South Texas Properties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</si>
  <si>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</si>
  <si>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</si>
  <si>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</si>
  <si>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</si>
  <si>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</si>
  <si>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</si>
  <si>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WIO</t>
  </si>
  <si>
    <t xml:space="preserve">Grand 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</si>
  <si>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</si>
  <si>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</si>
  <si>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</si>
  <si>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</si>
  <si>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</si>
  <si>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</si>
  <si>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</si>
  <si>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Kyle-Exxon</t>
  </si>
  <si>
    <t xml:space="preserve">Ruby-Lacy</t>
  </si>
  <si>
    <t xml:space="preserve">Koch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</si>
  <si>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</si>
  <si>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</si>
  <si>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</si>
  <si>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 (Koch Midstream)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</si>
  <si>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</si>
  <si>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</si>
  <si>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</si>
  <si>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</si>
  <si>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</si>
  <si>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</si>
  <si>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</si>
  <si>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</si>
  <si>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</si>
  <si>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</si>
  <si>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</si>
  <si>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</si>
  <si>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</si>
  <si>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</si>
  <si>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</si>
  <si>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Termed up with Tejas thru 12/00</t>
  </si>
  <si>
    <t xml:space="preserve">Haynes Plant</t>
  </si>
  <si>
    <t xml:space="preserve">440-557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</si>
  <si>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</si>
  <si>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</si>
  <si>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</si>
  <si>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</si>
  <si>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</si>
  <si>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</si>
  <si>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</si>
  <si>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</si>
  <si>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</si>
  <si>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</si>
  <si>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</si>
  <si>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</si>
  <si>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</si>
  <si>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</si>
  <si>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</si>
  <si>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Jennings Ranch</t>
  </si>
  <si>
    <t xml:space="preserve">Supply</t>
  </si>
  <si>
    <t xml:space="preserve">Market</t>
  </si>
  <si>
    <t xml:space="preserve">Net</t>
  </si>
  <si>
    <t xml:space="preserve">Comments</t>
  </si>
  <si>
    <t xml:space="preserve">Devon</t>
  </si>
  <si>
    <t xml:space="preserve">Other</t>
  </si>
  <si>
    <t xml:space="preserve">BDOL</t>
  </si>
  <si>
    <t xml:space="preserve">Spinnaker sale to Dow</t>
  </si>
  <si>
    <t xml:space="preserve">CCNG</t>
  </si>
  <si>
    <t xml:space="preserve">Devon Sale to CCNG</t>
  </si>
  <si>
    <t xml:space="preserve">CSGT</t>
  </si>
  <si>
    <t xml:space="preserve">DEFS</t>
  </si>
  <si>
    <t xml:space="preserve">Expired</t>
  </si>
  <si>
    <t xml:space="preserve">ETXG</t>
  </si>
  <si>
    <t xml:space="preserve">GEMC</t>
  </si>
  <si>
    <t xml:space="preserve">GPPP</t>
  </si>
  <si>
    <t xml:space="preserve">Devon Pdn to HPL / Tenn Zn 0</t>
  </si>
  <si>
    <t xml:space="preserve">KMID</t>
  </si>
  <si>
    <t xml:space="preserve">Devon sale to Delhi (KMID)</t>
  </si>
  <si>
    <t xml:space="preserve">LONE</t>
  </si>
  <si>
    <t xml:space="preserve">Devon sale to TXU Energy</t>
  </si>
  <si>
    <t xml:space="preserve">MTPC</t>
  </si>
  <si>
    <t xml:space="preserve">Devon sale to MTPL</t>
  </si>
  <si>
    <t xml:space="preserve">TOMC</t>
  </si>
  <si>
    <t xml:space="preserve">Kerr McGee to HPL</t>
  </si>
  <si>
    <t xml:space="preserve">DEVON ENERGY CORPORATION</t>
  </si>
  <si>
    <t xml:space="preserve">APRIL 2000 NOMINATIONS</t>
  </si>
  <si>
    <t xml:space="preserve">CTP NAME</t>
  </si>
  <si>
    <t xml:space="preserve">GROSS VOLUME (MMBtu/d</t>
  </si>
  <si>
    <t xml:space="preserve">PVR %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</si>
  <si>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</si>
  <si>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</si>
  <si>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</si>
  <si>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</si>
  <si>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</si>
  <si>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SABINE 13/ WC 91 TENNMTR 011455</t>
  </si>
  <si>
    <t xml:space="preserve">EC 254 TENN. MTR. 011076</t>
  </si>
  <si>
    <t xml:space="preserve">EC 334 F SALES</t>
  </si>
  <si>
    <t xml:space="preserve">EI 305 (296)</t>
  </si>
  <si>
    <t xml:space="preserve">EI 315-329 TENN MTR. 011769</t>
  </si>
  <si>
    <t xml:space="preserve">EI 316 SALES TENN MTR. 011846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</si>
  <si>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</si>
  <si>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</si>
  <si>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</si>
  <si>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</si>
  <si>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</t>
  </si>
  <si>
    <t xml:space="preserve">EI 365 TENN. MTR. 011220</t>
  </si>
  <si>
    <t xml:space="preserve">SMI 128 SR MTR 004753</t>
  </si>
  <si>
    <t xml:space="preserve">SMI 23 SR MTR. 004794</t>
  </si>
  <si>
    <t xml:space="preserve">SMI 41 SR MTR. 004728</t>
  </si>
  <si>
    <t xml:space="preserve">SS 154 TENN MTR. 010932</t>
  </si>
  <si>
    <t xml:space="preserve">SS 198H TENN MTR. 011180</t>
  </si>
  <si>
    <t xml:space="preserve">WC 45 TENN MTR. 010578</t>
  </si>
  <si>
    <t xml:space="preserve">WC 580 GAS SALES</t>
  </si>
  <si>
    <t xml:space="preserve">SS 198J TENN. MTR. 011802</t>
  </si>
  <si>
    <t xml:space="preserve">EC 334 SR METER 004749</t>
  </si>
  <si>
    <t xml:space="preserve">EC 335 SR METER 004751</t>
  </si>
  <si>
    <t xml:space="preserve">SMI 265 TENN. MTR. 011479</t>
  </si>
  <si>
    <t xml:space="preserve">EI 294 TENN MTR 011567 - BT OPERATING</t>
  </si>
  <si>
    <t xml:space="preserve">EI 313 OCS-G-2608</t>
  </si>
  <si>
    <t xml:space="preserve">EI 314 - EXXON OP. - COL. MTR 623</t>
  </si>
  <si>
    <t xml:space="preserve">WC 560/561 - NEWFIELD</t>
  </si>
  <si>
    <t xml:space="preserve">WC BLK 53 S/2 - ZILKHA</t>
  </si>
  <si>
    <t xml:space="preserve">ESTIMATE</t>
  </si>
  <si>
    <t xml:space="preserve">WC 49/SP3 - SONAT</t>
  </si>
  <si>
    <t xml:space="preserve">HI 140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</si>
  <si>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</si>
  <si>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</si>
  <si>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</si>
  <si>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</si>
  <si>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</si>
  <si>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SMI 48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</si>
  <si>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</si>
  <si>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</si>
  <si>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</si>
  <si>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</si>
  <si>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</si>
  <si>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</si>
  <si>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GARDEN BANKS 128 </t>
  </si>
  <si>
    <t xml:space="preserve">GARDEN BANKS 161/162 - DEVON</t>
  </si>
  <si>
    <r>
      <rPr>
        <sz val="10"/>
        <rFont val="Arial"/>
        <family val="0"/>
      </rPr>
      <t xml:space="preserve">GARDEN BANKS 161/162 -</t>
    </r>
    <r>
      <rPr>
        <b val="true"/>
        <sz val="10"/>
        <rFont val="Arial"/>
        <family val="2"/>
      </rPr>
      <t xml:space="preserve"> ENTERPRISE</t>
    </r>
  </si>
  <si>
    <t xml:space="preserve">AGUA DULCE - UPRC PLANT</t>
  </si>
  <si>
    <t xml:space="preserve">BAXTERVILLE - SLN 2848</t>
  </si>
  <si>
    <t xml:space="preserve">BRAYTON, NORTH</t>
  </si>
  <si>
    <t xml:space="preserve">BURNELL - NPU SLN 2136</t>
  </si>
  <si>
    <t xml:space="preserve">CARTHAGE - KYLE UT - EXXON</t>
  </si>
  <si>
    <t xml:space="preserve">CARTHAGE - RUBY DODD - LACY</t>
  </si>
  <si>
    <t xml:space="preserve">CASPIANA C/P - MTR. #426005</t>
  </si>
  <si>
    <t xml:space="preserve">COMITAS C/P</t>
  </si>
  <si>
    <t xml:space="preserve">COMITAS, SOUTH</t>
  </si>
  <si>
    <t xml:space="preserve">DAVIS, SO. (BRUNI 1L) TEJAS</t>
  </si>
  <si>
    <t xml:space="preserve">DEEP LAKE</t>
  </si>
  <si>
    <t xml:space="preserve">ELMGROVE - PLANTATION 1</t>
  </si>
  <si>
    <t xml:space="preserve">ELMGROVE - R.E. SMITH 1</t>
  </si>
  <si>
    <t xml:space="preserve">GRETA - TOM O'CONNOR</t>
  </si>
  <si>
    <t xml:space="preserve">HALL PLT. (AVIATORS AREA)</t>
  </si>
  <si>
    <t xml:space="preserve">JENNINGS RANCH - PIN 446</t>
  </si>
  <si>
    <t xml:space="preserve">MCFADDIN, E. CP</t>
  </si>
  <si>
    <t xml:space="preserve">PETTUS-RAY 91-TX EAST 72175</t>
  </si>
  <si>
    <t xml:space="preserve">QUARANTINE BAY</t>
  </si>
  <si>
    <t xml:space="preserve">REFUGIO-FOX (TENN. 012242)</t>
  </si>
  <si>
    <t xml:space="preserve">SANDTRAP C/P - LONE STAR</t>
  </si>
  <si>
    <t xml:space="preserve">SLIGO, SOUTH SLN 9755</t>
  </si>
  <si>
    <t xml:space="preserve">TEJAS PLANT</t>
  </si>
  <si>
    <t xml:space="preserve">TINSLEY FIELD - TETCO</t>
  </si>
  <si>
    <t xml:space="preserve">TREVINO PLANT GAS SALES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</si>
  <si>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</si>
  <si>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</si>
  <si>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</si>
  <si>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</si>
  <si>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WC 165 (291) ANR</t>
  </si>
  <si>
    <t xml:space="preserve">PATTERSON (SONAT METER)</t>
  </si>
  <si>
    <t xml:space="preserve">ELMGROVE - HUTCHINSON 9 - 1</t>
  </si>
  <si>
    <t xml:space="preserve">REDFISH POINT CP</t>
  </si>
  <si>
    <t xml:space="preserve">ELMGROVE - ELSTON 20-1</t>
  </si>
  <si>
    <t xml:space="preserve">HAYNES 17,18 CP</t>
  </si>
  <si>
    <t xml:space="preserve">HAYNES PLANT</t>
  </si>
  <si>
    <t xml:space="preserve">JENNINGS PLANT</t>
  </si>
  <si>
    <t xml:space="preserve">SLIGO, NORTH</t>
  </si>
  <si>
    <t xml:space="preserve">CARTHAGE - AMERICAN CENTRAL</t>
  </si>
  <si>
    <t xml:space="preserve">CARTHAGE - KOCH</t>
  </si>
  <si>
    <t xml:space="preserve">VIRGINIA</t>
  </si>
  <si>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</si>
  <si>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</si>
  <si>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</si>
  <si>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</si>
  <si>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</si>
  <si>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</si>
  <si>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</si>
  <si>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</si>
  <si>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</si>
  <si>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</si>
  <si>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</si>
  <si>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</si>
  <si>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</si>
  <si>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</si>
  <si>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</si>
  <si>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</si>
  <si>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</si>
  <si>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</si>
  <si>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</si>
  <si>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</si>
  <si>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</si>
  <si>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</si>
  <si>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</si>
  <si>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</si>
  <si>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</si>
  <si>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</si>
  <si>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</si>
  <si>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</si>
  <si>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</si>
  <si>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</si>
  <si>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</si>
  <si>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TOTAL BURNELL N.PETTUS</t>
  </si>
  <si>
    <t xml:space="preserve">CARTHAGE</t>
  </si>
  <si>
    <t xml:space="preserve">Clayton Williams</t>
  </si>
  <si>
    <t xml:space="preserve">Am-Central</t>
  </si>
  <si>
    <t xml:space="preserve">William Comyges</t>
  </si>
  <si>
    <t xml:space="preserve">William M Comeg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</si>
  <si>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</si>
  <si>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</si>
  <si>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</si>
  <si>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</si>
  <si>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</si>
  <si>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</si>
  <si>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Headington Oil Properties</t>
  </si>
  <si>
    <t xml:space="preserve">Headington Oil P</t>
  </si>
  <si>
    <t xml:space="preserve">Tom E Johnson</t>
  </si>
  <si>
    <t xml:space="preserve">Burford I King</t>
  </si>
  <si>
    <t xml:space="preserve">Burford I. King, T</t>
  </si>
  <si>
    <t xml:space="preserve">Marjorie M. Nugent</t>
  </si>
  <si>
    <t xml:space="preserve">Marjorie Nugent</t>
  </si>
  <si>
    <t xml:space="preserve">Charles McBride</t>
  </si>
  <si>
    <t xml:space="preserve">Charles Raymon</t>
  </si>
  <si>
    <t xml:space="preserve">IF: Koch Texas</t>
  </si>
  <si>
    <t xml:space="preserve">Panola Producing</t>
  </si>
  <si>
    <t xml:space="preserve">Panola Producin</t>
  </si>
  <si>
    <t xml:space="preserve">James Sharp</t>
  </si>
  <si>
    <t xml:space="preserve">James A. Sharp</t>
  </si>
  <si>
    <t xml:space="preserve">Sidney Argus Sharp</t>
  </si>
  <si>
    <t xml:space="preserve">Sidney Argus Sha</t>
  </si>
  <si>
    <t xml:space="preserve">Thomas H Sharp</t>
  </si>
  <si>
    <t xml:space="preserve">Thomas H. Sharp</t>
  </si>
  <si>
    <t xml:space="preserve">Jeanne Fields Shelby</t>
  </si>
  <si>
    <t xml:space="preserve">Jeanne Fields Sh</t>
  </si>
  <si>
    <t xml:space="preserve">Thomas Taylor</t>
  </si>
  <si>
    <t xml:space="preserve">Thomas F Taylor</t>
  </si>
  <si>
    <t xml:space="preserve">Tom B Williams</t>
  </si>
  <si>
    <t xml:space="preserve">Tom B. Williams</t>
  </si>
  <si>
    <t xml:space="preserve">Michael D Gollub</t>
  </si>
  <si>
    <t xml:space="preserve">Michael D Gollob</t>
  </si>
  <si>
    <t xml:space="preserve">Elizabeth Robinson</t>
  </si>
  <si>
    <t xml:space="preserve">Elizabeth Robins</t>
  </si>
  <si>
    <t xml:space="preserve">Charron McBride</t>
  </si>
  <si>
    <t xml:space="preserve">Charron Fay McB</t>
  </si>
  <si>
    <t xml:space="preserve">Webb Energy Resources(LerBlanc)</t>
  </si>
  <si>
    <t xml:space="preserve">Dr. W.P. LerBlan</t>
  </si>
  <si>
    <t xml:space="preserve">W A Moncrief, et al</t>
  </si>
  <si>
    <t xml:space="preserve">WA MONCRIEF</t>
  </si>
  <si>
    <t xml:space="preserve">IF NGPL Tx-Ok</t>
  </si>
  <si>
    <t xml:space="preserve">R M Nugent Estate</t>
  </si>
  <si>
    <t xml:space="preserve">F.W. Rabalais</t>
  </si>
  <si>
    <t xml:space="preserve">Lila Allen</t>
  </si>
  <si>
    <t xml:space="preserve">Sam Allen (Dallas Exp)</t>
  </si>
  <si>
    <t xml:space="preserve">Sam Allen</t>
  </si>
  <si>
    <t xml:space="preserve">United Petroleum</t>
  </si>
  <si>
    <t xml:space="preserve">Exxon</t>
  </si>
  <si>
    <t xml:space="preserve">Francis A Milton</t>
  </si>
  <si>
    <t xml:space="preserve">Frances A. Milto</t>
  </si>
  <si>
    <t xml:space="preserve">Edward H. Andrews</t>
  </si>
  <si>
    <t xml:space="preserve">Edward H. Andre</t>
  </si>
  <si>
    <t xml:space="preserve">B H Timmins</t>
  </si>
  <si>
    <t xml:space="preserve">Trust U/W/O B H Ti</t>
  </si>
  <si>
    <t xml:space="preserve">Burk Corporation</t>
  </si>
  <si>
    <t xml:space="preserve">Burk Royalty Co.</t>
  </si>
  <si>
    <t xml:space="preserve">Burman Oil &amp; Gas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</si>
  <si>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</si>
  <si>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</si>
  <si>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</si>
  <si>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</si>
  <si>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Shelby</t>
  </si>
  <si>
    <t xml:space="preserve">Michael H. Shelb</t>
  </si>
  <si>
    <t xml:space="preserve">St. Mary Land &amp; Exploration</t>
  </si>
  <si>
    <t xml:space="preserve">St. Mary Parish</t>
  </si>
  <si>
    <t xml:space="preserve">T H Timmins</t>
  </si>
  <si>
    <t xml:space="preserve">TOTAL CARTHAGE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</si>
  <si>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</si>
  <si>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</si>
  <si>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</si>
  <si>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</si>
  <si>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</si>
  <si>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</si>
  <si>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</si>
  <si>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</si>
  <si>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</si>
  <si>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</si>
  <si>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Graebel Bosworth Ronning</t>
  </si>
  <si>
    <t xml:space="preserve">Ronning Gr   (68%)</t>
  </si>
  <si>
    <t xml:space="preserve">Graebel Ronning Trust</t>
  </si>
  <si>
    <t xml:space="preserve">Ronning Gr   (32%)</t>
  </si>
  <si>
    <t xml:space="preserve">Ferguson Energy</t>
  </si>
  <si>
    <t xml:space="preserve">Ferguson, G</t>
  </si>
  <si>
    <t xml:space="preserve">Haynes 17,18 CP</t>
  </si>
  <si>
    <t xml:space="preserve">S. Comitas</t>
  </si>
  <si>
    <t xml:space="preserve">South Comitas</t>
  </si>
  <si>
    <t xml:space="preserve">Snyder Oil</t>
  </si>
  <si>
    <t xml:space="preserve">W L Jennings</t>
  </si>
  <si>
    <t xml:space="preserve">Jennings W</t>
  </si>
  <si>
    <t xml:space="preserve">Burman</t>
  </si>
  <si>
    <t xml:space="preserve">Natural Gas Fuel</t>
  </si>
  <si>
    <t xml:space="preserve">Exco</t>
  </si>
  <si>
    <t xml:space="preserve">98% of Sale</t>
  </si>
  <si>
    <t xml:space="preserve">Walker &amp; McBroom</t>
  </si>
  <si>
    <t xml:space="preserve">Trevino</t>
  </si>
  <si>
    <t xml:space="preserve">Walker &amp; M</t>
  </si>
  <si>
    <t xml:space="preserve">Kenneth W. Cory, Ltd.</t>
  </si>
  <si>
    <t xml:space="preserve">Cory</t>
  </si>
  <si>
    <t xml:space="preserve">Dynamic Production</t>
  </si>
  <si>
    <t xml:space="preserve">Dynamic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</si>
  <si>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</si>
  <si>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</si>
  <si>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</si>
  <si>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</si>
  <si>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Union Pacific</t>
  </si>
  <si>
    <t xml:space="preserve">Union P R</t>
  </si>
  <si>
    <t xml:space="preserve">MBR Resources, Inc.</t>
  </si>
  <si>
    <t xml:space="preserve">MBR Resour</t>
  </si>
  <si>
    <t xml:space="preserve">TOTAL SOUTH TEXAS</t>
  </si>
  <si>
    <t xml:space="preserve">SANDTRAP</t>
  </si>
  <si>
    <t xml:space="preserve">Hunt Petroleum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</si>
  <si>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</si>
  <si>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</si>
  <si>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</si>
  <si>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</si>
  <si>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</si>
  <si>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</si>
  <si>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</si>
  <si>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</si>
  <si>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</si>
  <si>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</si>
  <si>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</si>
  <si>
    <t xml:space="preserve">Purchase</t>
  </si>
  <si>
    <t xml:space="preserve">From Spinnaker</t>
  </si>
  <si>
    <t xml:space="preserve">At Galveston Island 250L (GI 250L)</t>
  </si>
  <si>
    <t xml:space="preserve">Price is GD-.08 plus transport and dehydration (.138)</t>
  </si>
  <si>
    <t xml:space="preserve">$.123 Transport (Contract BDPL-064-GTSA)</t>
  </si>
  <si>
    <t xml:space="preserve">$.015 Dehy Fee (Contract MEI-056-DA)</t>
  </si>
  <si>
    <t xml:space="preserve">Sale</t>
  </si>
  <si>
    <t xml:space="preserve">To Dow</t>
  </si>
  <si>
    <t xml:space="preserve">At its Plant Inlet in Brazoria County (AEF1 - Dow Plant)</t>
  </si>
  <si>
    <t xml:space="preserve">At GD HSC-.07</t>
  </si>
  <si>
    <t xml:space="preserve">Term</t>
  </si>
  <si>
    <t xml:space="preserve">30 days starting 1/7/99</t>
  </si>
  <si>
    <t xml:space="preserve">Will eventually be termed up</t>
  </si>
  <si>
    <t xml:space="preserve">BDOL does not require nominations</t>
  </si>
  <si>
    <t xml:space="preserve">Whatever is produced is allocated to Dow</t>
  </si>
  <si>
    <t xml:space="preserve">Jan vols are approximately 208 MMBtu</t>
  </si>
  <si>
    <t xml:space="preserve">Samadan operates the production field</t>
  </si>
  <si>
    <t xml:space="preserve">Janene Shipp 580-221-1200</t>
  </si>
  <si>
    <t xml:space="preserve">Blue Dolphin Contacts</t>
  </si>
  <si>
    <t xml:space="preserve">Volumes - Ken Davenport 713-227-7660 x137</t>
  </si>
  <si>
    <t xml:space="preserve">Fax 713-227-7626</t>
  </si>
  <si>
    <t xml:space="preserve">Transport - Mary Jean Krinke 713-227-7660 x155</t>
  </si>
  <si>
    <t xml:space="preserve">Deal Numbers</t>
  </si>
  <si>
    <t xml:space="preserve">Jan </t>
  </si>
  <si>
    <t xml:space="preserve">Feb</t>
  </si>
  <si>
    <t xml:space="preserve">Mar</t>
  </si>
  <si>
    <t xml:space="preserve">P </t>
  </si>
  <si>
    <t xml:space="preserve">S</t>
  </si>
  <si>
    <t xml:space="preserve">Tsp</t>
  </si>
  <si>
    <t xml:space="preserve">Mar Vols</t>
  </si>
  <si>
    <t xml:space="preserve">Swin</t>
  </si>
  <si>
    <t xml:space="preserve">base</t>
  </si>
  <si>
    <t xml:space="preserve">From Devon</t>
  </si>
  <si>
    <t xml:space="preserve">At the Virginia Point (Mtr 3358)</t>
  </si>
  <si>
    <t xml:space="preserve">Price is IF-.10 for base vols and GDA for swing vols</t>
  </si>
  <si>
    <t xml:space="preserve">To CCNG </t>
  </si>
  <si>
    <t xml:space="preserve">Price is IF-.07 for the full volume</t>
  </si>
  <si>
    <t xml:space="preserve">Term </t>
  </si>
  <si>
    <t xml:space="preserve">Thru 6/2001</t>
  </si>
  <si>
    <t xml:space="preserve">No noms required</t>
  </si>
  <si>
    <t xml:space="preserve">Point sale on Corpus Christi Nat Gas</t>
  </si>
  <si>
    <t xml:space="preserve">Volume of 900</t>
  </si>
  <si>
    <t xml:space="preserve">At Brazos 368 (B368)</t>
  </si>
  <si>
    <t xml:space="preserve">For IF-.08 for base vols &amp; GDA-.08 for swing vols</t>
  </si>
  <si>
    <t xml:space="preserve">Plus $.18 Transport </t>
  </si>
  <si>
    <t xml:space="preserve">At Cowtrap Facility (864101)</t>
  </si>
  <si>
    <t xml:space="preserve">Operated By Coastal States Gas</t>
  </si>
  <si>
    <t xml:space="preserve">Roy Cutsinger @ Coastal States Gas 713-877-6550</t>
  </si>
  <si>
    <t xml:space="preserve">For IF-.07 for base vols &amp; GDA-.07 for swing vols</t>
  </si>
  <si>
    <t xml:space="preserve">Will be extended per Nelson</t>
  </si>
  <si>
    <t xml:space="preserve">CSGT does not require nominations</t>
  </si>
  <si>
    <t xml:space="preserve">Jan vols are approximately 1233 MMBtu</t>
  </si>
  <si>
    <t xml:space="preserve">Jan &amp; Feb</t>
  </si>
  <si>
    <t xml:space="preserve">P - 144271</t>
  </si>
  <si>
    <t xml:space="preserve">S - 144273</t>
  </si>
  <si>
    <t xml:space="preserve">T - 148795</t>
  </si>
  <si>
    <t xml:space="preserve">P - 144264</t>
  </si>
  <si>
    <t xml:space="preserve">S - 144265</t>
  </si>
  <si>
    <t xml:space="preserve">From Republic Royalty</t>
  </si>
  <si>
    <t xml:space="preserve">At Felmont #1 (Mtr 58798 - Felmont #1)</t>
  </si>
  <si>
    <t xml:space="preserve">For 91% of HSC FOM</t>
  </si>
  <si>
    <t xml:space="preserve">To Duke Energy Field Services</t>
  </si>
  <si>
    <t xml:space="preserve">For 92% of HSC FOM</t>
  </si>
  <si>
    <t xml:space="preserve">Evergreen</t>
  </si>
  <si>
    <t xml:space="preserve">Jackie Schneider handles nominations</t>
  </si>
  <si>
    <t xml:space="preserve">tel 915-682-1966</t>
  </si>
  <si>
    <t xml:space="preserve">fax 915-682-7441</t>
  </si>
  <si>
    <t xml:space="preserve">We make 1% of HSC IFERC</t>
  </si>
  <si>
    <t xml:space="preserve">We then turn around and pay Jackie $.01 agent fee</t>
  </si>
  <si>
    <t xml:space="preserve">No noms on our part</t>
  </si>
  <si>
    <t xml:space="preserve">140 MMBtu/day</t>
  </si>
  <si>
    <t xml:space="preserve">We will be terminating this evergreen deal</t>
  </si>
  <si>
    <t xml:space="preserve">Reciept and Delivery of Gas from Felmont #1 attributable to</t>
  </si>
  <si>
    <t xml:space="preserve">  Republic Royalty's interest at wellhead.Duke Energy </t>
  </si>
  <si>
    <t xml:space="preserve">  purchases the gas at the wellhead and delivers it to its</t>
  </si>
  <si>
    <t xml:space="preserve">  own market.  CES is kept whole on MMBtu delivered at</t>
  </si>
  <si>
    <t xml:space="preserve">  wellhead.</t>
  </si>
  <si>
    <t xml:space="preserve">P - 143558</t>
  </si>
  <si>
    <t xml:space="preserve">S - 143559</t>
  </si>
  <si>
    <t xml:space="preserve">From Devon and some Co-workers</t>
  </si>
  <si>
    <t xml:space="preserve">Some of the vols comes off of Koch Gathering System</t>
  </si>
  <si>
    <t xml:space="preserve">At Carthage Hub</t>
  </si>
  <si>
    <t xml:space="preserve">For IF (Basket of Indeces) for base vols and GDA Carthage for swing vols</t>
  </si>
  <si>
    <t xml:space="preserve">Firm Sales</t>
  </si>
  <si>
    <t xml:space="preserve">To</t>
  </si>
  <si>
    <t xml:space="preserve">Point</t>
  </si>
  <si>
    <t xml:space="preserve">Price</t>
  </si>
  <si>
    <t xml:space="preserve">Volume</t>
  </si>
  <si>
    <t xml:space="preserve">Sitara #</t>
  </si>
  <si>
    <t xml:space="preserve">KN LP </t>
  </si>
  <si>
    <t xml:space="preserve">I-.0325</t>
  </si>
  <si>
    <t xml:space="preserve">Thru 3/00</t>
  </si>
  <si>
    <t xml:space="preserve">Trig-.1075</t>
  </si>
  <si>
    <t xml:space="preserve">Western</t>
  </si>
  <si>
    <t xml:space="preserve">I-.04</t>
  </si>
  <si>
    <t xml:space="preserve">East Ohio</t>
  </si>
  <si>
    <t xml:space="preserve">TGT</t>
  </si>
  <si>
    <t xml:space="preserve">I-.0375</t>
  </si>
  <si>
    <t xml:space="preserve">Altra</t>
  </si>
  <si>
    <t xml:space="preserve">Trig-.07</t>
  </si>
  <si>
    <t xml:space="preserve">TXU Lonestar</t>
  </si>
  <si>
    <t xml:space="preserve">Lonestar</t>
  </si>
  <si>
    <t xml:space="preserve">I-.0275</t>
  </si>
  <si>
    <t xml:space="preserve">Thru 2/00</t>
  </si>
  <si>
    <t xml:space="preserve">I-.025</t>
  </si>
  <si>
    <t xml:space="preserve">Swing Sales</t>
  </si>
  <si>
    <t xml:space="preserve">LS - Call</t>
  </si>
  <si>
    <t xml:space="preserve">GD+.02</t>
  </si>
  <si>
    <t xml:space="preserve">Remaining volumes are sold mostly as baseload</t>
  </si>
  <si>
    <t xml:space="preserve">Carlos Rodriguez nominates these volumes 3-6673</t>
  </si>
  <si>
    <t xml:space="preserve">We are using HPL's Cartwheel agreement</t>
  </si>
  <si>
    <t xml:space="preserve">Some gas is transported off Koch Gathering System</t>
  </si>
  <si>
    <t xml:space="preserve">All of the gas is given at the tailgate</t>
  </si>
  <si>
    <t xml:space="preserve">TXU Lonestar Call Gas</t>
  </si>
  <si>
    <t xml:space="preserve">Duke En Field Services determines if the TXU call gas will operationally flow</t>
  </si>
  <si>
    <t xml:space="preserve">Chad 713-627-6202</t>
  </si>
  <si>
    <t xml:space="preserve">Dick Boerner @ TXU 214-812-8398</t>
  </si>
  <si>
    <t xml:space="preserve">He will determine if they call on the gas</t>
  </si>
  <si>
    <t xml:space="preserve">GD Carthage+.02</t>
  </si>
  <si>
    <t xml:space="preserve">11/99 - 3/31/00</t>
  </si>
  <si>
    <t xml:space="preserve">No max</t>
  </si>
  <si>
    <t xml:space="preserve">Min is 300,000 for term</t>
  </si>
  <si>
    <t xml:space="preserve">Either at LS at the Header or George Gray Plant</t>
  </si>
  <si>
    <t xml:space="preserve">The gas has been called on 5 times but was not taken because</t>
  </si>
  <si>
    <t xml:space="preserve">DEFS couldn't move the gas. It still counts toward </t>
  </si>
  <si>
    <t xml:space="preserve">the minimum</t>
  </si>
  <si>
    <t xml:space="preserve">Meters</t>
  </si>
  <si>
    <t xml:space="preserve">ETGS/Lonestar - Panola</t>
  </si>
  <si>
    <t xml:space="preserve">Eastrans/HPL-Carthage Hub</t>
  </si>
  <si>
    <t xml:space="preserve">From</t>
  </si>
  <si>
    <t xml:space="preserve">Index</t>
  </si>
  <si>
    <t xml:space="preserve">Premium</t>
  </si>
  <si>
    <t xml:space="preserve">Sitara</t>
  </si>
  <si>
    <t xml:space="preserve">IF</t>
  </si>
  <si>
    <t xml:space="preserve">GDA</t>
  </si>
  <si>
    <t xml:space="preserve">E. McFaddin</t>
  </si>
  <si>
    <t xml:space="preserve">S. Davis</t>
  </si>
  <si>
    <t xml:space="preserve">Haynes 17,18</t>
  </si>
  <si>
    <t xml:space="preserve">Jennings Plant</t>
  </si>
  <si>
    <t xml:space="preserve">Co-Owners (Devon)</t>
  </si>
  <si>
    <t xml:space="preserve">Tejas </t>
  </si>
  <si>
    <t xml:space="preserve">141897,141974,144946,144953</t>
  </si>
  <si>
    <t xml:space="preserve">31-504-01</t>
  </si>
  <si>
    <t xml:space="preserve">141932,141962,141979,142401,</t>
  </si>
  <si>
    <t xml:space="preserve">142422,142819,144962</t>
  </si>
  <si>
    <t xml:space="preserve">142401,142422,144962</t>
  </si>
  <si>
    <t xml:space="preserve">142422,143600,144962</t>
  </si>
  <si>
    <t xml:space="preserve">To HPL</t>
  </si>
  <si>
    <t xml:space="preserve">Swing Volumes</t>
  </si>
  <si>
    <t xml:space="preserve">6351 (T-ville)</t>
  </si>
  <si>
    <t xml:space="preserve">Swing volumes are transported into HPL</t>
  </si>
  <si>
    <t xml:space="preserve">From Devon </t>
  </si>
  <si>
    <t xml:space="preserve">At the Gulf Plains Processing Plant (8348)</t>
  </si>
  <si>
    <t xml:space="preserve">For IF-.09 (Base vols) and GD AD</t>
  </si>
  <si>
    <t xml:space="preserve">Vols are transported into HPL</t>
  </si>
  <si>
    <t xml:space="preserve">Stella Morris confirms this point</t>
  </si>
  <si>
    <t xml:space="preserve">All of the gas is given to us at the Gulf Plains Plant.</t>
  </si>
  <si>
    <t xml:space="preserve">Volumes are about 13,000</t>
  </si>
  <si>
    <t xml:space="preserve">Devon determines base/swing breakout</t>
  </si>
  <si>
    <t xml:space="preserve">Deal #'s</t>
  </si>
  <si>
    <t xml:space="preserve">Jan</t>
  </si>
  <si>
    <t xml:space="preserve">P</t>
  </si>
  <si>
    <t xml:space="preserve">DD</t>
  </si>
  <si>
    <t xml:space="preserve">From Entex </t>
  </si>
  <si>
    <t xml:space="preserve">At Channelview (Mtr 1373)</t>
  </si>
  <si>
    <t xml:space="preserve">For IF-.005</t>
  </si>
  <si>
    <t xml:space="preserve">To Equistar</t>
  </si>
  <si>
    <t xml:space="preserve">For Greater of IF-.07 or $2.00</t>
  </si>
  <si>
    <t xml:space="preserve">Expires 1/2000</t>
  </si>
  <si>
    <t xml:space="preserve">Volume of 5000</t>
  </si>
  <si>
    <t xml:space="preserve">Vols from Devon and Coowners</t>
  </si>
  <si>
    <t xml:space="preserve">At Various Points</t>
  </si>
  <si>
    <t xml:space="preserve">Comitas (LL-1-0030)</t>
  </si>
  <si>
    <t xml:space="preserve">Volpe (LL-1-0027)</t>
  </si>
  <si>
    <t xml:space="preserve">For IF-.13 (Base vols) and GDA-.14 (Swing Vols)</t>
  </si>
  <si>
    <t xml:space="preserve">Sold to the marketing affiliate at the wellhead</t>
  </si>
  <si>
    <t xml:space="preserve">For IF-.12</t>
  </si>
  <si>
    <t xml:space="preserve">Volumes of 1286 for january</t>
  </si>
  <si>
    <t xml:space="preserve">1194 Base</t>
  </si>
  <si>
    <t xml:space="preserve">92 Swing</t>
  </si>
  <si>
    <t xml:space="preserve">*</t>
  </si>
  <si>
    <t xml:space="preserve">At Sandtrap</t>
  </si>
  <si>
    <t xml:space="preserve">For IF -.12 (base) and GDA-.13 (swing)</t>
  </si>
  <si>
    <t xml:space="preserve">To TXU Energy</t>
  </si>
  <si>
    <t xml:space="preserve">For IF-.09</t>
  </si>
  <si>
    <t xml:space="preserve">Devon is thru 6/01</t>
  </si>
  <si>
    <t xml:space="preserve">TXU is thru 11/00</t>
  </si>
  <si>
    <t xml:space="preserve">TXU picks up the gas at the Fairway Plant</t>
  </si>
  <si>
    <t xml:space="preserve">Doug Fritz At TXU 713-210-5023</t>
  </si>
  <si>
    <t xml:space="preserve">Hunt is the operator</t>
  </si>
  <si>
    <t xml:space="preserve">Gas is Devon's and other working interest owners</t>
  </si>
  <si>
    <t xml:space="preserve">Meter 178477</t>
  </si>
  <si>
    <t xml:space="preserve">CoOwners</t>
  </si>
  <si>
    <t xml:space="preserve">Hall (5576)</t>
  </si>
  <si>
    <t xml:space="preserve">Hankamer (5905)</t>
  </si>
  <si>
    <t xml:space="preserve">Greta Toc (5553)</t>
  </si>
  <si>
    <t xml:space="preserve">Jennings Ranch (446)</t>
  </si>
  <si>
    <t xml:space="preserve">For IF-.10 (Base) and GD-.11 (Swing) volumes</t>
  </si>
  <si>
    <t xml:space="preserve">To Midcon TX Pipeline</t>
  </si>
  <si>
    <t xml:space="preserve">At the various Points</t>
  </si>
  <si>
    <t xml:space="preserve">Sell to Matthew Gorden at Midcon TX 713-369-8862</t>
  </si>
  <si>
    <t xml:space="preserve">Deals</t>
  </si>
  <si>
    <t xml:space="preserve">Gaither</t>
  </si>
  <si>
    <t xml:space="preserve">Hankamer Field</t>
  </si>
  <si>
    <t xml:space="preserve">jan</t>
  </si>
  <si>
    <t xml:space="preserve">feb</t>
  </si>
  <si>
    <t xml:space="preserve">march est</t>
  </si>
  <si>
    <t xml:space="preserve">From Kerr McGee</t>
  </si>
  <si>
    <t xml:space="preserve">At Matagorda Island 587</t>
  </si>
  <si>
    <t xml:space="preserve">At GDA Tetco STX+.01</t>
  </si>
  <si>
    <t xml:space="preserve">Transported from the terminus of Tomcat</t>
  </si>
  <si>
    <t xml:space="preserve">into HPL (Mtr 14940)</t>
  </si>
  <si>
    <t xml:space="preserve">Thru 4/00. Contract is being renegotiated</t>
  </si>
  <si>
    <t xml:space="preserve">P-141125</t>
  </si>
  <si>
    <t xml:space="preserve">S-144230</t>
  </si>
  <si>
    <t xml:space="preserve">Maria Mendez at CES will be moving to Kerr McGee</t>
  </si>
  <si>
    <t xml:space="preserve">She will continue to handle the noms on TOMC</t>
  </si>
  <si>
    <t xml:space="preserve">She will notify us of any changes/issues</t>
  </si>
  <si>
    <t xml:space="preserve">Maria 713-693-2565</t>
  </si>
  <si>
    <t xml:space="preserve">Anadarko operated MI 587</t>
  </si>
  <si>
    <t xml:space="preserve">Caren McCombs 281-876-8601</t>
  </si>
  <si>
    <t xml:space="preserve">Current volumes are about 2000 MMBtu/d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</si>
</sst>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[$-409]m/d/yyyy"/>
    <numFmt numFmtId="169" formatCode="0.00"/>
    <numFmt numFmtId="170" formatCode="0"/>
    <numFmt numFmtId="171" formatCode="0.0000"/>
    <numFmt numFmtId="172" formatCode="@"/>
    <numFmt numFmtId="173" formatCode="0%"/>
    <numFmt numFmtId="174" formatCode="_(\$* #,##0.00_);_(\$* \(#,##0.00\);_(\$* \-??_);_(@_)"/>
    <numFmt numFmtId="175" formatCode="_(\$* #,##0.000_);_(\$* \(#,##0.000\);_(\$* \-??_);_(@_)"/>
    <numFmt numFmtId="176" formatCode="mm/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8"/>
      <name val="Arial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color rgb="FF00000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3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0" width="28.56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4" t="n">
        <v>36617</v>
      </c>
    </row>
    <row r="3" customFormat="false" ht="14.25" hidden="false" customHeight="true" outlineLevel="0" collapsed="false">
      <c r="A3" s="5"/>
      <c r="B3" s="5"/>
      <c r="C3" s="5"/>
      <c r="D3" s="5"/>
      <c r="E3" s="5"/>
      <c r="F3" s="6"/>
      <c r="G3" s="6"/>
      <c r="H3" s="6"/>
      <c r="I3" s="5"/>
    </row>
    <row r="4" customFormat="false" ht="19.5" hidden="false" customHeight="true" outlineLevel="0" collapsed="false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5" t="s">
        <v>9</v>
      </c>
    </row>
    <row r="6" customFormat="false" ht="15.95" hidden="false" customHeight="true" outlineLevel="0" collapsed="false">
      <c r="A6" s="0" t="s">
        <v>10</v>
      </c>
      <c r="B6" s="0" t="s">
        <v>10</v>
      </c>
      <c r="C6" s="8" t="s">
        <v>11</v>
      </c>
      <c r="D6" s="9" t="n">
        <v>8718</v>
      </c>
      <c r="E6" s="9" t="n">
        <v>459</v>
      </c>
      <c r="F6" s="10" t="n">
        <f aca="false">+D6+E6</f>
        <v>9177</v>
      </c>
      <c r="G6" s="11" t="n">
        <v>0</v>
      </c>
      <c r="H6" s="10" t="n">
        <f aca="false">+G6+F6</f>
        <v>9177</v>
      </c>
    </row>
    <row r="7" customFormat="false" ht="15.95" hidden="false" customHeight="true" outlineLevel="0" collapsed="false">
      <c r="B7" s="0" t="s">
        <v>12</v>
      </c>
      <c r="C7" s="8" t="s">
        <v>11</v>
      </c>
      <c r="D7" s="9" t="n">
        <v>3132</v>
      </c>
      <c r="E7" s="9" t="n">
        <v>165</v>
      </c>
      <c r="F7" s="10" t="n">
        <f aca="false">+D7+E7</f>
        <v>3297</v>
      </c>
      <c r="G7" s="11" t="n">
        <v>0</v>
      </c>
      <c r="H7" s="10" t="n">
        <f aca="false">+G7+F7</f>
        <v>3297</v>
      </c>
    </row>
    <row r="8" customFormat="false" ht="15.95" hidden="false" customHeight="true" outlineLevel="0" collapsed="false">
      <c r="C8" s="8"/>
      <c r="D8" s="12" t="n">
        <f aca="false">SUM(D6:D7)</f>
        <v>11850</v>
      </c>
      <c r="E8" s="12" t="n">
        <f aca="false">SUM(E6:E7)</f>
        <v>624</v>
      </c>
      <c r="F8" s="13" t="n">
        <f aca="false">SUM(F6:F7)</f>
        <v>12474</v>
      </c>
      <c r="G8" s="13" t="n">
        <f aca="false">SUM(G6:G7)</f>
        <v>0</v>
      </c>
      <c r="H8" s="13" t="n">
        <f aca="false">+G8+F8</f>
        <v>12474</v>
      </c>
    </row>
    <row r="9" customFormat="false" ht="15.95" hidden="false" customHeight="true" outlineLevel="0" collapsed="false">
      <c r="C9" s="8"/>
      <c r="D9" s="9"/>
      <c r="E9" s="9"/>
      <c r="F9" s="10"/>
      <c r="G9" s="14"/>
      <c r="H9" s="14"/>
    </row>
    <row r="10" customFormat="false" ht="15.95" hidden="false" customHeight="true" outlineLevel="0" collapsed="false">
      <c r="A10" s="15" t="s">
        <v>13</v>
      </c>
      <c r="B10" s="0" t="s">
        <v>14</v>
      </c>
      <c r="C10" s="8" t="s">
        <v>15</v>
      </c>
      <c r="D10" s="9" t="n">
        <v>58891</v>
      </c>
      <c r="E10" s="9" t="n">
        <v>6932</v>
      </c>
      <c r="F10" s="10" t="n">
        <f aca="false">+D10+E10</f>
        <v>65823</v>
      </c>
      <c r="G10" s="11" t="n">
        <v>1210</v>
      </c>
      <c r="H10" s="10" t="n">
        <f aca="false">+F10+G10</f>
        <v>67033</v>
      </c>
    </row>
    <row r="11" customFormat="false" ht="15.95" hidden="false" customHeight="true" outlineLevel="0" collapsed="false">
      <c r="B11" s="0" t="s">
        <v>16</v>
      </c>
      <c r="C11" s="8" t="s">
        <v>15</v>
      </c>
      <c r="D11" s="9" t="n">
        <v>0</v>
      </c>
      <c r="E11" s="9" t="n">
        <v>500</v>
      </c>
      <c r="F11" s="10" t="n">
        <f aca="false">+D11+E11</f>
        <v>500</v>
      </c>
      <c r="G11" s="11" t="n">
        <v>0</v>
      </c>
      <c r="H11" s="10" t="n">
        <f aca="false">+F11+G11</f>
        <v>500</v>
      </c>
    </row>
    <row r="12" customFormat="false" ht="15.95" hidden="false" customHeight="true" outlineLevel="0" collapsed="false">
      <c r="B12" s="0" t="s">
        <v>17</v>
      </c>
      <c r="C12" s="8" t="s">
        <v>15</v>
      </c>
      <c r="D12" s="9" t="n">
        <v>0</v>
      </c>
      <c r="E12" s="9" t="n">
        <v>250</v>
      </c>
      <c r="F12" s="10" t="n">
        <f aca="false">+D12+E12</f>
        <v>250</v>
      </c>
      <c r="G12" s="11" t="n">
        <v>0</v>
      </c>
      <c r="H12" s="10" t="n">
        <f aca="false">+F12+G12</f>
        <v>250</v>
      </c>
    </row>
    <row r="13" customFormat="false" ht="15.95" hidden="false" customHeight="true" outlineLevel="0" collapsed="false">
      <c r="B13" s="0" t="s">
        <v>18</v>
      </c>
      <c r="C13" s="8" t="s">
        <v>15</v>
      </c>
      <c r="D13" s="9" t="n">
        <v>10943</v>
      </c>
      <c r="E13" s="9" t="n">
        <v>1216</v>
      </c>
      <c r="F13" s="10" t="n">
        <f aca="false">+D13+E13</f>
        <v>12159</v>
      </c>
      <c r="G13" s="11" t="n">
        <v>1858</v>
      </c>
      <c r="H13" s="10" t="n">
        <f aca="false">+F13+G13</f>
        <v>14017</v>
      </c>
      <c r="I13" s="0" t="s">
        <v>19</v>
      </c>
    </row>
    <row r="14" customFormat="false" ht="15.95" hidden="false" customHeight="true" outlineLevel="0" collapsed="false">
      <c r="C14" s="8"/>
      <c r="D14" s="12" t="n">
        <f aca="false">SUM(D10:D13)</f>
        <v>69834</v>
      </c>
      <c r="E14" s="12" t="n">
        <f aca="false">SUM(E10:E13)</f>
        <v>8898</v>
      </c>
      <c r="F14" s="13" t="n">
        <f aca="false">SUM(F10:F13)</f>
        <v>78732</v>
      </c>
      <c r="G14" s="13" t="n">
        <f aca="false">SUM(G10:G13)</f>
        <v>3068</v>
      </c>
      <c r="H14" s="13" t="n">
        <f aca="false">SUM(H10:H13)</f>
        <v>81800</v>
      </c>
    </row>
    <row r="15" customFormat="false" ht="15.95" hidden="false" customHeight="true" outlineLevel="0" collapsed="false">
      <c r="C15" s="8"/>
      <c r="D15" s="9"/>
      <c r="E15" s="9"/>
      <c r="F15" s="10"/>
      <c r="G15" s="14"/>
      <c r="H15" s="14"/>
    </row>
    <row r="16" customFormat="false" ht="15.95" hidden="false" customHeight="true" outlineLevel="0" collapsed="false">
      <c r="A16" s="0" t="s">
        <v>20</v>
      </c>
      <c r="B16" s="0" t="s">
        <v>21</v>
      </c>
      <c r="C16" s="8" t="n">
        <v>3358</v>
      </c>
      <c r="D16" s="9" t="n">
        <v>1009</v>
      </c>
      <c r="E16" s="9" t="n">
        <v>88</v>
      </c>
      <c r="F16" s="13" t="n">
        <f aca="false">+D16+E16</f>
        <v>1097</v>
      </c>
      <c r="G16" s="13" t="n">
        <v>0</v>
      </c>
      <c r="H16" s="13" t="n">
        <f aca="false">+F16+G16</f>
        <v>1097</v>
      </c>
    </row>
    <row r="17" customFormat="false" ht="15.95" hidden="false" customHeight="true" outlineLevel="0" collapsed="false">
      <c r="C17" s="8"/>
      <c r="D17" s="9"/>
      <c r="E17" s="9"/>
      <c r="F17" s="10"/>
      <c r="G17" s="14"/>
      <c r="H17" s="14"/>
    </row>
    <row r="18" customFormat="false" ht="15.95" hidden="false" customHeight="true" outlineLevel="0" collapsed="false">
      <c r="A18" s="0" t="s">
        <v>22</v>
      </c>
      <c r="B18" s="0" t="s">
        <v>23</v>
      </c>
      <c r="C18" s="8" t="s">
        <v>24</v>
      </c>
      <c r="D18" s="9" t="n">
        <v>1179</v>
      </c>
      <c r="E18" s="9" t="n">
        <v>102</v>
      </c>
      <c r="F18" s="10" t="n">
        <f aca="false">+D18+E18</f>
        <v>1281</v>
      </c>
      <c r="G18" s="11" t="n">
        <v>0</v>
      </c>
      <c r="H18" s="10" t="n">
        <f aca="false">+F18</f>
        <v>1281</v>
      </c>
    </row>
    <row r="19" customFormat="false" ht="15.95" hidden="false" customHeight="true" outlineLevel="0" collapsed="false">
      <c r="B19" s="0" t="s">
        <v>25</v>
      </c>
      <c r="C19" s="8" t="s">
        <v>24</v>
      </c>
      <c r="D19" s="9" t="n">
        <v>41</v>
      </c>
      <c r="E19" s="9" t="n">
        <v>4</v>
      </c>
      <c r="F19" s="10" t="n">
        <f aca="false">+D19+E19</f>
        <v>45</v>
      </c>
      <c r="G19" s="11" t="n">
        <v>7</v>
      </c>
      <c r="H19" s="10" t="n">
        <f aca="false">+G19+F19</f>
        <v>52</v>
      </c>
    </row>
    <row r="20" customFormat="false" ht="15.95" hidden="false" customHeight="true" outlineLevel="0" collapsed="false">
      <c r="B20" s="0" t="s">
        <v>26</v>
      </c>
      <c r="C20" s="8" t="s">
        <v>27</v>
      </c>
      <c r="D20" s="9" t="n">
        <v>631</v>
      </c>
      <c r="E20" s="9" t="n">
        <v>55</v>
      </c>
      <c r="F20" s="10" t="n">
        <f aca="false">+D20+E20</f>
        <v>686</v>
      </c>
      <c r="G20" s="11" t="n">
        <v>315</v>
      </c>
      <c r="H20" s="10" t="n">
        <f aca="false">+G20+F20</f>
        <v>1001</v>
      </c>
    </row>
    <row r="21" customFormat="false" ht="15.95" hidden="false" customHeight="true" outlineLevel="0" collapsed="false">
      <c r="C21" s="8"/>
      <c r="D21" s="12" t="n">
        <f aca="false">SUM(D18:D20)</f>
        <v>1851</v>
      </c>
      <c r="E21" s="12" t="n">
        <f aca="false">SUM(E18:E20)</f>
        <v>161</v>
      </c>
      <c r="F21" s="13" t="n">
        <f aca="false">SUM(F18:F20)</f>
        <v>2012</v>
      </c>
      <c r="G21" s="13" t="n">
        <f aca="false">SUM(G18:G20)</f>
        <v>322</v>
      </c>
      <c r="H21" s="13" t="n">
        <f aca="false">SUM(H18:H20)</f>
        <v>2334</v>
      </c>
      <c r="I21" s="0" t="s">
        <v>28</v>
      </c>
    </row>
    <row r="22" customFormat="false" ht="15.95" hidden="false" customHeight="true" outlineLevel="0" collapsed="false">
      <c r="C22" s="8"/>
      <c r="D22" s="9"/>
      <c r="E22" s="9"/>
      <c r="F22" s="10"/>
      <c r="G22" s="14"/>
      <c r="H22" s="14"/>
    </row>
    <row r="23" customFormat="false" ht="15.95" hidden="false" customHeight="true" outlineLevel="0" collapsed="false">
      <c r="A23" s="0" t="s">
        <v>29</v>
      </c>
      <c r="B23" s="0" t="s">
        <v>30</v>
      </c>
      <c r="C23" s="8" t="s">
        <v>31</v>
      </c>
      <c r="D23" s="9" t="n">
        <v>439</v>
      </c>
      <c r="E23" s="9" t="n">
        <v>33</v>
      </c>
      <c r="F23" s="10" t="n">
        <f aca="false">+D23+E23</f>
        <v>472</v>
      </c>
      <c r="G23" s="11" t="n">
        <v>0</v>
      </c>
      <c r="H23" s="10" t="n">
        <f aca="false">+F23+G23</f>
        <v>472</v>
      </c>
      <c r="I23" s="0" t="s">
        <v>32</v>
      </c>
    </row>
    <row r="24" customFormat="false" ht="15.95" hidden="false" customHeight="true" outlineLevel="0" collapsed="false">
      <c r="B24" s="0" t="s">
        <v>33</v>
      </c>
      <c r="C24" s="8" t="s">
        <v>34</v>
      </c>
      <c r="D24" s="9" t="n">
        <v>857</v>
      </c>
      <c r="E24" s="9" t="n">
        <v>74</v>
      </c>
      <c r="F24" s="10" t="n">
        <f aca="false">+D24+E24</f>
        <v>931</v>
      </c>
      <c r="G24" s="11" t="n">
        <v>446</v>
      </c>
      <c r="H24" s="10" t="n">
        <f aca="false">+F24+G24</f>
        <v>1377</v>
      </c>
    </row>
    <row r="25" customFormat="false" ht="15.95" hidden="false" customHeight="true" outlineLevel="0" collapsed="false">
      <c r="B25" s="0" t="s">
        <v>35</v>
      </c>
      <c r="C25" s="8" t="n">
        <v>29320</v>
      </c>
      <c r="D25" s="9" t="n">
        <v>106</v>
      </c>
      <c r="E25" s="9" t="n">
        <v>9</v>
      </c>
      <c r="F25" s="10" t="n">
        <f aca="false">+D25+E25</f>
        <v>115</v>
      </c>
      <c r="G25" s="11" t="n">
        <v>4</v>
      </c>
      <c r="H25" s="10" t="n">
        <f aca="false">+F25+G25</f>
        <v>119</v>
      </c>
    </row>
    <row r="26" customFormat="false" ht="15.95" hidden="false" customHeight="true" outlineLevel="0" collapsed="false">
      <c r="B26" s="0" t="s">
        <v>36</v>
      </c>
      <c r="C26" s="8" t="s">
        <v>37</v>
      </c>
      <c r="D26" s="9" t="n">
        <v>6642</v>
      </c>
      <c r="E26" s="9" t="n">
        <v>578</v>
      </c>
      <c r="F26" s="10" t="n">
        <f aca="false">+D26+E26</f>
        <v>7220</v>
      </c>
      <c r="G26" s="11" t="n">
        <v>0</v>
      </c>
      <c r="H26" s="10" t="n">
        <f aca="false">+F26+G26</f>
        <v>7220</v>
      </c>
      <c r="I26" s="0" t="s">
        <v>38</v>
      </c>
    </row>
    <row r="27" customFormat="false" ht="15.95" hidden="false" customHeight="true" outlineLevel="0" collapsed="false">
      <c r="B27" s="0" t="s">
        <v>39</v>
      </c>
      <c r="C27" s="8" t="s">
        <v>40</v>
      </c>
      <c r="D27" s="9" t="n">
        <v>180</v>
      </c>
      <c r="E27" s="9" t="n">
        <v>16</v>
      </c>
      <c r="F27" s="10" t="n">
        <f aca="false">+D27+E27</f>
        <v>196</v>
      </c>
      <c r="G27" s="11" t="n">
        <v>30</v>
      </c>
      <c r="H27" s="10" t="n">
        <f aca="false">+F27+G27</f>
        <v>226</v>
      </c>
    </row>
    <row r="28" customFormat="false" ht="15.95" hidden="false" customHeight="true" outlineLevel="0" collapsed="false">
      <c r="B28" s="0" t="s">
        <v>41</v>
      </c>
      <c r="C28" s="8" t="s">
        <v>42</v>
      </c>
      <c r="D28" s="9" t="n">
        <v>1592</v>
      </c>
      <c r="E28" s="9" t="n">
        <v>138</v>
      </c>
      <c r="F28" s="10" t="n">
        <f aca="false">+D28+E28</f>
        <v>1730</v>
      </c>
      <c r="G28" s="11" t="n">
        <v>283</v>
      </c>
      <c r="H28" s="10" t="n">
        <f aca="false">+F28+G28</f>
        <v>2013</v>
      </c>
    </row>
    <row r="29" customFormat="false" ht="15.95" hidden="false" customHeight="true" outlineLevel="0" collapsed="false">
      <c r="B29" s="0" t="s">
        <v>43</v>
      </c>
      <c r="C29" s="8" t="s">
        <v>44</v>
      </c>
      <c r="D29" s="9" t="n">
        <v>4478</v>
      </c>
      <c r="E29" s="9" t="n">
        <v>389</v>
      </c>
      <c r="F29" s="10" t="n">
        <f aca="false">+D29+E29</f>
        <v>4867</v>
      </c>
      <c r="G29" s="11" t="n">
        <v>361</v>
      </c>
      <c r="H29" s="10" t="n">
        <f aca="false">+F29+G29</f>
        <v>5228</v>
      </c>
    </row>
    <row r="30" customFormat="false" ht="15.95" hidden="false" customHeight="true" outlineLevel="0" collapsed="false">
      <c r="B30" s="0" t="s">
        <v>45</v>
      </c>
      <c r="C30" s="8" t="s">
        <v>46</v>
      </c>
      <c r="D30" s="9"/>
      <c r="E30" s="9"/>
      <c r="F30" s="10" t="n">
        <f aca="false">+D30+E30</f>
        <v>0</v>
      </c>
      <c r="G30" s="11" t="n">
        <v>0</v>
      </c>
      <c r="H30" s="10" t="n">
        <f aca="false">+F30+G30</f>
        <v>0</v>
      </c>
      <c r="I30" s="0" t="s">
        <v>47</v>
      </c>
    </row>
    <row r="31" customFormat="false" ht="15.95" hidden="false" customHeight="true" outlineLevel="0" collapsed="false">
      <c r="B31" s="0" t="s">
        <v>48</v>
      </c>
      <c r="C31" s="8" t="s">
        <v>49</v>
      </c>
      <c r="D31" s="9" t="n">
        <v>0</v>
      </c>
      <c r="E31" s="9" t="n">
        <v>71</v>
      </c>
      <c r="F31" s="10" t="n">
        <f aca="false">+D31+E31</f>
        <v>71</v>
      </c>
      <c r="G31" s="11" t="n">
        <v>0</v>
      </c>
      <c r="H31" s="10" t="n">
        <f aca="false">+F31+G31</f>
        <v>71</v>
      </c>
    </row>
    <row r="32" customFormat="false" ht="15.95" hidden="false" customHeight="true" outlineLevel="0" collapsed="false">
      <c r="C32" s="8"/>
      <c r="D32" s="12" t="n">
        <f aca="false">SUM(D23:D31)</f>
        <v>14294</v>
      </c>
      <c r="E32" s="12" t="n">
        <f aca="false">SUM(E23:E31)</f>
        <v>1308</v>
      </c>
      <c r="F32" s="13" t="n">
        <f aca="false">SUM(F23:F31)</f>
        <v>15602</v>
      </c>
      <c r="G32" s="13" t="n">
        <f aca="false">SUM(G23:G31)</f>
        <v>1124</v>
      </c>
      <c r="H32" s="13" t="n">
        <f aca="false">SUM(H23:H31)</f>
        <v>16726</v>
      </c>
    </row>
    <row r="33" customFormat="false" ht="15.95" hidden="false" customHeight="true" outlineLevel="0" collapsed="false">
      <c r="C33" s="8"/>
      <c r="D33" s="9"/>
      <c r="E33" s="9"/>
      <c r="F33" s="10"/>
      <c r="G33" s="14"/>
      <c r="H33" s="14"/>
    </row>
    <row r="34" customFormat="false" ht="15.95" hidden="false" customHeight="true" outlineLevel="0" collapsed="false">
      <c r="A34" s="0" t="s">
        <v>50</v>
      </c>
      <c r="B34" s="0" t="s">
        <v>51</v>
      </c>
      <c r="C34" s="8" t="n">
        <v>178477</v>
      </c>
      <c r="D34" s="9" t="n">
        <v>4001</v>
      </c>
      <c r="E34" s="9" t="n">
        <v>445</v>
      </c>
      <c r="F34" s="13" t="n">
        <f aca="false">+D34+E34</f>
        <v>4446</v>
      </c>
      <c r="G34" s="11" t="n">
        <v>702</v>
      </c>
      <c r="H34" s="13" t="n">
        <f aca="false">+F34+G34</f>
        <v>5148</v>
      </c>
      <c r="I34" s="0" t="s">
        <v>52</v>
      </c>
    </row>
    <row r="35" customFormat="false" ht="15.95" hidden="false" customHeight="true" outlineLevel="0" collapsed="false">
      <c r="C35" s="8"/>
      <c r="D35" s="9"/>
      <c r="E35" s="9"/>
      <c r="F35" s="10"/>
      <c r="G35" s="14"/>
      <c r="H35" s="14"/>
    </row>
    <row r="36" customFormat="false" ht="15.95" hidden="false" customHeight="true" outlineLevel="0" collapsed="false">
      <c r="A36" s="0" t="s">
        <v>53</v>
      </c>
      <c r="B36" s="0" t="s">
        <v>54</v>
      </c>
      <c r="C36" s="8" t="n">
        <v>5553</v>
      </c>
      <c r="D36" s="9" t="n">
        <v>353</v>
      </c>
      <c r="E36" s="9" t="n">
        <v>27</v>
      </c>
      <c r="F36" s="10" t="n">
        <f aca="false">+D36+E36</f>
        <v>380</v>
      </c>
      <c r="G36" s="11" t="n">
        <v>0</v>
      </c>
      <c r="H36" s="10" t="n">
        <f aca="false">+G36+F36</f>
        <v>380</v>
      </c>
    </row>
    <row r="37" customFormat="false" ht="15.95" hidden="false" customHeight="true" outlineLevel="0" collapsed="false">
      <c r="B37" s="0" t="s">
        <v>55</v>
      </c>
      <c r="C37" s="8" t="n">
        <v>5576</v>
      </c>
      <c r="D37" s="9" t="n">
        <v>703</v>
      </c>
      <c r="E37" s="9" t="n">
        <v>61</v>
      </c>
      <c r="F37" s="10" t="n">
        <f aca="false">+D37+E37</f>
        <v>764</v>
      </c>
      <c r="G37" s="11" t="n">
        <v>0</v>
      </c>
      <c r="H37" s="10" t="n">
        <f aca="false">+G37+F37</f>
        <v>764</v>
      </c>
    </row>
    <row r="38" customFormat="false" ht="15.95" hidden="false" customHeight="true" outlineLevel="0" collapsed="false">
      <c r="B38" s="0" t="s">
        <v>56</v>
      </c>
      <c r="C38" s="8" t="n">
        <v>446</v>
      </c>
      <c r="D38" s="9" t="n">
        <v>1229</v>
      </c>
      <c r="E38" s="9" t="n">
        <v>107</v>
      </c>
      <c r="F38" s="10" t="n">
        <f aca="false">+D38+E38</f>
        <v>1336</v>
      </c>
      <c r="G38" s="11" t="n">
        <v>0</v>
      </c>
      <c r="H38" s="10" t="n">
        <f aca="false">+G38+F38</f>
        <v>1336</v>
      </c>
    </row>
    <row r="39" customFormat="false" ht="15.95" hidden="false" customHeight="true" outlineLevel="0" collapsed="false">
      <c r="C39" s="8"/>
      <c r="D39" s="12" t="n">
        <f aca="false">SUM(D36:D38)</f>
        <v>2285</v>
      </c>
      <c r="E39" s="12" t="n">
        <f aca="false">SUM(E36:E38)</f>
        <v>195</v>
      </c>
      <c r="F39" s="13" t="n">
        <f aca="false">SUM(F36:F38)</f>
        <v>2480</v>
      </c>
      <c r="G39" s="13" t="n">
        <f aca="false">SUM(G36:G38)</f>
        <v>0</v>
      </c>
      <c r="H39" s="13" t="n">
        <f aca="false">+G39+F39</f>
        <v>2480</v>
      </c>
      <c r="I39" s="16"/>
    </row>
    <row r="40" customFormat="false" ht="12.75" hidden="false" customHeight="false" outlineLevel="0" collapsed="false">
      <c r="C40" s="8"/>
      <c r="D40" s="9"/>
      <c r="E40" s="9"/>
      <c r="F40" s="10"/>
      <c r="G40" s="14"/>
      <c r="H40" s="14"/>
    </row>
    <row r="41" customFormat="false" ht="12.75" hidden="false" customHeight="false" outlineLevel="0" collapsed="false">
      <c r="C41" s="8"/>
      <c r="D41" s="9"/>
      <c r="E41" s="9"/>
      <c r="F41" s="10"/>
      <c r="G41" s="14"/>
      <c r="H41" s="14"/>
    </row>
    <row r="42" customFormat="false" ht="12.75" hidden="false" customHeight="false" outlineLevel="0" collapsed="false">
      <c r="C42" s="8"/>
      <c r="D42" s="9"/>
      <c r="E42" s="9"/>
      <c r="F42" s="10"/>
      <c r="G42" s="14"/>
      <c r="H42" s="14"/>
    </row>
    <row r="43" customFormat="false" ht="12.75" hidden="false" customHeight="false" outlineLevel="0" collapsed="false">
      <c r="D43" s="9"/>
      <c r="E43" s="9"/>
      <c r="F43" s="10"/>
      <c r="G43" s="14"/>
      <c r="H43" s="14"/>
    </row>
    <row r="44" customFormat="false" ht="12.75" hidden="false" customHeight="false" outlineLevel="0" collapsed="false">
      <c r="D44" s="9"/>
      <c r="E44" s="9"/>
      <c r="F44" s="10"/>
      <c r="G44" s="14"/>
      <c r="H44" s="14"/>
    </row>
    <row r="45" customFormat="false" ht="12.75" hidden="false" customHeight="false" outlineLevel="0" collapsed="false">
      <c r="D45" s="9"/>
      <c r="E45" s="9"/>
      <c r="F45" s="10"/>
      <c r="G45" s="14"/>
      <c r="H45" s="14"/>
    </row>
    <row r="46" customFormat="false" ht="12.75" hidden="false" customHeight="false" outlineLevel="0" collapsed="false">
      <c r="D46" s="9"/>
      <c r="E46" s="9"/>
      <c r="F46" s="10"/>
      <c r="G46" s="14"/>
      <c r="H46" s="14"/>
    </row>
    <row r="47" customFormat="false" ht="12.75" hidden="false" customHeight="false" outlineLevel="0" collapsed="false">
      <c r="D47" s="9"/>
      <c r="E47" s="9"/>
      <c r="F47" s="10"/>
      <c r="G47" s="14"/>
      <c r="H47" s="14"/>
    </row>
    <row r="48" customFormat="false" ht="12.75" hidden="false" customHeight="false" outlineLevel="0" collapsed="false">
      <c r="D48" s="9"/>
      <c r="E48" s="9"/>
      <c r="F48" s="10"/>
      <c r="G48" s="14"/>
      <c r="H48" s="14"/>
    </row>
    <row r="49" customFormat="false" ht="12.75" hidden="false" customHeight="false" outlineLevel="0" collapsed="false">
      <c r="D49" s="9"/>
      <c r="E49" s="9"/>
      <c r="F49" s="10"/>
      <c r="G49" s="14"/>
      <c r="H49" s="14"/>
    </row>
    <row r="50" customFormat="false" ht="12.75" hidden="false" customHeight="false" outlineLevel="0" collapsed="false">
      <c r="D50" s="9"/>
      <c r="E50" s="9"/>
      <c r="F50" s="10"/>
      <c r="G50" s="14"/>
      <c r="H50" s="14"/>
    </row>
    <row r="51" customFormat="false" ht="12.75" hidden="false" customHeight="false" outlineLevel="0" collapsed="false">
      <c r="D51" s="9"/>
      <c r="E51" s="9"/>
      <c r="F51" s="10"/>
      <c r="G51" s="14"/>
      <c r="H51" s="14"/>
    </row>
    <row r="52" customFormat="false" ht="12.75" hidden="false" customHeight="false" outlineLevel="0" collapsed="false">
      <c r="D52" s="9"/>
      <c r="E52" s="9"/>
      <c r="F52" s="10"/>
      <c r="G52" s="14"/>
      <c r="H52" s="14"/>
    </row>
    <row r="53" customFormat="false" ht="12.75" hidden="false" customHeight="false" outlineLevel="0" collapsed="false">
      <c r="D53" s="9"/>
      <c r="E53" s="9"/>
      <c r="F53" s="10"/>
      <c r="G53" s="14"/>
      <c r="H53" s="14"/>
    </row>
    <row r="54" customFormat="false" ht="12.75" hidden="false" customHeight="false" outlineLevel="0" collapsed="false">
      <c r="D54" s="9"/>
      <c r="E54" s="9"/>
      <c r="F54" s="10"/>
      <c r="G54" s="14"/>
      <c r="H54" s="14"/>
    </row>
    <row r="55" customFormat="false" ht="12.75" hidden="false" customHeight="false" outlineLevel="0" collapsed="false">
      <c r="D55" s="9"/>
      <c r="E55" s="9"/>
      <c r="F55" s="10"/>
      <c r="G55" s="14"/>
      <c r="H5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" width="16.84"/>
    <col collapsed="false" customWidth="true" hidden="false" outlineLevel="0" max="3" min="3" style="15" width="13.99"/>
    <col collapsed="false" customWidth="true" hidden="false" outlineLevel="0" max="4" min="4" style="15" width="13.14"/>
    <col collapsed="false" customWidth="true" hidden="false" outlineLevel="0" max="5" min="5" style="15" width="6.99"/>
    <col collapsed="false" customWidth="true" hidden="false" outlineLevel="0" max="9" min="6" style="15" width="9.14"/>
  </cols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5" t="s">
        <v>467</v>
      </c>
      <c r="C2" s="5" t="s">
        <v>423</v>
      </c>
      <c r="D2" s="5" t="s">
        <v>3</v>
      </c>
      <c r="E2" s="5" t="s">
        <v>468</v>
      </c>
      <c r="F2" s="5" t="s">
        <v>469</v>
      </c>
      <c r="G2" s="5" t="s">
        <v>425</v>
      </c>
      <c r="H2" s="5" t="s">
        <v>348</v>
      </c>
      <c r="I2" s="5" t="s">
        <v>470</v>
      </c>
    </row>
    <row r="3" customFormat="false" ht="12.75" hidden="false" customHeight="false" outlineLevel="0" collapsed="false">
      <c r="B3" s="15" t="s">
        <v>61</v>
      </c>
      <c r="C3" s="15" t="s">
        <v>35</v>
      </c>
      <c r="D3" s="15" t="n">
        <v>29320</v>
      </c>
      <c r="E3" s="15" t="s">
        <v>471</v>
      </c>
      <c r="F3" s="15" t="n">
        <v>-0.13</v>
      </c>
      <c r="G3" s="15" t="n">
        <v>106</v>
      </c>
      <c r="H3" s="139" t="n">
        <v>37043</v>
      </c>
      <c r="I3" s="15" t="n">
        <v>139272</v>
      </c>
    </row>
    <row r="4" customFormat="false" ht="12.75" hidden="false" customHeight="false" outlineLevel="0" collapsed="false">
      <c r="B4" s="15" t="s">
        <v>61</v>
      </c>
      <c r="C4" s="15" t="s">
        <v>35</v>
      </c>
      <c r="D4" s="15" t="n">
        <f aca="false">+D3</f>
        <v>29320</v>
      </c>
      <c r="E4" s="15" t="s">
        <v>472</v>
      </c>
      <c r="F4" s="15" t="n">
        <v>-0.14</v>
      </c>
      <c r="G4" s="15" t="n">
        <v>9</v>
      </c>
      <c r="H4" s="139" t="n">
        <v>37044</v>
      </c>
      <c r="I4" s="15" t="n">
        <v>143600</v>
      </c>
    </row>
    <row r="5" customFormat="false" ht="12.75" hidden="false" customHeight="false" outlineLevel="0" collapsed="false">
      <c r="B5" s="15" t="s">
        <v>61</v>
      </c>
      <c r="C5" s="15" t="s">
        <v>473</v>
      </c>
      <c r="D5" s="15" t="s">
        <v>31</v>
      </c>
      <c r="E5" s="15" t="s">
        <v>471</v>
      </c>
      <c r="F5" s="15" t="n">
        <v>-0.13</v>
      </c>
      <c r="G5" s="15" t="n">
        <v>403</v>
      </c>
      <c r="H5" s="139" t="n">
        <v>37045</v>
      </c>
      <c r="I5" s="15" t="n">
        <v>139272</v>
      </c>
    </row>
    <row r="6" customFormat="false" ht="12.75" hidden="false" customHeight="false" outlineLevel="0" collapsed="false">
      <c r="B6" s="15" t="s">
        <v>61</v>
      </c>
      <c r="C6" s="15" t="s">
        <v>473</v>
      </c>
      <c r="D6" s="15" t="s">
        <v>31</v>
      </c>
      <c r="E6" s="15" t="s">
        <v>472</v>
      </c>
      <c r="F6" s="15" t="n">
        <v>-0.14</v>
      </c>
      <c r="G6" s="15" t="n">
        <v>45</v>
      </c>
      <c r="H6" s="139" t="n">
        <v>37046</v>
      </c>
      <c r="I6" s="15" t="n">
        <v>143600</v>
      </c>
    </row>
    <row r="7" customFormat="false" ht="12.75" hidden="false" customHeight="false" outlineLevel="0" collapsed="false">
      <c r="B7" s="15" t="s">
        <v>61</v>
      </c>
      <c r="C7" s="15" t="s">
        <v>310</v>
      </c>
      <c r="D7" s="15" t="s">
        <v>44</v>
      </c>
      <c r="E7" s="15" t="s">
        <v>471</v>
      </c>
      <c r="F7" s="15" t="n">
        <v>-0.13</v>
      </c>
      <c r="G7" s="15" t="n">
        <v>4869</v>
      </c>
      <c r="H7" s="139" t="n">
        <v>37047</v>
      </c>
      <c r="I7" s="15" t="n">
        <v>139272</v>
      </c>
    </row>
    <row r="8" customFormat="false" ht="12.75" hidden="false" customHeight="false" outlineLevel="0" collapsed="false">
      <c r="B8" s="15" t="s">
        <v>61</v>
      </c>
      <c r="C8" s="15" t="s">
        <v>310</v>
      </c>
      <c r="D8" s="15" t="str">
        <f aca="false">+D7</f>
        <v>31-504-04</v>
      </c>
      <c r="E8" s="15" t="s">
        <v>472</v>
      </c>
      <c r="F8" s="15" t="n">
        <v>-0.14</v>
      </c>
      <c r="G8" s="15" t="n">
        <v>423</v>
      </c>
      <c r="H8" s="139" t="n">
        <v>37048</v>
      </c>
      <c r="I8" s="15" t="n">
        <v>143600</v>
      </c>
    </row>
    <row r="9" customFormat="false" ht="12.75" hidden="false" customHeight="false" outlineLevel="0" collapsed="false">
      <c r="B9" s="15" t="s">
        <v>61</v>
      </c>
      <c r="C9" s="15" t="s">
        <v>474</v>
      </c>
      <c r="D9" s="15" t="s">
        <v>49</v>
      </c>
      <c r="E9" s="15" t="s">
        <v>471</v>
      </c>
      <c r="F9" s="15" t="n">
        <v>-0.13</v>
      </c>
      <c r="G9" s="15" t="n">
        <v>0</v>
      </c>
      <c r="H9" s="139" t="n">
        <v>37049</v>
      </c>
      <c r="I9" s="15" t="n">
        <v>139272</v>
      </c>
    </row>
    <row r="10" customFormat="false" ht="12.75" hidden="false" customHeight="false" outlineLevel="0" collapsed="false">
      <c r="B10" s="15" t="s">
        <v>61</v>
      </c>
      <c r="C10" s="15" t="s">
        <v>474</v>
      </c>
      <c r="D10" s="15" t="str">
        <f aca="false">+D9</f>
        <v>21-022-08</v>
      </c>
      <c r="E10" s="15" t="s">
        <v>472</v>
      </c>
      <c r="F10" s="15" t="n">
        <v>-0.14</v>
      </c>
      <c r="G10" s="15" t="n">
        <v>71</v>
      </c>
      <c r="H10" s="139" t="n">
        <v>37050</v>
      </c>
      <c r="I10" s="15" t="n">
        <v>143600</v>
      </c>
    </row>
    <row r="11" customFormat="false" ht="12.75" hidden="false" customHeight="false" outlineLevel="0" collapsed="false">
      <c r="B11" s="15" t="s">
        <v>61</v>
      </c>
      <c r="C11" s="15" t="s">
        <v>300</v>
      </c>
      <c r="D11" s="15" t="s">
        <v>34</v>
      </c>
      <c r="E11" s="15" t="s">
        <v>471</v>
      </c>
      <c r="F11" s="15" t="n">
        <v>-0.13</v>
      </c>
      <c r="G11" s="15" t="n">
        <v>1061</v>
      </c>
      <c r="H11" s="139" t="n">
        <v>37051</v>
      </c>
      <c r="I11" s="15" t="n">
        <v>139272</v>
      </c>
    </row>
    <row r="12" customFormat="false" ht="12.75" hidden="false" customHeight="false" outlineLevel="0" collapsed="false">
      <c r="B12" s="15" t="s">
        <v>61</v>
      </c>
      <c r="C12" s="15" t="s">
        <v>300</v>
      </c>
      <c r="D12" s="15" t="s">
        <v>34</v>
      </c>
      <c r="E12" s="15" t="s">
        <v>472</v>
      </c>
      <c r="F12" s="15" t="n">
        <v>-0.14</v>
      </c>
      <c r="G12" s="15" t="n">
        <v>92</v>
      </c>
      <c r="H12" s="139" t="n">
        <v>37052</v>
      </c>
      <c r="I12" s="15" t="n">
        <v>143600</v>
      </c>
    </row>
    <row r="13" customFormat="false" ht="12.75" hidden="false" customHeight="false" outlineLevel="0" collapsed="false">
      <c r="B13" s="15" t="s">
        <v>61</v>
      </c>
      <c r="C13" s="15" t="s">
        <v>39</v>
      </c>
      <c r="D13" s="15" t="s">
        <v>40</v>
      </c>
      <c r="E13" s="15" t="s">
        <v>471</v>
      </c>
      <c r="F13" s="15" t="n">
        <v>-0.13</v>
      </c>
      <c r="G13" s="15" t="n">
        <v>386</v>
      </c>
      <c r="H13" s="139" t="n">
        <v>37053</v>
      </c>
      <c r="I13" s="15" t="n">
        <v>139272</v>
      </c>
    </row>
    <row r="14" customFormat="false" ht="12.75" hidden="false" customHeight="false" outlineLevel="0" collapsed="false">
      <c r="B14" s="15" t="s">
        <v>61</v>
      </c>
      <c r="C14" s="15" t="s">
        <v>39</v>
      </c>
      <c r="D14" s="15" t="s">
        <v>40</v>
      </c>
      <c r="E14" s="15" t="s">
        <v>472</v>
      </c>
      <c r="F14" s="15" t="n">
        <v>-0.14</v>
      </c>
      <c r="G14" s="15" t="n">
        <v>34</v>
      </c>
      <c r="H14" s="139" t="n">
        <v>37054</v>
      </c>
      <c r="I14" s="15" t="n">
        <v>143600</v>
      </c>
    </row>
    <row r="15" customFormat="false" ht="12.75" hidden="false" customHeight="false" outlineLevel="0" collapsed="false">
      <c r="B15" s="15" t="s">
        <v>61</v>
      </c>
      <c r="C15" s="15" t="s">
        <v>475</v>
      </c>
      <c r="D15" s="15" t="s">
        <v>42</v>
      </c>
      <c r="E15" s="15" t="s">
        <v>471</v>
      </c>
      <c r="F15" s="15" t="n">
        <v>-0.13</v>
      </c>
      <c r="G15" s="15" t="n">
        <v>1887</v>
      </c>
      <c r="H15" s="139" t="n">
        <v>37055</v>
      </c>
      <c r="I15" s="15" t="n">
        <v>139272</v>
      </c>
    </row>
    <row r="16" customFormat="false" ht="12.75" hidden="false" customHeight="false" outlineLevel="0" collapsed="false">
      <c r="B16" s="15" t="s">
        <v>61</v>
      </c>
      <c r="C16" s="15" t="s">
        <v>475</v>
      </c>
      <c r="D16" s="15" t="str">
        <f aca="false">+D15</f>
        <v>23-603-01</v>
      </c>
      <c r="E16" s="15" t="s">
        <v>472</v>
      </c>
      <c r="F16" s="15" t="n">
        <v>-0.14</v>
      </c>
      <c r="G16" s="15" t="n">
        <v>164</v>
      </c>
      <c r="H16" s="139" t="n">
        <v>37056</v>
      </c>
      <c r="I16" s="15" t="n">
        <v>143600</v>
      </c>
    </row>
    <row r="17" customFormat="false" ht="12.75" hidden="false" customHeight="false" outlineLevel="0" collapsed="false">
      <c r="B17" s="15" t="s">
        <v>61</v>
      </c>
      <c r="C17" s="15" t="s">
        <v>476</v>
      </c>
      <c r="D17" s="15" t="s">
        <v>37</v>
      </c>
      <c r="E17" s="15" t="s">
        <v>471</v>
      </c>
      <c r="F17" s="15" t="n">
        <v>-0.13</v>
      </c>
      <c r="G17" s="15" t="n">
        <v>4646</v>
      </c>
      <c r="H17" s="139" t="n">
        <v>37057</v>
      </c>
      <c r="I17" s="15" t="n">
        <v>139272</v>
      </c>
    </row>
    <row r="18" customFormat="false" ht="12.75" hidden="false" customHeight="false" outlineLevel="0" collapsed="false">
      <c r="B18" s="15" t="s">
        <v>61</v>
      </c>
      <c r="C18" s="15" t="s">
        <v>476</v>
      </c>
      <c r="D18" s="15" t="s">
        <v>37</v>
      </c>
      <c r="E18" s="15" t="s">
        <v>472</v>
      </c>
      <c r="F18" s="15" t="n">
        <v>-0.14</v>
      </c>
      <c r="G18" s="15" t="n">
        <v>404</v>
      </c>
      <c r="H18" s="139" t="n">
        <v>37058</v>
      </c>
      <c r="I18" s="15" t="n">
        <v>143600</v>
      </c>
    </row>
    <row r="19" customFormat="false" ht="12.75" hidden="false" customHeight="false" outlineLevel="0" collapsed="false">
      <c r="B19" s="15" t="s">
        <v>477</v>
      </c>
      <c r="C19" s="15" t="s">
        <v>478</v>
      </c>
      <c r="D19" s="15" t="n">
        <v>29230</v>
      </c>
      <c r="E19" s="15" t="s">
        <v>471</v>
      </c>
      <c r="F19" s="15" t="n">
        <v>-0.13</v>
      </c>
      <c r="G19" s="15" t="n">
        <v>4</v>
      </c>
      <c r="H19" s="139" t="n">
        <v>37059</v>
      </c>
      <c r="I19" s="15" t="s">
        <v>479</v>
      </c>
    </row>
    <row r="20" customFormat="false" ht="12.75" hidden="false" customHeight="false" outlineLevel="0" collapsed="false">
      <c r="B20" s="15" t="s">
        <v>477</v>
      </c>
      <c r="C20" s="15" t="s">
        <v>310</v>
      </c>
      <c r="D20" s="15" t="s">
        <v>480</v>
      </c>
      <c r="E20" s="15" t="s">
        <v>471</v>
      </c>
      <c r="F20" s="15" t="n">
        <v>-0.13</v>
      </c>
      <c r="G20" s="15" t="n">
        <v>486</v>
      </c>
      <c r="H20" s="139" t="n">
        <v>37060</v>
      </c>
      <c r="I20" s="15" t="s">
        <v>481</v>
      </c>
    </row>
    <row r="21" customFormat="false" ht="12.75" hidden="false" customHeight="false" outlineLevel="0" collapsed="false">
      <c r="H21" s="139"/>
      <c r="I21" s="15" t="s">
        <v>482</v>
      </c>
    </row>
    <row r="22" customFormat="false" ht="12.75" hidden="false" customHeight="false" outlineLevel="0" collapsed="false">
      <c r="B22" s="15" t="s">
        <v>477</v>
      </c>
      <c r="C22" s="15" t="s">
        <v>300</v>
      </c>
      <c r="D22" s="15" t="s">
        <v>34</v>
      </c>
      <c r="E22" s="15" t="s">
        <v>471</v>
      </c>
      <c r="F22" s="15" t="n">
        <v>-0.13</v>
      </c>
      <c r="G22" s="15" t="n">
        <v>578</v>
      </c>
      <c r="H22" s="139" t="n">
        <v>37061</v>
      </c>
      <c r="I22" s="15" t="s">
        <v>483</v>
      </c>
    </row>
    <row r="23" customFormat="false" ht="12.75" hidden="false" customHeight="false" outlineLevel="0" collapsed="false">
      <c r="B23" s="15" t="s">
        <v>477</v>
      </c>
      <c r="C23" s="15" t="s">
        <v>39</v>
      </c>
      <c r="D23" s="15" t="s">
        <v>40</v>
      </c>
      <c r="E23" s="15" t="s">
        <v>471</v>
      </c>
      <c r="F23" s="15" t="n">
        <v>-0.13</v>
      </c>
      <c r="G23" s="15" t="n">
        <v>65</v>
      </c>
      <c r="H23" s="139" t="n">
        <v>37062</v>
      </c>
      <c r="I23" s="15" t="s">
        <v>484</v>
      </c>
    </row>
    <row r="24" customFormat="false" ht="12.75" hidden="false" customHeight="false" outlineLevel="0" collapsed="false">
      <c r="B24" s="15" t="s">
        <v>477</v>
      </c>
      <c r="C24" s="15" t="s">
        <v>475</v>
      </c>
      <c r="D24" s="15" t="s">
        <v>42</v>
      </c>
      <c r="E24" s="15" t="s">
        <v>471</v>
      </c>
      <c r="F24" s="15" t="n">
        <v>-0.13</v>
      </c>
      <c r="G24" s="15" t="n">
        <v>335</v>
      </c>
      <c r="H24" s="139" t="n">
        <v>37063</v>
      </c>
      <c r="I24" s="15" t="n">
        <v>142401</v>
      </c>
    </row>
    <row r="25" customFormat="false" ht="12.75" hidden="false" customHeight="false" outlineLevel="0" collapsed="false">
      <c r="A25" s="0" t="s">
        <v>344</v>
      </c>
    </row>
    <row r="27" customFormat="false" ht="12.75" hidden="false" customHeight="false" outlineLevel="0" collapsed="false">
      <c r="B27" s="140" t="s">
        <v>29</v>
      </c>
      <c r="C27" s="140" t="s">
        <v>473</v>
      </c>
      <c r="D27" s="15" t="str">
        <f aca="false">+D5</f>
        <v>19-1043-00</v>
      </c>
      <c r="E27" s="140" t="s">
        <v>471</v>
      </c>
      <c r="F27" s="140" t="n">
        <v>-0.08</v>
      </c>
      <c r="G27" s="140" t="n">
        <v>448</v>
      </c>
      <c r="H27" s="141" t="s">
        <v>401</v>
      </c>
      <c r="I27" s="15" t="n">
        <v>144279</v>
      </c>
    </row>
    <row r="28" customFormat="false" ht="12.75" hidden="false" customHeight="false" outlineLevel="0" collapsed="false">
      <c r="B28" s="140" t="s">
        <v>29</v>
      </c>
      <c r="C28" s="140" t="s">
        <v>39</v>
      </c>
      <c r="D28" s="15" t="str">
        <f aca="false">+D13</f>
        <v>440-557</v>
      </c>
      <c r="E28" s="140" t="s">
        <v>471</v>
      </c>
      <c r="F28" s="140" t="n">
        <v>-0.105</v>
      </c>
      <c r="G28" s="140" t="n">
        <v>485</v>
      </c>
      <c r="H28" s="141" t="n">
        <v>36586</v>
      </c>
      <c r="I28" s="15" t="n">
        <v>142889</v>
      </c>
    </row>
    <row r="29" customFormat="false" ht="12.75" hidden="false" customHeight="false" outlineLevel="0" collapsed="false">
      <c r="B29" s="140" t="s">
        <v>29</v>
      </c>
      <c r="C29" s="140" t="s">
        <v>475</v>
      </c>
      <c r="D29" s="15" t="str">
        <f aca="false">+D15</f>
        <v>23-603-01</v>
      </c>
      <c r="E29" s="140" t="s">
        <v>471</v>
      </c>
      <c r="F29" s="140" t="n">
        <v>-0.105</v>
      </c>
      <c r="G29" s="140" t="n">
        <v>2386</v>
      </c>
      <c r="H29" s="141" t="n">
        <v>36586</v>
      </c>
      <c r="I29" s="15" t="n">
        <v>142889</v>
      </c>
    </row>
    <row r="30" customFormat="false" ht="12.75" hidden="false" customHeight="false" outlineLevel="0" collapsed="false">
      <c r="B30" s="15" t="s">
        <v>29</v>
      </c>
      <c r="C30" s="15" t="str">
        <f aca="false">+C17</f>
        <v>Jennings Plant</v>
      </c>
      <c r="D30" s="15" t="str">
        <f aca="false">+D17</f>
        <v>440-565</v>
      </c>
      <c r="E30" s="15" t="s">
        <v>471</v>
      </c>
      <c r="F30" s="15" t="n">
        <v>-0.13</v>
      </c>
      <c r="G30" s="15" t="n">
        <v>5050</v>
      </c>
      <c r="H30" s="15" t="s">
        <v>401</v>
      </c>
      <c r="I30" s="15" t="n">
        <v>145195</v>
      </c>
      <c r="J30" s="0" t="n">
        <v>159428</v>
      </c>
      <c r="K30" s="0" t="n">
        <v>203359</v>
      </c>
    </row>
    <row r="31" customFormat="false" ht="12.75" hidden="false" customHeight="false" outlineLevel="0" collapsed="false">
      <c r="B31" s="15" t="s">
        <v>485</v>
      </c>
      <c r="C31" s="15" t="s">
        <v>486</v>
      </c>
      <c r="D31" s="15" t="s">
        <v>487</v>
      </c>
      <c r="G31" s="15" t="n">
        <f aca="false">16068-5050-3319</f>
        <v>7699</v>
      </c>
      <c r="I31" s="15" t="n">
        <v>144959</v>
      </c>
      <c r="J31" s="0" t="n">
        <v>159413</v>
      </c>
      <c r="K31" s="0" t="n">
        <v>203345</v>
      </c>
    </row>
    <row r="33" customFormat="false" ht="12.75" hidden="false" customHeight="false" outlineLevel="0" collapsed="false">
      <c r="A33" s="0" t="s">
        <v>62</v>
      </c>
    </row>
    <row r="34" customFormat="false" ht="12.75" hidden="false" customHeight="false" outlineLevel="0" collapsed="false">
      <c r="B34" s="15" t="s">
        <v>488</v>
      </c>
    </row>
  </sheetData>
  <printOptions headings="false" gridLines="false" gridLinesSet="true" horizontalCentered="true" verticalCentered="false"/>
  <pageMargins left="0.25" right="0.25" top="0.75" bottom="0.75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Energy Pipeline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0" t="s">
        <v>489</v>
      </c>
    </row>
    <row r="3" customFormat="false" ht="12.75" hidden="false" customHeight="false" outlineLevel="0" collapsed="false">
      <c r="B3" s="0" t="s">
        <v>490</v>
      </c>
    </row>
    <row r="4" customFormat="false" ht="12.75" hidden="false" customHeight="false" outlineLevel="0" collapsed="false">
      <c r="B4" s="0" t="s">
        <v>491</v>
      </c>
    </row>
    <row r="5" customFormat="false" ht="12.75" hidden="false" customHeight="false" outlineLevel="0" collapsed="false">
      <c r="A5" s="0" t="s">
        <v>344</v>
      </c>
    </row>
    <row r="6" customFormat="false" ht="12.75" hidden="false" customHeight="false" outlineLevel="0" collapsed="false">
      <c r="B6" s="0" t="s">
        <v>492</v>
      </c>
    </row>
    <row r="7" customFormat="false" ht="12.75" hidden="false" customHeight="false" outlineLevel="0" collapsed="false">
      <c r="A7" s="0" t="s">
        <v>348</v>
      </c>
    </row>
    <row r="8" customFormat="false" ht="12.75" hidden="false" customHeight="false" outlineLevel="0" collapsed="false">
      <c r="B8" s="0" t="s">
        <v>376</v>
      </c>
    </row>
    <row r="9" customFormat="false" ht="12.75" hidden="false" customHeight="false" outlineLevel="0" collapsed="false">
      <c r="A9" s="0" t="s">
        <v>62</v>
      </c>
    </row>
    <row r="10" customFormat="false" ht="12.75" hidden="false" customHeight="false" outlineLevel="0" collapsed="false">
      <c r="B10" s="0" t="s">
        <v>493</v>
      </c>
    </row>
    <row r="11" customFormat="false" ht="12.75" hidden="false" customHeight="false" outlineLevel="0" collapsed="false">
      <c r="B11" s="0" t="s">
        <v>494</v>
      </c>
    </row>
    <row r="12" customFormat="false" ht="12.75" hidden="false" customHeight="false" outlineLevel="0" collapsed="false">
      <c r="B12" s="0" t="s">
        <v>495</v>
      </c>
    </row>
    <row r="13" customFormat="false" ht="12.75" hidden="false" customHeight="false" outlineLevel="0" collapsed="false">
      <c r="B13" s="0" t="s">
        <v>496</v>
      </c>
    </row>
    <row r="15" customFormat="false" ht="12.75" hidden="false" customHeight="false" outlineLevel="0" collapsed="false">
      <c r="A15" s="0" t="s">
        <v>497</v>
      </c>
      <c r="B15" s="15" t="s">
        <v>498</v>
      </c>
      <c r="C15" s="15" t="s">
        <v>362</v>
      </c>
      <c r="D15" s="15" t="s">
        <v>363</v>
      </c>
    </row>
    <row r="16" customFormat="false" ht="12.75" hidden="false" customHeight="false" outlineLevel="0" collapsed="false">
      <c r="A16" s="136" t="s">
        <v>499</v>
      </c>
      <c r="B16" s="15" t="n">
        <v>139248</v>
      </c>
      <c r="C16" s="15" t="n">
        <f aca="false">+B16</f>
        <v>139248</v>
      </c>
      <c r="D16" s="15" t="n">
        <f aca="false">+C16</f>
        <v>139248</v>
      </c>
    </row>
    <row r="17" customFormat="false" ht="12.75" hidden="false" customHeight="false" outlineLevel="0" collapsed="false">
      <c r="A17" s="136" t="s">
        <v>365</v>
      </c>
      <c r="B17" s="15" t="n">
        <v>143533</v>
      </c>
      <c r="C17" s="15" t="n">
        <f aca="false">+B17</f>
        <v>143533</v>
      </c>
      <c r="D17" s="15" t="n">
        <f aca="false">+C17</f>
        <v>143533</v>
      </c>
    </row>
    <row r="18" customFormat="false" ht="12.75" hidden="false" customHeight="false" outlineLevel="0" collapsed="false">
      <c r="A18" s="136" t="s">
        <v>500</v>
      </c>
      <c r="B18" s="15" t="n">
        <v>144963</v>
      </c>
      <c r="C18" s="15" t="n">
        <v>154553</v>
      </c>
      <c r="D18" s="15" t="n">
        <v>203587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Plains Processing Plant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0" t="s">
        <v>501</v>
      </c>
    </row>
    <row r="3" customFormat="false" ht="12.75" hidden="false" customHeight="false" outlineLevel="0" collapsed="false">
      <c r="B3" s="0" t="s">
        <v>502</v>
      </c>
    </row>
    <row r="4" customFormat="false" ht="12.75" hidden="false" customHeight="false" outlineLevel="0" collapsed="false">
      <c r="B4" s="0" t="s">
        <v>503</v>
      </c>
    </row>
    <row r="5" customFormat="false" ht="12.75" hidden="false" customHeight="false" outlineLevel="0" collapsed="false">
      <c r="A5" s="0" t="s">
        <v>344</v>
      </c>
    </row>
    <row r="6" customFormat="false" ht="12.75" hidden="false" customHeight="false" outlineLevel="0" collapsed="false">
      <c r="B6" s="0" t="s">
        <v>504</v>
      </c>
    </row>
    <row r="7" customFormat="false" ht="12.75" hidden="false" customHeight="false" outlineLevel="0" collapsed="false">
      <c r="B7" s="0" t="s">
        <v>502</v>
      </c>
    </row>
    <row r="8" customFormat="false" ht="12.75" hidden="false" customHeight="false" outlineLevel="0" collapsed="false">
      <c r="B8" s="0" t="s">
        <v>505</v>
      </c>
    </row>
    <row r="9" customFormat="false" ht="12.75" hidden="false" customHeight="false" outlineLevel="0" collapsed="false">
      <c r="A9" s="0" t="s">
        <v>348</v>
      </c>
    </row>
    <row r="10" customFormat="false" ht="12.75" hidden="false" customHeight="false" outlineLevel="0" collapsed="false">
      <c r="B10" s="0" t="s">
        <v>506</v>
      </c>
    </row>
    <row r="11" customFormat="false" ht="12.75" hidden="false" customHeight="false" outlineLevel="0" collapsed="false">
      <c r="B11" s="0" t="s">
        <v>507</v>
      </c>
    </row>
    <row r="13" customFormat="false" ht="12.75" hidden="false" customHeight="false" outlineLevel="0" collapsed="false">
      <c r="A13" s="0" t="s">
        <v>360</v>
      </c>
      <c r="B13" s="0" t="n">
        <v>142989</v>
      </c>
    </row>
    <row r="14" customFormat="false" ht="12.75" hidden="false" customHeight="false" outlineLevel="0" collapsed="false">
      <c r="B14" s="0" t="n">
        <v>142995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Italic"Houston Pipe Line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0" t="s">
        <v>508</v>
      </c>
    </row>
    <row r="3" customFormat="false" ht="12.75" hidden="false" customHeight="false" outlineLevel="0" collapsed="false">
      <c r="B3" s="0" t="s">
        <v>509</v>
      </c>
    </row>
    <row r="4" customFormat="false" ht="12.75" hidden="false" customHeight="false" outlineLevel="0" collapsed="false">
      <c r="C4" s="0" t="s">
        <v>510</v>
      </c>
    </row>
    <row r="5" customFormat="false" ht="12.75" hidden="false" customHeight="false" outlineLevel="0" collapsed="false">
      <c r="C5" s="0" t="s">
        <v>511</v>
      </c>
    </row>
    <row r="6" customFormat="false" ht="12.75" hidden="false" customHeight="false" outlineLevel="0" collapsed="false">
      <c r="B6" s="0" t="s">
        <v>512</v>
      </c>
    </row>
    <row r="7" customFormat="false" ht="12.75" hidden="false" customHeight="false" outlineLevel="0" collapsed="false">
      <c r="A7" s="0" t="s">
        <v>344</v>
      </c>
    </row>
    <row r="8" customFormat="false" ht="12.75" hidden="false" customHeight="false" outlineLevel="0" collapsed="false">
      <c r="B8" s="0" t="s">
        <v>513</v>
      </c>
    </row>
    <row r="9" customFormat="false" ht="12.75" hidden="false" customHeight="false" outlineLevel="0" collapsed="false">
      <c r="B9" s="0" t="s">
        <v>514</v>
      </c>
    </row>
    <row r="10" customFormat="false" ht="12.75" hidden="false" customHeight="false" outlineLevel="0" collapsed="false">
      <c r="A10" s="0" t="s">
        <v>348</v>
      </c>
    </row>
    <row r="11" customFormat="false" ht="12.75" hidden="false" customHeight="false" outlineLevel="0" collapsed="false">
      <c r="B11" s="0" t="s">
        <v>401</v>
      </c>
    </row>
    <row r="12" customFormat="false" ht="12.75" hidden="false" customHeight="false" outlineLevel="0" collapsed="false">
      <c r="A12" s="0" t="s">
        <v>62</v>
      </c>
    </row>
    <row r="13" customFormat="false" ht="12.75" hidden="false" customHeight="false" outlineLevel="0" collapsed="false">
      <c r="B13" s="0" t="s">
        <v>515</v>
      </c>
    </row>
    <row r="14" customFormat="false" ht="12.75" hidden="false" customHeight="false" outlineLevel="0" collapsed="false">
      <c r="C14" s="0" t="s">
        <v>516</v>
      </c>
    </row>
    <row r="15" customFormat="false" ht="12.75" hidden="false" customHeight="false" outlineLevel="0" collapsed="false">
      <c r="C15" s="0" t="s">
        <v>517</v>
      </c>
    </row>
    <row r="16" customFormat="false" ht="12.75" hidden="false" customHeight="false" outlineLevel="0" collapsed="false">
      <c r="A16" s="0" t="s">
        <v>360</v>
      </c>
    </row>
    <row r="17" customFormat="false" ht="12.75" hidden="false" customHeight="false" outlineLevel="0" collapsed="false">
      <c r="B17" s="0" t="s">
        <v>338</v>
      </c>
      <c r="C17" s="0" t="n">
        <v>143804</v>
      </c>
    </row>
    <row r="18" customFormat="false" ht="12.75" hidden="false" customHeight="false" outlineLevel="0" collapsed="false">
      <c r="C18" s="0" t="n">
        <v>143873</v>
      </c>
    </row>
    <row r="19" customFormat="false" ht="12.75" hidden="false" customHeight="false" outlineLevel="0" collapsed="false">
      <c r="C19" s="0" t="n">
        <v>144973</v>
      </c>
      <c r="D19" s="0" t="s">
        <v>518</v>
      </c>
    </row>
    <row r="20" customFormat="false" ht="12.75" hidden="false" customHeight="false" outlineLevel="0" collapsed="false">
      <c r="C20" s="0" t="n">
        <v>144976</v>
      </c>
      <c r="D20" s="0" t="s">
        <v>518</v>
      </c>
    </row>
    <row r="21" customFormat="false" ht="12.75" hidden="false" customHeight="false" outlineLevel="0" collapsed="false">
      <c r="C21" s="0" t="n">
        <v>144978</v>
      </c>
      <c r="D21" s="0" t="s">
        <v>518</v>
      </c>
    </row>
    <row r="22" customFormat="false" ht="12.75" hidden="false" customHeight="false" outlineLevel="0" collapsed="false">
      <c r="C22" s="0" t="n">
        <v>145116</v>
      </c>
      <c r="D22" s="0" t="s">
        <v>518</v>
      </c>
    </row>
    <row r="23" customFormat="false" ht="12.75" hidden="false" customHeight="false" outlineLevel="0" collapsed="false">
      <c r="B23" s="0" t="s">
        <v>344</v>
      </c>
      <c r="C23" s="0" t="n">
        <v>144049</v>
      </c>
    </row>
    <row r="24" customFormat="false" ht="12.75" hidden="false" customHeight="false" outlineLevel="0" collapsed="false">
      <c r="C24" s="0" t="n">
        <v>144052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Italic"Koch Midstream / Delhi Gas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0" t="s">
        <v>370</v>
      </c>
    </row>
    <row r="3" customFormat="false" ht="12.75" hidden="false" customHeight="false" outlineLevel="0" collapsed="false">
      <c r="B3" s="0" t="s">
        <v>519</v>
      </c>
    </row>
    <row r="4" customFormat="false" ht="12.75" hidden="false" customHeight="false" outlineLevel="0" collapsed="false">
      <c r="B4" s="0" t="s">
        <v>520</v>
      </c>
    </row>
    <row r="5" customFormat="false" ht="12.75" hidden="false" customHeight="false" outlineLevel="0" collapsed="false">
      <c r="A5" s="0" t="s">
        <v>344</v>
      </c>
    </row>
    <row r="6" customFormat="false" ht="12.75" hidden="false" customHeight="false" outlineLevel="0" collapsed="false">
      <c r="B6" s="0" t="s">
        <v>521</v>
      </c>
    </row>
    <row r="7" customFormat="false" ht="12.75" hidden="false" customHeight="false" outlineLevel="0" collapsed="false">
      <c r="B7" s="0" t="s">
        <v>519</v>
      </c>
    </row>
    <row r="8" customFormat="false" ht="12.75" hidden="false" customHeight="false" outlineLevel="0" collapsed="false">
      <c r="B8" s="0" t="s">
        <v>522</v>
      </c>
    </row>
    <row r="9" customFormat="false" ht="12.75" hidden="false" customHeight="false" outlineLevel="0" collapsed="false">
      <c r="A9" s="0" t="s">
        <v>348</v>
      </c>
    </row>
    <row r="10" customFormat="false" ht="12.75" hidden="false" customHeight="false" outlineLevel="0" collapsed="false">
      <c r="B10" s="0" t="s">
        <v>523</v>
      </c>
    </row>
    <row r="11" customFormat="false" ht="12.75" hidden="false" customHeight="false" outlineLevel="0" collapsed="false">
      <c r="B11" s="0" t="s">
        <v>524</v>
      </c>
    </row>
    <row r="12" customFormat="false" ht="12.75" hidden="false" customHeight="false" outlineLevel="0" collapsed="false">
      <c r="A12" s="0" t="s">
        <v>62</v>
      </c>
    </row>
    <row r="13" customFormat="false" ht="12.75" hidden="false" customHeight="false" outlineLevel="0" collapsed="false">
      <c r="B13" s="0" t="s">
        <v>525</v>
      </c>
    </row>
    <row r="14" customFormat="false" ht="12.75" hidden="false" customHeight="false" outlineLevel="0" collapsed="false">
      <c r="C14" s="0" t="s">
        <v>526</v>
      </c>
    </row>
    <row r="15" customFormat="false" ht="12.75" hidden="false" customHeight="false" outlineLevel="0" collapsed="false">
      <c r="C15" s="0" t="s">
        <v>527</v>
      </c>
    </row>
    <row r="16" customFormat="false" ht="12.75" hidden="false" customHeight="false" outlineLevel="0" collapsed="false">
      <c r="B16" s="0" t="s">
        <v>528</v>
      </c>
    </row>
    <row r="17" customFormat="false" ht="12.75" hidden="false" customHeight="false" outlineLevel="0" collapsed="false">
      <c r="B17" s="0" t="s">
        <v>529</v>
      </c>
    </row>
    <row r="18" customFormat="false" ht="12.75" hidden="false" customHeight="false" outlineLevel="0" collapsed="false">
      <c r="A18" s="0" t="s">
        <v>360</v>
      </c>
    </row>
    <row r="19" customFormat="false" ht="12.75" hidden="false" customHeight="false" outlineLevel="0" collapsed="false">
      <c r="B19" s="33" t="s">
        <v>57</v>
      </c>
    </row>
    <row r="20" customFormat="false" ht="12.75" hidden="false" customHeight="false" outlineLevel="0" collapsed="false">
      <c r="B20" s="0" t="s">
        <v>61</v>
      </c>
      <c r="C20" s="0" t="n">
        <v>139267</v>
      </c>
      <c r="D20" s="0" t="s">
        <v>4</v>
      </c>
    </row>
    <row r="21" customFormat="false" ht="12.75" hidden="false" customHeight="false" outlineLevel="0" collapsed="false">
      <c r="C21" s="0" t="n">
        <v>143609</v>
      </c>
      <c r="D21" s="0" t="s">
        <v>5</v>
      </c>
    </row>
    <row r="22" customFormat="false" ht="12.75" hidden="false" customHeight="false" outlineLevel="0" collapsed="false">
      <c r="B22" s="0" t="s">
        <v>530</v>
      </c>
      <c r="C22" s="0" t="n">
        <v>141977</v>
      </c>
    </row>
    <row r="23" customFormat="false" ht="12.75" hidden="false" customHeight="false" outlineLevel="0" collapsed="false">
      <c r="C23" s="0" t="n">
        <v>141978</v>
      </c>
    </row>
    <row r="24" customFormat="false" ht="12.75" hidden="false" customHeight="false" outlineLevel="0" collapsed="false">
      <c r="C24" s="0" t="n">
        <v>141930</v>
      </c>
    </row>
    <row r="25" customFormat="false" ht="12.75" hidden="false" customHeight="false" outlineLevel="0" collapsed="false">
      <c r="B25" s="33" t="s">
        <v>58</v>
      </c>
      <c r="C25" s="0" t="n">
        <v>144129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Italic"Lonestar Pipe Line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0" t="s">
        <v>370</v>
      </c>
    </row>
    <row r="3" customFormat="false" ht="12.75" hidden="false" customHeight="false" outlineLevel="0" collapsed="false">
      <c r="B3" s="0" t="s">
        <v>509</v>
      </c>
    </row>
    <row r="4" customFormat="false" ht="12.75" hidden="false" customHeight="false" outlineLevel="0" collapsed="false">
      <c r="C4" s="0" t="s">
        <v>531</v>
      </c>
    </row>
    <row r="5" customFormat="false" ht="12.75" hidden="false" customHeight="false" outlineLevel="0" collapsed="false">
      <c r="C5" s="0" t="s">
        <v>532</v>
      </c>
    </row>
    <row r="6" customFormat="false" ht="12.75" hidden="false" customHeight="false" outlineLevel="0" collapsed="false">
      <c r="C6" s="0" t="s">
        <v>533</v>
      </c>
    </row>
    <row r="7" customFormat="false" ht="12.75" hidden="false" customHeight="false" outlineLevel="0" collapsed="false">
      <c r="C7" s="0" t="s">
        <v>534</v>
      </c>
    </row>
    <row r="8" customFormat="false" ht="12.75" hidden="false" customHeight="false" outlineLevel="0" collapsed="false">
      <c r="B8" s="0" t="s">
        <v>535</v>
      </c>
    </row>
    <row r="9" customFormat="false" ht="12.75" hidden="false" customHeight="false" outlineLevel="0" collapsed="false">
      <c r="A9" s="0" t="s">
        <v>344</v>
      </c>
    </row>
    <row r="10" customFormat="false" ht="12.75" hidden="false" customHeight="false" outlineLevel="0" collapsed="false">
      <c r="B10" s="0" t="s">
        <v>536</v>
      </c>
    </row>
    <row r="11" customFormat="false" ht="12.75" hidden="false" customHeight="false" outlineLevel="0" collapsed="false">
      <c r="B11" s="0" t="s">
        <v>537</v>
      </c>
    </row>
    <row r="12" customFormat="false" ht="12.75" hidden="false" customHeight="false" outlineLevel="0" collapsed="false">
      <c r="B12" s="0" t="s">
        <v>522</v>
      </c>
    </row>
    <row r="13" customFormat="false" ht="12.75" hidden="false" customHeight="false" outlineLevel="0" collapsed="false">
      <c r="A13" s="0" t="s">
        <v>348</v>
      </c>
    </row>
    <row r="14" customFormat="false" ht="12.75" hidden="false" customHeight="false" outlineLevel="0" collapsed="false">
      <c r="B14" s="0" t="s">
        <v>401</v>
      </c>
    </row>
    <row r="15" customFormat="false" ht="12.75" hidden="false" customHeight="false" outlineLevel="0" collapsed="false">
      <c r="A15" s="0" t="s">
        <v>62</v>
      </c>
    </row>
    <row r="16" customFormat="false" ht="12.75" hidden="false" customHeight="false" outlineLevel="0" collapsed="false">
      <c r="B16" s="0" t="s">
        <v>538</v>
      </c>
    </row>
    <row r="17" customFormat="false" ht="12.75" hidden="false" customHeight="false" outlineLevel="0" collapsed="false">
      <c r="A17" s="0" t="s">
        <v>539</v>
      </c>
    </row>
    <row r="18" customFormat="false" ht="12.75" hidden="false" customHeight="false" outlineLevel="0" collapsed="false">
      <c r="C18" s="8" t="s">
        <v>498</v>
      </c>
      <c r="D18" s="8" t="s">
        <v>362</v>
      </c>
    </row>
    <row r="19" customFormat="false" ht="12.75" hidden="false" customHeight="false" outlineLevel="0" collapsed="false">
      <c r="B19" s="0" t="s">
        <v>338</v>
      </c>
      <c r="C19" s="8" t="n">
        <v>139270</v>
      </c>
      <c r="D19" s="8" t="n">
        <v>139270</v>
      </c>
    </row>
    <row r="20" customFormat="false" ht="12.75" hidden="false" customHeight="false" outlineLevel="0" collapsed="false">
      <c r="C20" s="8" t="n">
        <v>143630</v>
      </c>
      <c r="D20" s="8" t="n">
        <v>143630</v>
      </c>
    </row>
    <row r="21" customFormat="false" ht="12.75" hidden="false" customHeight="false" outlineLevel="0" collapsed="false">
      <c r="B21" s="0" t="s">
        <v>344</v>
      </c>
      <c r="C21" s="8" t="n">
        <v>141877</v>
      </c>
      <c r="D21" s="8" t="n">
        <v>156256</v>
      </c>
    </row>
    <row r="22" customFormat="false" ht="12.75" hidden="false" customHeight="false" outlineLevel="0" collapsed="false">
      <c r="C22" s="8" t="n">
        <v>141883</v>
      </c>
      <c r="D22" s="8"/>
    </row>
    <row r="23" customFormat="false" ht="12.75" hidden="false" customHeight="false" outlineLevel="0" collapsed="false">
      <c r="C23" s="8" t="n">
        <v>141884</v>
      </c>
      <c r="D23" s="8"/>
    </row>
    <row r="24" customFormat="false" ht="12.75" hidden="false" customHeight="false" outlineLevel="0" collapsed="false">
      <c r="C24" s="8" t="n">
        <v>143786</v>
      </c>
      <c r="D24" s="8"/>
    </row>
    <row r="27" customFormat="false" ht="12.75" hidden="false" customHeight="false" outlineLevel="0" collapsed="false">
      <c r="A27" s="0" t="s">
        <v>540</v>
      </c>
      <c r="B27" s="0" t="s">
        <v>541</v>
      </c>
      <c r="D27" s="0" t="n">
        <v>215249</v>
      </c>
    </row>
    <row r="28" customFormat="false" ht="12.75" hidden="false" customHeight="false" outlineLevel="0" collapsed="false">
      <c r="B28" s="0" t="n">
        <v>11811</v>
      </c>
      <c r="C28" s="0" t="s">
        <v>542</v>
      </c>
    </row>
    <row r="29" customFormat="false" ht="12.75" hidden="false" customHeight="false" outlineLevel="0" collapsed="false">
      <c r="B29" s="0" t="n">
        <v>9199</v>
      </c>
      <c r="C29" s="0" t="s">
        <v>543</v>
      </c>
    </row>
    <row r="30" customFormat="false" ht="12.75" hidden="false" customHeight="false" outlineLevel="0" collapsed="false">
      <c r="B30" s="0" t="n">
        <f aca="false">375*31</f>
        <v>11625</v>
      </c>
      <c r="C30" s="0" t="s">
        <v>544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Italic"Midcon TX Pipleline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0" t="s">
        <v>545</v>
      </c>
    </row>
    <row r="3" customFormat="false" ht="12.75" hidden="false" customHeight="false" outlineLevel="0" collapsed="false">
      <c r="B3" s="0" t="s">
        <v>546</v>
      </c>
    </row>
    <row r="4" customFormat="false" ht="12.75" hidden="false" customHeight="false" outlineLevel="0" collapsed="false">
      <c r="B4" s="0" t="s">
        <v>547</v>
      </c>
    </row>
    <row r="5" customFormat="false" ht="12.75" hidden="false" customHeight="false" outlineLevel="0" collapsed="false">
      <c r="A5" s="0" t="s">
        <v>344</v>
      </c>
    </row>
    <row r="6" customFormat="false" ht="12.75" hidden="false" customHeight="false" outlineLevel="0" collapsed="false">
      <c r="B6" s="0" t="s">
        <v>548</v>
      </c>
    </row>
    <row r="7" customFormat="false" ht="12.75" hidden="false" customHeight="false" outlineLevel="0" collapsed="false">
      <c r="C7" s="0" t="s">
        <v>549</v>
      </c>
    </row>
    <row r="8" customFormat="false" ht="12.75" hidden="false" customHeight="false" outlineLevel="0" collapsed="false">
      <c r="A8" s="0" t="s">
        <v>348</v>
      </c>
    </row>
    <row r="9" customFormat="false" ht="12.75" hidden="false" customHeight="false" outlineLevel="0" collapsed="false">
      <c r="B9" s="0" t="s">
        <v>550</v>
      </c>
    </row>
    <row r="10" customFormat="false" ht="12.75" hidden="false" customHeight="false" outlineLevel="0" collapsed="false">
      <c r="A10" s="0" t="s">
        <v>539</v>
      </c>
    </row>
    <row r="11" customFormat="false" ht="12.75" hidden="false" customHeight="false" outlineLevel="0" collapsed="false">
      <c r="B11" s="0" t="s">
        <v>551</v>
      </c>
    </row>
    <row r="12" customFormat="false" ht="12.75" hidden="false" customHeight="false" outlineLevel="0" collapsed="false">
      <c r="B12" s="0" t="s">
        <v>552</v>
      </c>
    </row>
    <row r="13" customFormat="false" ht="12.75" hidden="false" customHeight="false" outlineLevel="0" collapsed="false">
      <c r="A13" s="0" t="s">
        <v>62</v>
      </c>
    </row>
    <row r="14" customFormat="false" ht="12.75" hidden="false" customHeight="false" outlineLevel="0" collapsed="false">
      <c r="B14" s="0" t="s">
        <v>553</v>
      </c>
    </row>
    <row r="15" customFormat="false" ht="12.75" hidden="false" customHeight="false" outlineLevel="0" collapsed="false">
      <c r="C15" s="0" t="s">
        <v>554</v>
      </c>
    </row>
    <row r="16" customFormat="false" ht="12.75" hidden="false" customHeight="false" outlineLevel="0" collapsed="false">
      <c r="C16" s="0" t="s">
        <v>555</v>
      </c>
    </row>
    <row r="17" customFormat="false" ht="12.75" hidden="false" customHeight="false" outlineLevel="0" collapsed="false">
      <c r="C17" s="0" t="s">
        <v>556</v>
      </c>
    </row>
    <row r="18" customFormat="false" ht="12.75" hidden="false" customHeight="false" outlineLevel="0" collapsed="false">
      <c r="B18" s="0" t="s">
        <v>557</v>
      </c>
    </row>
    <row r="19" customFormat="false" ht="12.75" hidden="false" customHeight="false" outlineLevel="0" collapsed="false">
      <c r="C19" s="0" t="s">
        <v>558</v>
      </c>
    </row>
    <row r="20" customFormat="false" ht="12.75" hidden="false" customHeight="false" outlineLevel="0" collapsed="false">
      <c r="B20" s="0" t="s">
        <v>559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Italic"Tomcat Pipeline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6.56"/>
    <col collapsed="false" customWidth="true" hidden="false" outlineLevel="0" max="3" min="2" style="8" width="8.7"/>
    <col collapsed="false" customWidth="true" hidden="false" outlineLevel="0" max="4" min="4" style="8" width="1.7"/>
    <col collapsed="false" customWidth="true" hidden="false" outlineLevel="0" max="5" min="5" style="8" width="8.7"/>
    <col collapsed="false" customWidth="true" hidden="false" outlineLevel="0" max="6" min="6" style="8" width="7.7"/>
    <col collapsed="false" customWidth="true" hidden="false" outlineLevel="0" max="7" min="7" style="8" width="1.7"/>
    <col collapsed="false" customWidth="true" hidden="false" outlineLevel="0" max="8" min="8" style="15" width="39.41"/>
    <col collapsed="false" customWidth="false" hidden="false" outlineLevel="0" max="257" min="9" style="8" width="9.14"/>
  </cols>
  <sheetData>
    <row r="1" customFormat="false" ht="15" hidden="false" customHeight="true" outlineLevel="0" collapsed="false">
      <c r="A1" s="17"/>
      <c r="B1" s="18" t="s">
        <v>57</v>
      </c>
      <c r="C1" s="18"/>
      <c r="D1" s="19"/>
      <c r="E1" s="19" t="s">
        <v>58</v>
      </c>
      <c r="F1" s="19" t="s">
        <v>59</v>
      </c>
      <c r="G1" s="19"/>
      <c r="H1" s="20" t="s">
        <v>60</v>
      </c>
    </row>
    <row r="2" customFormat="false" ht="15" hidden="false" customHeight="true" outlineLevel="0" collapsed="false">
      <c r="A2" s="21"/>
      <c r="B2" s="22" t="s">
        <v>61</v>
      </c>
      <c r="C2" s="22" t="s">
        <v>62</v>
      </c>
      <c r="D2" s="22"/>
      <c r="E2" s="22"/>
      <c r="F2" s="22"/>
      <c r="G2" s="22"/>
      <c r="H2" s="23"/>
    </row>
    <row r="3" customFormat="false" ht="20.25" hidden="false" customHeight="true" outlineLevel="0" collapsed="false">
      <c r="A3" s="24" t="s">
        <v>63</v>
      </c>
      <c r="B3" s="22" t="n">
        <v>0</v>
      </c>
      <c r="C3" s="22" t="n">
        <v>208</v>
      </c>
      <c r="D3" s="22"/>
      <c r="E3" s="22" t="n">
        <v>208</v>
      </c>
      <c r="F3" s="22" t="n">
        <f aca="false">+B3+C3-E3</f>
        <v>0</v>
      </c>
      <c r="G3" s="22"/>
      <c r="H3" s="23" t="s">
        <v>64</v>
      </c>
    </row>
    <row r="4" customFormat="false" ht="12.75" hidden="false" customHeight="false" outlineLevel="0" collapsed="false">
      <c r="A4" s="25" t="s">
        <v>65</v>
      </c>
      <c r="B4" s="22" t="n">
        <v>0</v>
      </c>
      <c r="C4" s="22" t="n">
        <v>1097</v>
      </c>
      <c r="D4" s="22"/>
      <c r="E4" s="22" t="n">
        <v>1097</v>
      </c>
      <c r="F4" s="22" t="n">
        <f aca="false">+B4+C4-E4</f>
        <v>0</v>
      </c>
      <c r="G4" s="22"/>
      <c r="H4" s="23" t="s">
        <v>66</v>
      </c>
    </row>
    <row r="5" customFormat="false" ht="12.75" hidden="false" customHeight="false" outlineLevel="0" collapsed="false">
      <c r="A5" s="24" t="s">
        <v>67</v>
      </c>
      <c r="B5" s="22" t="n">
        <v>0</v>
      </c>
      <c r="C5" s="22" t="n">
        <v>1233</v>
      </c>
      <c r="D5" s="22"/>
      <c r="E5" s="22" t="n">
        <v>1233</v>
      </c>
      <c r="F5" s="22" t="n">
        <f aca="false">+B5+C5-E5</f>
        <v>0</v>
      </c>
      <c r="G5" s="22"/>
      <c r="H5" s="23" t="s">
        <v>64</v>
      </c>
    </row>
    <row r="6" customFormat="false" ht="12.75" hidden="false" customHeight="false" outlineLevel="0" collapsed="false">
      <c r="A6" s="25" t="s">
        <v>68</v>
      </c>
      <c r="B6" s="26" t="n">
        <v>0</v>
      </c>
      <c r="C6" s="22" t="n">
        <v>0</v>
      </c>
      <c r="D6" s="22"/>
      <c r="E6" s="22" t="n">
        <v>0</v>
      </c>
      <c r="F6" s="22" t="n">
        <f aca="false">+B6+C6-E6</f>
        <v>0</v>
      </c>
      <c r="G6" s="22"/>
      <c r="H6" s="23" t="s">
        <v>69</v>
      </c>
    </row>
    <row r="7" customFormat="false" ht="12.75" hidden="false" customHeight="false" outlineLevel="0" collapsed="false">
      <c r="A7" s="25" t="s">
        <v>70</v>
      </c>
      <c r="B7" s="22" t="n">
        <v>78732</v>
      </c>
      <c r="C7" s="26" t="n">
        <v>3068</v>
      </c>
      <c r="D7" s="27"/>
      <c r="E7" s="22" t="n">
        <v>0</v>
      </c>
      <c r="F7" s="22" t="n">
        <f aca="false">+B7+C7-E7</f>
        <v>81800</v>
      </c>
      <c r="G7" s="22"/>
      <c r="H7" s="23"/>
    </row>
    <row r="8" customFormat="false" ht="12.75" hidden="false" customHeight="false" outlineLevel="0" collapsed="false">
      <c r="A8" s="25"/>
      <c r="B8" s="22"/>
      <c r="C8" s="27"/>
      <c r="D8" s="27"/>
      <c r="E8" s="22"/>
      <c r="F8" s="22"/>
      <c r="G8" s="22"/>
      <c r="H8" s="23"/>
    </row>
    <row r="9" customFormat="false" ht="12.75" hidden="false" customHeight="false" outlineLevel="0" collapsed="false">
      <c r="A9" s="25" t="s">
        <v>71</v>
      </c>
      <c r="B9" s="22" t="n">
        <v>15602</v>
      </c>
      <c r="C9" s="28" t="n">
        <v>1124</v>
      </c>
      <c r="D9" s="27"/>
      <c r="E9" s="22" t="n">
        <f aca="false">7220+472</f>
        <v>7692</v>
      </c>
      <c r="F9" s="22" t="n">
        <f aca="false">+B9+C9-E9</f>
        <v>9034</v>
      </c>
      <c r="G9" s="22"/>
      <c r="H9" s="23"/>
    </row>
    <row r="10" customFormat="false" ht="12.75" hidden="false" customHeight="false" outlineLevel="0" collapsed="false">
      <c r="A10" s="25" t="s">
        <v>72</v>
      </c>
      <c r="B10" s="22" t="n">
        <v>12474</v>
      </c>
      <c r="C10" s="26"/>
      <c r="D10" s="22"/>
      <c r="E10" s="22"/>
      <c r="F10" s="22" t="n">
        <f aca="false">+B10+C10-E10</f>
        <v>12474</v>
      </c>
      <c r="G10" s="22"/>
      <c r="H10" s="23" t="s">
        <v>73</v>
      </c>
    </row>
    <row r="11" customFormat="false" ht="12.75" hidden="false" customHeight="false" outlineLevel="0" collapsed="false">
      <c r="A11" s="25" t="s">
        <v>74</v>
      </c>
      <c r="B11" s="22" t="n">
        <v>2012</v>
      </c>
      <c r="C11" s="28" t="n">
        <v>322</v>
      </c>
      <c r="D11" s="27"/>
      <c r="E11" s="22" t="n">
        <v>2334</v>
      </c>
      <c r="F11" s="22" t="n">
        <f aca="false">+B11+C11-E11</f>
        <v>0</v>
      </c>
      <c r="G11" s="22"/>
      <c r="H11" s="23" t="s">
        <v>75</v>
      </c>
    </row>
    <row r="12" customFormat="false" ht="12.75" hidden="false" customHeight="false" outlineLevel="0" collapsed="false">
      <c r="A12" s="21" t="s">
        <v>76</v>
      </c>
      <c r="B12" s="22" t="n">
        <v>4446</v>
      </c>
      <c r="C12" s="28" t="n">
        <v>702</v>
      </c>
      <c r="D12" s="27"/>
      <c r="E12" s="22" t="n">
        <v>5148</v>
      </c>
      <c r="F12" s="22" t="n">
        <f aca="false">+B12+C12-E12</f>
        <v>0</v>
      </c>
      <c r="G12" s="22"/>
      <c r="H12" s="23" t="s">
        <v>77</v>
      </c>
    </row>
    <row r="13" customFormat="false" ht="12.75" hidden="false" customHeight="false" outlineLevel="0" collapsed="false">
      <c r="A13" s="21" t="s">
        <v>78</v>
      </c>
      <c r="B13" s="22" t="n">
        <v>2480</v>
      </c>
      <c r="C13" s="22" t="n">
        <v>0</v>
      </c>
      <c r="D13" s="22"/>
      <c r="E13" s="22" t="n">
        <v>2480</v>
      </c>
      <c r="F13" s="22" t="n">
        <f aca="false">+B13+C13-E13</f>
        <v>0</v>
      </c>
      <c r="G13" s="22"/>
      <c r="H13" s="23" t="s">
        <v>79</v>
      </c>
    </row>
    <row r="14" customFormat="false" ht="12.75" hidden="false" customHeight="false" outlineLevel="0" collapsed="false">
      <c r="A14" s="24" t="s">
        <v>80</v>
      </c>
      <c r="B14" s="22" t="n">
        <v>2027</v>
      </c>
      <c r="C14" s="22" t="n">
        <v>0</v>
      </c>
      <c r="D14" s="22"/>
      <c r="E14" s="22" t="n">
        <v>0</v>
      </c>
      <c r="F14" s="22" t="n">
        <f aca="false">+B14+C14-E14</f>
        <v>2027</v>
      </c>
      <c r="G14" s="22"/>
      <c r="H14" s="23" t="s">
        <v>81</v>
      </c>
    </row>
    <row r="15" customFormat="false" ht="12.75" hidden="false" customHeight="false" outlineLevel="0" collapsed="false">
      <c r="A15" s="21"/>
      <c r="B15" s="22"/>
      <c r="C15" s="22"/>
      <c r="D15" s="22"/>
      <c r="E15" s="22"/>
      <c r="F15" s="22"/>
      <c r="G15" s="22"/>
      <c r="H15" s="23"/>
    </row>
    <row r="16" customFormat="false" ht="13.5" hidden="false" customHeight="false" outlineLevel="0" collapsed="false">
      <c r="A16" s="29"/>
      <c r="B16" s="30" t="n">
        <f aca="false">SUM(B3:B15)</f>
        <v>117773</v>
      </c>
      <c r="C16" s="31" t="n">
        <f aca="false">SUM(C3:C15)</f>
        <v>7754</v>
      </c>
      <c r="D16" s="31"/>
      <c r="E16" s="30" t="n">
        <f aca="false">SUM(E3:E15)</f>
        <v>20192</v>
      </c>
      <c r="F16" s="30" t="n">
        <f aca="false">SUM(F3:F14)</f>
        <v>105335</v>
      </c>
      <c r="G16" s="30"/>
      <c r="H16" s="32"/>
    </row>
  </sheetData>
  <mergeCells count="1">
    <mergeCell ref="B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76" activePane="bottomLeft" state="frozen"/>
      <selection pane="topLeft" activeCell="A1" activeCellId="0" sqref="A1"/>
      <selection pane="bottomLeft" activeCell="A99" activeCellId="0" sqref="A9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8" min="2" style="0" width="15.7"/>
    <col collapsed="false" customWidth="true" hidden="false" outlineLevel="0" max="9" min="9" style="0" width="38.85"/>
    <col collapsed="false" customWidth="true" hidden="false" outlineLevel="0" max="24" min="10" style="0" width="15.7"/>
  </cols>
  <sheetData>
    <row r="3" customFormat="false" ht="12.75" hidden="false" customHeight="false" outlineLevel="0" collapsed="false">
      <c r="A3" s="8"/>
      <c r="B3" s="8"/>
      <c r="C3" s="8"/>
      <c r="D3" s="8"/>
      <c r="E3" s="8"/>
      <c r="F3" s="8"/>
      <c r="G3" s="8"/>
      <c r="H3" s="8"/>
    </row>
    <row r="4" customFormat="false" ht="12.75" hidden="false" customHeight="false" outlineLevel="0" collapsed="false">
      <c r="A4" s="28" t="s">
        <v>82</v>
      </c>
      <c r="B4" s="28"/>
      <c r="C4" s="28"/>
      <c r="D4" s="28"/>
      <c r="E4" s="28"/>
      <c r="F4" s="28"/>
      <c r="G4" s="28"/>
      <c r="H4" s="28"/>
    </row>
    <row r="5" customFormat="false" ht="12.75" hidden="false" customHeight="false" outlineLevel="0" collapsed="false">
      <c r="A5" s="28" t="s">
        <v>83</v>
      </c>
      <c r="B5" s="28"/>
      <c r="C5" s="28"/>
      <c r="D5" s="28"/>
      <c r="E5" s="28"/>
      <c r="F5" s="28"/>
      <c r="G5" s="28"/>
      <c r="H5" s="28"/>
    </row>
    <row r="7" customFormat="false" ht="12.75" hidden="false" customHeight="false" outlineLevel="0" collapsed="false">
      <c r="A7" s="33"/>
      <c r="B7" s="33"/>
      <c r="C7" s="33"/>
      <c r="D7" s="33"/>
      <c r="E7" s="7"/>
      <c r="F7" s="33"/>
      <c r="G7" s="33"/>
      <c r="H7" s="7"/>
    </row>
    <row r="8" customFormat="false" ht="39" hidden="false" customHeight="false" outlineLevel="0" collapsed="false">
      <c r="A8" s="34" t="s">
        <v>84</v>
      </c>
      <c r="B8" s="35" t="s">
        <v>85</v>
      </c>
      <c r="C8" s="34" t="s">
        <v>86</v>
      </c>
      <c r="D8" s="34" t="s">
        <v>87</v>
      </c>
      <c r="E8" s="35" t="s">
        <v>88</v>
      </c>
      <c r="F8" s="34" t="s">
        <v>89</v>
      </c>
      <c r="G8" s="34" t="s">
        <v>90</v>
      </c>
      <c r="H8" s="35" t="s">
        <v>91</v>
      </c>
    </row>
    <row r="9" customFormat="false" ht="12.75" hidden="false" customHeight="false" outlineLevel="0" collapsed="false">
      <c r="B9" s="36" t="n">
        <v>36617</v>
      </c>
      <c r="F9" s="37"/>
    </row>
    <row r="10" customFormat="false" ht="12.75" hidden="false" customHeight="false" outlineLevel="0" collapsed="false">
      <c r="B10" s="38"/>
      <c r="D10" s="39"/>
      <c r="F10" s="37"/>
    </row>
    <row r="11" customFormat="false" ht="12.75" hidden="false" customHeight="false" outlineLevel="0" collapsed="false">
      <c r="A11" s="0" t="s">
        <v>92</v>
      </c>
      <c r="B11" s="0" t="n">
        <v>893</v>
      </c>
      <c r="D11" s="39" t="n">
        <f aca="false">SUM(B11*C11)</f>
        <v>0</v>
      </c>
      <c r="E11" s="39" t="n">
        <f aca="false">SUM(B11-D11)</f>
        <v>893</v>
      </c>
      <c r="F11" s="37" t="n">
        <v>0.9</v>
      </c>
      <c r="G11" s="39" t="n">
        <f aca="false">SUM(E11*F11)</f>
        <v>803.7</v>
      </c>
      <c r="H11" s="39" t="n">
        <f aca="false">SUM(E11-G11)</f>
        <v>89.3</v>
      </c>
    </row>
    <row r="12" customFormat="false" ht="12.75" hidden="false" customHeight="false" outlineLevel="0" collapsed="false">
      <c r="A12" s="0" t="s">
        <v>93</v>
      </c>
      <c r="B12" s="0" t="n">
        <v>2926</v>
      </c>
      <c r="C12" s="0" t="n">
        <v>0.0396</v>
      </c>
      <c r="D12" s="39" t="n">
        <f aca="false">SUM(B12*C12)</f>
        <v>115.8696</v>
      </c>
      <c r="E12" s="39" t="n">
        <f aca="false">SUM(B12-D12)</f>
        <v>2810.1304</v>
      </c>
      <c r="F12" s="37" t="n">
        <v>0.9</v>
      </c>
      <c r="G12" s="39" t="n">
        <f aca="false">SUM(E12*F12)</f>
        <v>2529.11736</v>
      </c>
      <c r="H12" s="39" t="n">
        <f aca="false">SUM(E12-G12)</f>
        <v>281.01304</v>
      </c>
    </row>
    <row r="13" customFormat="false" ht="12.75" hidden="false" customHeight="false" outlineLevel="0" collapsed="false">
      <c r="A13" s="0" t="s">
        <v>94</v>
      </c>
      <c r="B13" s="0" t="n">
        <v>137</v>
      </c>
      <c r="D13" s="39" t="n">
        <f aca="false">SUM(B13*C13)</f>
        <v>0</v>
      </c>
      <c r="E13" s="39" t="n">
        <f aca="false">SUM(B13-D13)</f>
        <v>137</v>
      </c>
      <c r="F13" s="37" t="n">
        <v>0</v>
      </c>
      <c r="G13" s="39" t="n">
        <f aca="false">SUM(E13*F13)</f>
        <v>0</v>
      </c>
      <c r="H13" s="39" t="n">
        <f aca="false">SUM(E13-G13)</f>
        <v>137</v>
      </c>
    </row>
    <row r="14" customFormat="false" ht="12.75" hidden="false" customHeight="false" outlineLevel="0" collapsed="false">
      <c r="A14" s="40" t="s">
        <v>95</v>
      </c>
      <c r="B14" s="40" t="n">
        <v>4119</v>
      </c>
      <c r="C14" s="41" t="n">
        <v>0.1376</v>
      </c>
      <c r="D14" s="42" t="n">
        <f aca="false">SUM(B14*C14)</f>
        <v>566.7744</v>
      </c>
      <c r="E14" s="42" t="n">
        <f aca="false">SUM(B14-D14)</f>
        <v>3552.2256</v>
      </c>
      <c r="F14" s="43" t="n">
        <v>0.8</v>
      </c>
      <c r="G14" s="42" t="n">
        <f aca="false">SUM(E14*F14)</f>
        <v>2841.78048</v>
      </c>
      <c r="H14" s="42" t="n">
        <f aca="false">SUM(E14-G14)</f>
        <v>710.44512</v>
      </c>
      <c r="I14" s="40"/>
    </row>
    <row r="15" customFormat="false" ht="12.75" hidden="false" customHeight="false" outlineLevel="0" collapsed="false">
      <c r="A15" s="0" t="s">
        <v>96</v>
      </c>
      <c r="B15" s="0" t="n">
        <v>32</v>
      </c>
      <c r="D15" s="39" t="n">
        <f aca="false">SUM(B15*C15)</f>
        <v>0</v>
      </c>
      <c r="E15" s="39" t="n">
        <f aca="false">SUM(B15-D15)</f>
        <v>32</v>
      </c>
      <c r="F15" s="37" t="n">
        <v>0</v>
      </c>
      <c r="G15" s="39" t="n">
        <f aca="false">SUM(E15*F15)</f>
        <v>0</v>
      </c>
      <c r="H15" s="39" t="n">
        <f aca="false">SUM(E15-G15)</f>
        <v>32</v>
      </c>
    </row>
    <row r="16" customFormat="false" ht="12.75" hidden="false" customHeight="false" outlineLevel="0" collapsed="false">
      <c r="A16" s="0" t="s">
        <v>97</v>
      </c>
      <c r="B16" s="0" t="n">
        <v>605</v>
      </c>
      <c r="D16" s="39" t="n">
        <f aca="false">SUM(B16*C16)</f>
        <v>0</v>
      </c>
      <c r="E16" s="39" t="n">
        <f aca="false">SUM(B16-D16)</f>
        <v>605</v>
      </c>
      <c r="F16" s="37" t="n">
        <v>0.8</v>
      </c>
      <c r="G16" s="39" t="n">
        <f aca="false">SUM(E16*F16)</f>
        <v>484</v>
      </c>
      <c r="H16" s="39" t="n">
        <f aca="false">SUM(E16-G16)</f>
        <v>121</v>
      </c>
    </row>
    <row r="17" customFormat="false" ht="12.75" hidden="false" customHeight="false" outlineLevel="0" collapsed="false">
      <c r="A17" s="40" t="s">
        <v>98</v>
      </c>
      <c r="B17" s="40" t="n">
        <v>2214</v>
      </c>
      <c r="C17" s="40" t="n">
        <v>0.1446</v>
      </c>
      <c r="D17" s="42" t="n">
        <f aca="false">SUM(B17*C17)</f>
        <v>320.1444</v>
      </c>
      <c r="E17" s="42" t="n">
        <f aca="false">SUM(B17-D17)</f>
        <v>1893.8556</v>
      </c>
      <c r="F17" s="43" t="n">
        <v>0.8</v>
      </c>
      <c r="G17" s="42" t="n">
        <f aca="false">SUM(E17*F17)</f>
        <v>1515.08448</v>
      </c>
      <c r="H17" s="42" t="n">
        <f aca="false">SUM(E17-G17)</f>
        <v>378.77112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customFormat="false" ht="12.75" hidden="false" customHeight="false" outlineLevel="0" collapsed="false">
      <c r="A18" s="40" t="s">
        <v>99</v>
      </c>
      <c r="B18" s="40" t="n">
        <v>114</v>
      </c>
      <c r="C18" s="40" t="n">
        <v>0.3163</v>
      </c>
      <c r="D18" s="42" t="n">
        <f aca="false">SUM(B18*C18)</f>
        <v>36.0582</v>
      </c>
      <c r="E18" s="42" t="n">
        <f aca="false">SUM(B18-D18)</f>
        <v>77.9418</v>
      </c>
      <c r="F18" s="43" t="n">
        <v>0.8</v>
      </c>
      <c r="G18" s="42" t="n">
        <f aca="false">SUM(E18*F18)</f>
        <v>62.35344</v>
      </c>
      <c r="H18" s="42" t="n">
        <f aca="false">SUM(E18-G18)</f>
        <v>15.58836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customFormat="false" ht="12.75" hidden="false" customHeight="false" outlineLevel="0" collapsed="false">
      <c r="A19" s="40" t="s">
        <v>100</v>
      </c>
      <c r="B19" s="40" t="n">
        <v>2546</v>
      </c>
      <c r="C19" s="40" t="n">
        <v>0.174</v>
      </c>
      <c r="D19" s="42" t="n">
        <f aca="false">SUM(B19*C19)</f>
        <v>443.004</v>
      </c>
      <c r="E19" s="42" t="n">
        <f aca="false">SUM(B19-D19)</f>
        <v>2102.996</v>
      </c>
      <c r="F19" s="43" t="n">
        <v>0.7</v>
      </c>
      <c r="G19" s="42" t="n">
        <f aca="false">SUM(E19*F19)</f>
        <v>1472.0972</v>
      </c>
      <c r="H19" s="42" t="n">
        <f aca="false">SUM(E19-G19)</f>
        <v>630.8988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customFormat="false" ht="12.75" hidden="false" customHeight="false" outlineLevel="0" collapsed="false">
      <c r="A20" s="40" t="s">
        <v>101</v>
      </c>
      <c r="B20" s="40" t="n">
        <v>3953</v>
      </c>
      <c r="C20" s="40" t="n">
        <v>0.1082</v>
      </c>
      <c r="D20" s="42" t="n">
        <f aca="false">SUM(B20*C20)</f>
        <v>427.7146</v>
      </c>
      <c r="E20" s="42" t="n">
        <f aca="false">SUM(B20-D20)</f>
        <v>3525.2854</v>
      </c>
      <c r="F20" s="43" t="n">
        <v>0.8</v>
      </c>
      <c r="G20" s="42" t="n">
        <f aca="false">SUM(E20*F20)</f>
        <v>2820.22832</v>
      </c>
      <c r="H20" s="42" t="n">
        <f aca="false">SUM(E20-G20)</f>
        <v>705.05708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customFormat="false" ht="12.75" hidden="false" customHeight="false" outlineLevel="0" collapsed="false">
      <c r="A21" s="0" t="s">
        <v>102</v>
      </c>
      <c r="B21" s="0" t="n">
        <v>1</v>
      </c>
      <c r="D21" s="39" t="n">
        <f aca="false">SUM(B21*C21)</f>
        <v>0</v>
      </c>
      <c r="E21" s="39" t="n">
        <f aca="false">SUM(B21-D21)</f>
        <v>1</v>
      </c>
      <c r="F21" s="37" t="n">
        <v>0</v>
      </c>
      <c r="G21" s="39" t="n">
        <f aca="false">SUM(E21*F21)</f>
        <v>0</v>
      </c>
      <c r="H21" s="39" t="n">
        <f aca="false">SUM(E21-G21)</f>
        <v>1</v>
      </c>
    </row>
    <row r="22" customFormat="false" ht="12.75" hidden="false" customHeight="false" outlineLevel="0" collapsed="false">
      <c r="A22" s="0" t="s">
        <v>103</v>
      </c>
      <c r="B22" s="0" t="n">
        <v>3346</v>
      </c>
      <c r="C22" s="0" t="n">
        <v>0.0246</v>
      </c>
      <c r="D22" s="39" t="n">
        <f aca="false">SUM(B22*C22)</f>
        <v>82.3116</v>
      </c>
      <c r="E22" s="39" t="n">
        <f aca="false">SUM(B22-D22)</f>
        <v>3263.6884</v>
      </c>
      <c r="F22" s="37" t="n">
        <v>0.85</v>
      </c>
      <c r="G22" s="39" t="n">
        <f aca="false">SUM(E22*F22)</f>
        <v>2774.13514</v>
      </c>
      <c r="H22" s="39" t="n">
        <f aca="false">SUM(E22-G22)</f>
        <v>489.55326</v>
      </c>
    </row>
    <row r="23" customFormat="false" ht="12.75" hidden="false" customHeight="false" outlineLevel="0" collapsed="false">
      <c r="A23" s="40" t="s">
        <v>104</v>
      </c>
      <c r="B23" s="40" t="n">
        <v>1062</v>
      </c>
      <c r="C23" s="40" t="n">
        <v>0.1594</v>
      </c>
      <c r="D23" s="42" t="n">
        <f aca="false">SUM(B23*C23)</f>
        <v>169.2828</v>
      </c>
      <c r="E23" s="42" t="n">
        <f aca="false">SUM(B23-D23)</f>
        <v>892.7172</v>
      </c>
      <c r="F23" s="43" t="n">
        <v>0.8</v>
      </c>
      <c r="G23" s="42" t="n">
        <f aca="false">SUM(E23*F23)</f>
        <v>714.17376</v>
      </c>
      <c r="H23" s="42" t="n">
        <f aca="false">SUM(E23-G23)</f>
        <v>178.54344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customFormat="false" ht="12.75" hidden="false" customHeight="false" outlineLevel="0" collapsed="false">
      <c r="A24" s="40" t="s">
        <v>105</v>
      </c>
      <c r="B24" s="40" t="n">
        <v>64020</v>
      </c>
      <c r="C24" s="41" t="n">
        <v>0.1025</v>
      </c>
      <c r="D24" s="42" t="n">
        <f aca="false">SUM(B24*C24)</f>
        <v>6562.05</v>
      </c>
      <c r="E24" s="42" t="n">
        <f aca="false">SUM(B24-D24)</f>
        <v>57457.95</v>
      </c>
      <c r="F24" s="43" t="n">
        <v>0.8</v>
      </c>
      <c r="G24" s="42" t="n">
        <f aca="false">SUM(E24*F24)</f>
        <v>45966.36</v>
      </c>
      <c r="H24" s="42" t="n">
        <f aca="false">SUM(E24-G24)</f>
        <v>11491.59</v>
      </c>
      <c r="I24" s="44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customFormat="false" ht="12.75" hidden="false" customHeight="false" outlineLevel="0" collapsed="false">
      <c r="A25" s="0" t="s">
        <v>106</v>
      </c>
      <c r="B25" s="0" t="n">
        <v>1</v>
      </c>
      <c r="C25" s="0" t="n">
        <v>0.1603</v>
      </c>
      <c r="D25" s="39" t="n">
        <f aca="false">SUM(B25*C25)</f>
        <v>0.1603</v>
      </c>
      <c r="E25" s="39" t="n">
        <f aca="false">SUM(B25-D25)</f>
        <v>0.8397</v>
      </c>
      <c r="F25" s="37" t="n">
        <v>0</v>
      </c>
      <c r="G25" s="39" t="n">
        <f aca="false">SUM(E25*F25)</f>
        <v>0</v>
      </c>
      <c r="H25" s="39" t="n">
        <f aca="false">SUM(E25-G25)</f>
        <v>0.8397</v>
      </c>
    </row>
    <row r="26" customFormat="false" ht="12.75" hidden="false" customHeight="false" outlineLevel="0" collapsed="false">
      <c r="A26" s="0" t="s">
        <v>107</v>
      </c>
      <c r="B26" s="0" t="n">
        <v>1925</v>
      </c>
      <c r="C26" s="0" t="n">
        <v>0.0984</v>
      </c>
      <c r="D26" s="39" t="n">
        <f aca="false">SUM(B26*C26)</f>
        <v>189.42</v>
      </c>
      <c r="E26" s="39" t="n">
        <f aca="false">SUM(B26-D26)</f>
        <v>1735.58</v>
      </c>
      <c r="F26" s="37" t="n">
        <v>0.7</v>
      </c>
      <c r="G26" s="39" t="n">
        <f aca="false">SUM(E26*F26)</f>
        <v>1214.906</v>
      </c>
      <c r="H26" s="39" t="n">
        <f aca="false">SUM(E26-G26)</f>
        <v>520.674</v>
      </c>
    </row>
    <row r="27" customFormat="false" ht="12.75" hidden="false" customHeight="false" outlineLevel="0" collapsed="false">
      <c r="A27" s="0" t="s">
        <v>108</v>
      </c>
      <c r="B27" s="0" t="n">
        <v>6025</v>
      </c>
      <c r="C27" s="0" t="n">
        <v>0.0478</v>
      </c>
      <c r="D27" s="39" t="n">
        <f aca="false">SUM(B27*C27)</f>
        <v>287.995</v>
      </c>
      <c r="E27" s="39" t="n">
        <f aca="false">SUM(B27-D27)</f>
        <v>5737.005</v>
      </c>
      <c r="F27" s="37" t="n">
        <v>0.8</v>
      </c>
      <c r="G27" s="39" t="n">
        <f aca="false">SUM(E27*F27)</f>
        <v>4589.604</v>
      </c>
      <c r="H27" s="39" t="n">
        <f aca="false">SUM(E27-G27)</f>
        <v>1147.401</v>
      </c>
    </row>
    <row r="28" customFormat="false" ht="12.75" hidden="false" customHeight="false" outlineLevel="0" collapsed="false">
      <c r="A28" s="0" t="s">
        <v>109</v>
      </c>
      <c r="B28" s="0" t="n">
        <v>1930</v>
      </c>
      <c r="D28" s="39" t="n">
        <f aca="false">SUM(B28*C28)</f>
        <v>0</v>
      </c>
      <c r="E28" s="39" t="n">
        <f aca="false">SUM(B28-D28)</f>
        <v>1930</v>
      </c>
      <c r="F28" s="37" t="n">
        <v>0.9</v>
      </c>
      <c r="G28" s="39" t="n">
        <f aca="false">SUM(E28*F28)</f>
        <v>1737</v>
      </c>
      <c r="H28" s="39" t="n">
        <f aca="false">SUM(E28-G28)</f>
        <v>193</v>
      </c>
    </row>
    <row r="29" customFormat="false" ht="12.75" hidden="false" customHeight="false" outlineLevel="0" collapsed="false">
      <c r="A29" s="40" t="s">
        <v>110</v>
      </c>
      <c r="B29" s="40" t="n">
        <v>30352</v>
      </c>
      <c r="C29" s="40" t="n">
        <v>0.1736</v>
      </c>
      <c r="D29" s="42" t="n">
        <f aca="false">SUM(B29*C29)</f>
        <v>5269.1072</v>
      </c>
      <c r="E29" s="42" t="n">
        <f aca="false">SUM(B29-D29)</f>
        <v>25082.8928</v>
      </c>
      <c r="F29" s="43" t="n">
        <v>0.85</v>
      </c>
      <c r="G29" s="42" t="n">
        <f aca="false">SUM(E29*F29)</f>
        <v>21320.45888</v>
      </c>
      <c r="H29" s="42" t="n">
        <f aca="false">SUM(E29-G29)</f>
        <v>3762.43392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customFormat="false" ht="12.75" hidden="false" customHeight="false" outlineLevel="0" collapsed="false">
      <c r="A30" s="0" t="s">
        <v>111</v>
      </c>
      <c r="B30" s="0" t="n">
        <v>1246</v>
      </c>
      <c r="C30" s="0" t="n">
        <v>0.0885</v>
      </c>
      <c r="D30" s="39" t="n">
        <f aca="false">SUM(B30*C30)</f>
        <v>110.271</v>
      </c>
      <c r="E30" s="39" t="n">
        <f aca="false">SUM(B30-D30)</f>
        <v>1135.729</v>
      </c>
      <c r="F30" s="37" t="n">
        <v>0.9</v>
      </c>
      <c r="G30" s="39" t="n">
        <f aca="false">SUM(E30*F30)</f>
        <v>1022.1561</v>
      </c>
      <c r="H30" s="39" t="n">
        <f aca="false">SUM(E30-G30)</f>
        <v>113.5729</v>
      </c>
    </row>
    <row r="31" customFormat="false" ht="12.75" hidden="false" customHeight="false" outlineLevel="0" collapsed="false">
      <c r="A31" s="40" t="s">
        <v>112</v>
      </c>
      <c r="B31" s="40" t="n">
        <v>3266</v>
      </c>
      <c r="C31" s="40"/>
      <c r="D31" s="42" t="n">
        <f aca="false">SUM(B31*C31)</f>
        <v>0</v>
      </c>
      <c r="E31" s="42" t="n">
        <f aca="false">SUM(B31-D31)</f>
        <v>3266</v>
      </c>
      <c r="F31" s="43" t="n">
        <v>0.9</v>
      </c>
      <c r="G31" s="42" t="n">
        <f aca="false">SUM(E31*F31)</f>
        <v>2939.4</v>
      </c>
      <c r="H31" s="42" t="n">
        <f aca="false">SUM(E31-G31)</f>
        <v>326.6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customFormat="false" ht="12.75" hidden="false" customHeight="false" outlineLevel="0" collapsed="false">
      <c r="A32" s="40" t="s">
        <v>113</v>
      </c>
      <c r="B32" s="40" t="n">
        <v>2682</v>
      </c>
      <c r="C32" s="40"/>
      <c r="D32" s="42" t="n">
        <f aca="false">SUM(B32*C32)</f>
        <v>0</v>
      </c>
      <c r="E32" s="42" t="n">
        <f aca="false">SUM(B32-D32)</f>
        <v>2682</v>
      </c>
      <c r="F32" s="43" t="n">
        <v>0.9</v>
      </c>
      <c r="G32" s="42" t="n">
        <f aca="false">SUM(E32*F32)</f>
        <v>2413.8</v>
      </c>
      <c r="H32" s="42" t="n">
        <f aca="false">SUM(E32-G32)</f>
        <v>268.2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customFormat="false" ht="12.75" hidden="false" customHeight="false" outlineLevel="0" collapsed="false">
      <c r="A33" s="40" t="s">
        <v>114</v>
      </c>
      <c r="B33" s="40" t="n">
        <v>1810</v>
      </c>
      <c r="C33" s="40"/>
      <c r="D33" s="42" t="n">
        <f aca="false">SUM(B33*C33)</f>
        <v>0</v>
      </c>
      <c r="E33" s="42" t="n">
        <f aca="false">SUM(B33-D33)</f>
        <v>1810</v>
      </c>
      <c r="F33" s="43" t="n">
        <v>0.75</v>
      </c>
      <c r="G33" s="42" t="n">
        <f aca="false">SUM(E33*F33)</f>
        <v>1357.5</v>
      </c>
      <c r="H33" s="42" t="n">
        <f aca="false">SUM(E33-G33)</f>
        <v>452.5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customFormat="false" ht="12.75" hidden="false" customHeight="false" outlineLevel="0" collapsed="false">
      <c r="A34" s="40" t="s">
        <v>115</v>
      </c>
      <c r="B34" s="40" t="n">
        <v>1</v>
      </c>
      <c r="C34" s="40"/>
      <c r="D34" s="42" t="n">
        <f aca="false">SUM(B34*C34)</f>
        <v>0</v>
      </c>
      <c r="E34" s="42" t="n">
        <f aca="false">SUM(B34-D34)</f>
        <v>1</v>
      </c>
      <c r="F34" s="43" t="n">
        <v>0</v>
      </c>
      <c r="G34" s="42" t="n">
        <f aca="false">SUM(E34*F34)</f>
        <v>0</v>
      </c>
      <c r="H34" s="42" t="n">
        <f aca="false">SUM(E34-G34)</f>
        <v>1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customFormat="false" ht="12.75" hidden="false" customHeight="false" outlineLevel="0" collapsed="false">
      <c r="A35" s="0" t="s">
        <v>116</v>
      </c>
      <c r="B35" s="0" t="n">
        <v>1361</v>
      </c>
      <c r="D35" s="39" t="n">
        <f aca="false">SUM(B35*C35)</f>
        <v>0</v>
      </c>
      <c r="E35" s="39" t="n">
        <f aca="false">SUM(B35-D35)</f>
        <v>1361</v>
      </c>
      <c r="F35" s="37" t="n">
        <v>0</v>
      </c>
      <c r="G35" s="39" t="n">
        <f aca="false">SUM(E35*F35)</f>
        <v>0</v>
      </c>
      <c r="H35" s="39" t="n">
        <f aca="false">SUM(E35-G35)</f>
        <v>1361</v>
      </c>
    </row>
    <row r="36" customFormat="false" ht="12.75" hidden="false" customHeight="false" outlineLevel="0" collapsed="false">
      <c r="A36" s="40" t="s">
        <v>117</v>
      </c>
      <c r="B36" s="40" t="n">
        <v>199</v>
      </c>
      <c r="C36" s="40"/>
      <c r="D36" s="42" t="n">
        <f aca="false">SUM(B36*C36)</f>
        <v>0</v>
      </c>
      <c r="E36" s="42" t="n">
        <f aca="false">SUM(B36-D36)</f>
        <v>199</v>
      </c>
      <c r="F36" s="43" t="n">
        <v>0</v>
      </c>
      <c r="G36" s="42" t="n">
        <f aca="false">SUM(E36*F36)</f>
        <v>0</v>
      </c>
      <c r="H36" s="39" t="n">
        <f aca="false">SUM(E36-G36)</f>
        <v>199</v>
      </c>
      <c r="I36" s="40"/>
    </row>
    <row r="37" customFormat="false" ht="12.75" hidden="false" customHeight="false" outlineLevel="0" collapsed="false">
      <c r="A37" s="0" t="s">
        <v>118</v>
      </c>
      <c r="B37" s="0" t="n">
        <v>817</v>
      </c>
      <c r="D37" s="39" t="n">
        <f aca="false">SUM(B37*C37)</f>
        <v>0</v>
      </c>
      <c r="E37" s="39" t="n">
        <f aca="false">SUM(B37-D37)</f>
        <v>817</v>
      </c>
      <c r="F37" s="37" t="n">
        <v>0</v>
      </c>
      <c r="G37" s="39" t="n">
        <f aca="false">SUM(E37*F37)</f>
        <v>0</v>
      </c>
      <c r="H37" s="39" t="n">
        <f aca="false">SUM(E37-G37)</f>
        <v>817</v>
      </c>
    </row>
    <row r="38" customFormat="false" ht="13.5" hidden="false" customHeight="true" outlineLevel="0" collapsed="false">
      <c r="A38" s="45" t="s">
        <v>119</v>
      </c>
      <c r="B38" s="45" t="n">
        <v>761</v>
      </c>
      <c r="C38" s="45"/>
      <c r="D38" s="46" t="n">
        <f aca="false">SUM(B38*C38)</f>
        <v>0</v>
      </c>
      <c r="E38" s="46" t="n">
        <f aca="false">SUM(B38-D38)</f>
        <v>761</v>
      </c>
      <c r="F38" s="47" t="n">
        <v>0</v>
      </c>
      <c r="G38" s="46" t="n">
        <f aca="false">SUM(E38*F38)</f>
        <v>0</v>
      </c>
      <c r="H38" s="46" t="n">
        <f aca="false">SUM(E38-G38)</f>
        <v>761</v>
      </c>
      <c r="I38" s="45" t="s">
        <v>120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customFormat="false" ht="12.75" hidden="false" customHeight="false" outlineLevel="0" collapsed="false">
      <c r="A39" s="45" t="s">
        <v>121</v>
      </c>
      <c r="B39" s="45" t="n">
        <v>2</v>
      </c>
      <c r="C39" s="45"/>
      <c r="D39" s="46" t="n">
        <f aca="false">SUM(B39*C39)</f>
        <v>0</v>
      </c>
      <c r="E39" s="46" t="n">
        <f aca="false">SUM(B39-D39)</f>
        <v>2</v>
      </c>
      <c r="F39" s="47" t="n">
        <v>0</v>
      </c>
      <c r="G39" s="46" t="n">
        <f aca="false">SUM(E39*F39)</f>
        <v>0</v>
      </c>
      <c r="H39" s="46" t="n">
        <f aca="false">SUM(E39-G39)</f>
        <v>2</v>
      </c>
      <c r="I39" s="45" t="s">
        <v>120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customFormat="false" ht="12.75" hidden="false" customHeight="false" outlineLevel="0" collapsed="false">
      <c r="A40" s="0" t="s">
        <v>122</v>
      </c>
      <c r="B40" s="0" t="n">
        <v>4589</v>
      </c>
      <c r="D40" s="39" t="n">
        <f aca="false">SUM(B40*C40)</f>
        <v>0</v>
      </c>
      <c r="E40" s="39" t="n">
        <f aca="false">SUM(B40-D40)</f>
        <v>4589</v>
      </c>
      <c r="F40" s="37" t="n">
        <v>0.9</v>
      </c>
      <c r="G40" s="39" t="n">
        <f aca="false">SUM(E40*F40)</f>
        <v>4130.1</v>
      </c>
      <c r="H40" s="39" t="n">
        <f aca="false">SUM(E40-G40)</f>
        <v>458.9</v>
      </c>
    </row>
    <row r="41" customFormat="false" ht="12.75" hidden="false" customHeight="false" outlineLevel="0" collapsed="false">
      <c r="A41" s="40" t="s">
        <v>123</v>
      </c>
      <c r="B41" s="40" t="n">
        <v>1392</v>
      </c>
      <c r="C41" s="40"/>
      <c r="D41" s="42" t="n">
        <f aca="false">SUM(B41*C41)</f>
        <v>0</v>
      </c>
      <c r="E41" s="42" t="n">
        <f aca="false">SUM(B41-D41)</f>
        <v>1392</v>
      </c>
      <c r="F41" s="43" t="n">
        <v>0.8</v>
      </c>
      <c r="G41" s="42" t="n">
        <f aca="false">SUM(E41*F41)</f>
        <v>1113.6</v>
      </c>
      <c r="H41" s="42" t="n">
        <f aca="false">SUM(E41-G41)</f>
        <v>278.4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customFormat="false" ht="12.75" hidden="false" customHeight="false" outlineLevel="0" collapsed="false">
      <c r="A42" s="40" t="s">
        <v>124</v>
      </c>
      <c r="B42" s="40" t="n">
        <v>5105</v>
      </c>
      <c r="C42" s="40"/>
      <c r="D42" s="42" t="n">
        <f aca="false">SUM(B42*C42)</f>
        <v>0</v>
      </c>
      <c r="E42" s="42" t="n">
        <f aca="false">SUM(B42-D42)</f>
        <v>5105</v>
      </c>
      <c r="F42" s="43" t="n">
        <v>0.9</v>
      </c>
      <c r="G42" s="42" t="n">
        <f aca="false">SUM(E42*F42)</f>
        <v>4594.5</v>
      </c>
      <c r="H42" s="42" t="n">
        <f aca="false">SUM(E42-G42)</f>
        <v>510.5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customFormat="false" ht="12.75" hidden="false" customHeight="false" outlineLevel="0" collapsed="false">
      <c r="A43" s="40" t="s">
        <v>125</v>
      </c>
      <c r="B43" s="40" t="n">
        <v>3619</v>
      </c>
      <c r="C43" s="40"/>
      <c r="D43" s="42" t="n">
        <f aca="false">SUM(B43*C43)</f>
        <v>0</v>
      </c>
      <c r="E43" s="42" t="n">
        <f aca="false">SUM(B43-D43)</f>
        <v>3619</v>
      </c>
      <c r="F43" s="43" t="n">
        <v>0.5</v>
      </c>
      <c r="G43" s="42" t="n">
        <f aca="false">SUM(E43*F43)</f>
        <v>1809.5</v>
      </c>
      <c r="H43" s="42" t="n">
        <f aca="false">SUM(E43-G43)</f>
        <v>1809.5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customFormat="false" ht="12.75" hidden="false" customHeight="false" outlineLevel="0" collapsed="false">
      <c r="A44" s="40" t="s">
        <v>126</v>
      </c>
      <c r="B44" s="40" t="n">
        <v>5932</v>
      </c>
      <c r="C44" s="40"/>
      <c r="D44" s="42" t="n">
        <f aca="false">SUM(B44*C44)</f>
        <v>0</v>
      </c>
      <c r="E44" s="42" t="n">
        <f aca="false">SUM(B44-D44)</f>
        <v>5932</v>
      </c>
      <c r="F44" s="43" t="n">
        <v>0.5</v>
      </c>
      <c r="G44" s="42" t="n">
        <f aca="false">SUM(E44*F44)</f>
        <v>2966</v>
      </c>
      <c r="H44" s="42" t="n">
        <f aca="false">SUM(E44-G44)</f>
        <v>2966</v>
      </c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customFormat="false" ht="12.75" hidden="false" customHeight="false" outlineLevel="0" collapsed="false">
      <c r="A45" s="40" t="s">
        <v>127</v>
      </c>
      <c r="B45" s="40" t="n">
        <v>2444</v>
      </c>
      <c r="C45" s="40"/>
      <c r="D45" s="42" t="n">
        <f aca="false">SUM(B45*C45)</f>
        <v>0</v>
      </c>
      <c r="E45" s="42" t="n">
        <f aca="false">SUM(B45-D45)</f>
        <v>2444</v>
      </c>
      <c r="F45" s="43" t="n">
        <v>0</v>
      </c>
      <c r="G45" s="42" t="n">
        <f aca="false">SUM(E45*F45)</f>
        <v>0</v>
      </c>
      <c r="H45" s="42" t="n">
        <f aca="false">SUM(E45-G45)</f>
        <v>2444</v>
      </c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customFormat="false" ht="12.75" hidden="false" customHeight="false" outlineLevel="0" collapsed="false">
      <c r="A46" s="40" t="s">
        <v>128</v>
      </c>
      <c r="B46" s="40" t="n">
        <v>40181</v>
      </c>
      <c r="C46" s="40" t="n">
        <v>0.0893</v>
      </c>
      <c r="D46" s="42" t="n">
        <f aca="false">SUM(B46*C46)</f>
        <v>3588.1633</v>
      </c>
      <c r="E46" s="42" t="n">
        <f aca="false">SUM(B46-D46)</f>
        <v>36592.8367</v>
      </c>
      <c r="F46" s="43" t="n">
        <v>0.8</v>
      </c>
      <c r="G46" s="42" t="n">
        <f aca="false">SUM(E46*F46)</f>
        <v>29274.26936</v>
      </c>
      <c r="H46" s="42" t="n">
        <f aca="false">SUM(E46-G46)</f>
        <v>7318.56734</v>
      </c>
      <c r="I46" s="44"/>
    </row>
    <row r="47" customFormat="false" ht="12.75" hidden="false" customHeight="false" outlineLevel="0" collapsed="false">
      <c r="A47" s="40" t="s">
        <v>129</v>
      </c>
      <c r="B47" s="40" t="n">
        <v>17216</v>
      </c>
      <c r="C47" s="40"/>
      <c r="D47" s="42" t="n">
        <f aca="false">SUM(B47*C47)</f>
        <v>0</v>
      </c>
      <c r="E47" s="42" t="n">
        <f aca="false">SUM(B47-D47)</f>
        <v>17216</v>
      </c>
      <c r="F47" s="43" t="n">
        <v>0.6</v>
      </c>
      <c r="G47" s="42" t="n">
        <f aca="false">SUM(E47*F47)</f>
        <v>10329.6</v>
      </c>
      <c r="H47" s="42" t="n">
        <f aca="false">SUM(E47-G47)</f>
        <v>6886.4</v>
      </c>
      <c r="I47" s="40"/>
    </row>
    <row r="48" customFormat="false" ht="12.75" hidden="false" customHeight="false" outlineLevel="0" collapsed="false">
      <c r="A48" s="40" t="s">
        <v>130</v>
      </c>
      <c r="B48" s="40" t="n">
        <v>2</v>
      </c>
      <c r="C48" s="40"/>
      <c r="D48" s="42" t="n">
        <f aca="false">SUM(B48*C48)</f>
        <v>0</v>
      </c>
      <c r="E48" s="42" t="n">
        <f aca="false">SUM(B48-D48)</f>
        <v>2</v>
      </c>
      <c r="F48" s="43" t="n">
        <v>0</v>
      </c>
      <c r="G48" s="42" t="n">
        <f aca="false">SUM(E48*F48)</f>
        <v>0</v>
      </c>
      <c r="H48" s="42" t="n">
        <f aca="false">SUM(E48-G48)</f>
        <v>2</v>
      </c>
      <c r="I48" s="40"/>
    </row>
    <row r="49" customFormat="false" ht="12.75" hidden="false" customHeight="false" outlineLevel="0" collapsed="false">
      <c r="A49" s="40" t="s">
        <v>131</v>
      </c>
      <c r="B49" s="40" t="n">
        <v>10137</v>
      </c>
      <c r="C49" s="40"/>
      <c r="D49" s="42" t="n">
        <f aca="false">SUM(B49*C49)</f>
        <v>0</v>
      </c>
      <c r="E49" s="42" t="n">
        <f aca="false">SUM(B49-D49)</f>
        <v>10137</v>
      </c>
      <c r="F49" s="43" t="n">
        <v>0.7</v>
      </c>
      <c r="G49" s="42" t="n">
        <f aca="false">SUM(E49*F49)</f>
        <v>7095.9</v>
      </c>
      <c r="H49" s="42" t="n">
        <f aca="false">SUM(E49-G49)</f>
        <v>3041.1</v>
      </c>
      <c r="I49" s="40"/>
    </row>
    <row r="50" customFormat="false" ht="12.75" hidden="false" customHeight="false" outlineLevel="0" collapsed="false">
      <c r="A50" s="40" t="s">
        <v>132</v>
      </c>
      <c r="B50" s="40" t="n">
        <v>2826</v>
      </c>
      <c r="C50" s="40"/>
      <c r="D50" s="42" t="n">
        <f aca="false">SUM(B50*C50)</f>
        <v>0</v>
      </c>
      <c r="E50" s="42" t="n">
        <f aca="false">SUM(B50-D50)</f>
        <v>2826</v>
      </c>
      <c r="F50" s="43" t="n">
        <v>0.8</v>
      </c>
      <c r="G50" s="42" t="n">
        <f aca="false">SUM(E50*F50)</f>
        <v>2260.8</v>
      </c>
      <c r="H50" s="42" t="n">
        <f aca="false">SUM(E50-G50)</f>
        <v>565.2</v>
      </c>
      <c r="I50" s="40"/>
    </row>
    <row r="51" customFormat="false" ht="12.75" hidden="false" customHeight="false" outlineLevel="0" collapsed="false">
      <c r="A51" s="40" t="s">
        <v>133</v>
      </c>
      <c r="B51" s="40" t="n">
        <v>24322</v>
      </c>
      <c r="C51" s="40"/>
      <c r="D51" s="42" t="n">
        <f aca="false">SUM(B51*C51)</f>
        <v>0</v>
      </c>
      <c r="E51" s="42" t="n">
        <f aca="false">SUM(B51-D51)</f>
        <v>24322</v>
      </c>
      <c r="F51" s="43" t="n">
        <v>0.9</v>
      </c>
      <c r="G51" s="42" t="n">
        <f aca="false">SUM(E51*F51)</f>
        <v>21889.8</v>
      </c>
      <c r="H51" s="42" t="n">
        <f aca="false">SUM(E51-G51)</f>
        <v>2432.2</v>
      </c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customFormat="false" ht="12.75" hidden="false" customHeight="false" outlineLevel="0" collapsed="false">
      <c r="A52" s="40" t="s">
        <v>134</v>
      </c>
      <c r="B52" s="40" t="n">
        <v>1098</v>
      </c>
      <c r="C52" s="40"/>
      <c r="D52" s="42" t="n">
        <f aca="false">SUM(B52*C52)</f>
        <v>0</v>
      </c>
      <c r="E52" s="42" t="n">
        <f aca="false">SUM(B52-D52)</f>
        <v>1098</v>
      </c>
      <c r="F52" s="43" t="n">
        <v>0.9</v>
      </c>
      <c r="G52" s="42" t="n">
        <f aca="false">SUM(E52*F52)</f>
        <v>988.2</v>
      </c>
      <c r="H52" s="42" t="n">
        <f aca="false">SUM(E52-G52)</f>
        <v>109.8</v>
      </c>
      <c r="I52" s="40"/>
    </row>
    <row r="53" customFormat="false" ht="12.75" hidden="false" customHeight="false" outlineLevel="0" collapsed="false">
      <c r="A53" s="40" t="s">
        <v>135</v>
      </c>
      <c r="B53" s="40" t="n">
        <v>13836</v>
      </c>
      <c r="C53" s="40" t="n">
        <v>0.1804</v>
      </c>
      <c r="D53" s="42" t="n">
        <f aca="false">SUM(B53*C53)</f>
        <v>2496.0144</v>
      </c>
      <c r="E53" s="42" t="n">
        <f aca="false">SUM(B53-D53)</f>
        <v>11339.9856</v>
      </c>
      <c r="F53" s="43" t="n">
        <v>0.7</v>
      </c>
      <c r="G53" s="42" t="n">
        <f aca="false">SUM(E53*F53)</f>
        <v>7937.98992</v>
      </c>
      <c r="H53" s="42" t="n">
        <f aca="false">SUM(E53-G53)</f>
        <v>3401.99568</v>
      </c>
      <c r="I53" s="40" t="s">
        <v>120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customFormat="false" ht="12.75" hidden="false" customHeight="false" outlineLevel="0" collapsed="false">
      <c r="A54" s="0" t="s">
        <v>136</v>
      </c>
      <c r="B54" s="0" t="n">
        <v>3904</v>
      </c>
      <c r="D54" s="39" t="n">
        <f aca="false">SUM(B54*C54)</f>
        <v>0</v>
      </c>
      <c r="E54" s="39" t="n">
        <f aca="false">SUM(B54-D54)</f>
        <v>3904</v>
      </c>
      <c r="F54" s="37" t="n">
        <v>0.75</v>
      </c>
      <c r="G54" s="39" t="n">
        <f aca="false">SUM(E54*F54)</f>
        <v>2928</v>
      </c>
      <c r="H54" s="39" t="n">
        <f aca="false">SUM(E54-G54)</f>
        <v>976</v>
      </c>
      <c r="I54" s="39" t="n">
        <f aca="false">SUM(G54:H54)</f>
        <v>3904</v>
      </c>
    </row>
    <row r="55" customFormat="false" ht="12.75" hidden="false" customHeight="false" outlineLevel="0" collapsed="false">
      <c r="A55" s="0" t="s">
        <v>137</v>
      </c>
      <c r="B55" s="0" t="n">
        <v>7251</v>
      </c>
      <c r="D55" s="39" t="n">
        <f aca="false">SUM(B55*C55)</f>
        <v>0</v>
      </c>
      <c r="E55" s="39" t="n">
        <f aca="false">SUM(B55-D55)</f>
        <v>7251</v>
      </c>
      <c r="F55" s="37" t="n">
        <v>0</v>
      </c>
      <c r="G55" s="39" t="n">
        <f aca="false">SUM(E55*F55)</f>
        <v>0</v>
      </c>
      <c r="H55" s="39" t="n">
        <f aca="false">SUM(E55-G55)</f>
        <v>7251</v>
      </c>
      <c r="I55" s="39" t="n">
        <f aca="false">SUM(G55:H55)</f>
        <v>7251</v>
      </c>
    </row>
    <row r="56" customFormat="false" ht="12.75" hidden="false" customHeight="false" outlineLevel="0" collapsed="false">
      <c r="A56" s="0" t="s">
        <v>138</v>
      </c>
      <c r="B56" s="0" t="n">
        <v>9177</v>
      </c>
      <c r="D56" s="39" t="n">
        <f aca="false">SUM(B56*C56)</f>
        <v>0</v>
      </c>
      <c r="E56" s="39" t="n">
        <f aca="false">SUM(B56-D56)</f>
        <v>9177</v>
      </c>
      <c r="F56" s="37" t="n">
        <v>0.95</v>
      </c>
      <c r="G56" s="39" t="n">
        <f aca="false">SUM(E56*F56)</f>
        <v>8718.15</v>
      </c>
      <c r="H56" s="39" t="n">
        <f aca="false">SUM(E56-G56)</f>
        <v>458.85</v>
      </c>
      <c r="I56" s="39" t="n">
        <f aca="false">SUM(G56:H56)</f>
        <v>9177</v>
      </c>
    </row>
    <row r="57" customFormat="false" ht="12.75" hidden="false" customHeight="false" outlineLevel="0" collapsed="false">
      <c r="A57" s="0" t="s">
        <v>139</v>
      </c>
      <c r="B57" s="0" t="n">
        <v>2737</v>
      </c>
      <c r="D57" s="39" t="n">
        <f aca="false">SUM(B57*C57)</f>
        <v>0</v>
      </c>
      <c r="E57" s="39" t="n">
        <f aca="false">SUM(B57-D57)</f>
        <v>2737</v>
      </c>
      <c r="F57" s="37" t="n">
        <v>0.9</v>
      </c>
      <c r="G57" s="39" t="n">
        <f aca="false">SUM(E57*F57)</f>
        <v>2463.3</v>
      </c>
      <c r="H57" s="39" t="n">
        <f aca="false">SUM(E57-G57)</f>
        <v>273.7</v>
      </c>
      <c r="I57" s="39" t="n">
        <f aca="false">SUM(G57:H57)</f>
        <v>2737</v>
      </c>
    </row>
    <row r="58" customFormat="false" ht="12.75" hidden="false" customHeight="false" outlineLevel="0" collapsed="false">
      <c r="A58" s="0" t="s">
        <v>140</v>
      </c>
      <c r="B58" s="0" t="n">
        <v>3297</v>
      </c>
      <c r="D58" s="39" t="n">
        <f aca="false">SUM(B58*C58)</f>
        <v>0</v>
      </c>
      <c r="E58" s="39" t="n">
        <f aca="false">SUM(B58-D58)</f>
        <v>3297</v>
      </c>
      <c r="F58" s="37" t="n">
        <v>0.95</v>
      </c>
      <c r="G58" s="39" t="n">
        <f aca="false">SUM(E58*F58)</f>
        <v>3132.15</v>
      </c>
      <c r="H58" s="39" t="n">
        <f aca="false">SUM(E58-G58)</f>
        <v>164.85</v>
      </c>
      <c r="I58" s="39" t="n">
        <f aca="false">SUM(G58:H58)</f>
        <v>3297</v>
      </c>
    </row>
    <row r="59" customFormat="false" ht="12.75" hidden="false" customHeight="false" outlineLevel="0" collapsed="false">
      <c r="A59" s="45" t="s">
        <v>141</v>
      </c>
      <c r="B59" s="45" t="n">
        <v>10122</v>
      </c>
      <c r="C59" s="45"/>
      <c r="D59" s="46" t="n">
        <f aca="false">SUM(B59*C59)</f>
        <v>0</v>
      </c>
      <c r="E59" s="46" t="n">
        <f aca="false">SUM(B59-D59)</f>
        <v>10122</v>
      </c>
      <c r="F59" s="47" t="n">
        <v>0.93</v>
      </c>
      <c r="G59" s="46" t="n">
        <f aca="false">SUM(E59*F59)</f>
        <v>9413.46</v>
      </c>
      <c r="H59" s="46" t="n">
        <f aca="false">SUM(E59-G59)</f>
        <v>708.539999999999</v>
      </c>
      <c r="I59" s="45" t="s">
        <v>120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customFormat="false" ht="12.75" hidden="false" customHeight="false" outlineLevel="0" collapsed="false">
      <c r="A60" s="45" t="s">
        <v>142</v>
      </c>
      <c r="B60" s="48" t="n">
        <v>500</v>
      </c>
      <c r="C60" s="45"/>
      <c r="D60" s="46" t="n">
        <f aca="false">SUM(B60*C60)</f>
        <v>0</v>
      </c>
      <c r="E60" s="46" t="n">
        <f aca="false">SUM(B60-D60)</f>
        <v>500</v>
      </c>
      <c r="F60" s="47" t="n">
        <v>0</v>
      </c>
      <c r="G60" s="46" t="n">
        <f aca="false">SUM(E60*F60)</f>
        <v>0</v>
      </c>
      <c r="H60" s="46" t="n">
        <f aca="false">SUM(E60-G60)</f>
        <v>500</v>
      </c>
      <c r="I60" s="45" t="s">
        <v>120</v>
      </c>
    </row>
    <row r="61" customFormat="false" ht="12.75" hidden="false" customHeight="false" outlineLevel="0" collapsed="false">
      <c r="A61" s="45" t="s">
        <v>143</v>
      </c>
      <c r="B61" s="48" t="n">
        <v>250</v>
      </c>
      <c r="C61" s="45"/>
      <c r="D61" s="46" t="n">
        <f aca="false">SUM(B61*C61)</f>
        <v>0</v>
      </c>
      <c r="E61" s="46" t="n">
        <f aca="false">SUM(B61-D61)</f>
        <v>250</v>
      </c>
      <c r="F61" s="47" t="n">
        <v>0</v>
      </c>
      <c r="G61" s="46" t="n">
        <f aca="false">SUM(E61*F61)</f>
        <v>0</v>
      </c>
      <c r="H61" s="46" t="n">
        <f aca="false">SUM(E61-G61)</f>
        <v>250</v>
      </c>
      <c r="I61" s="45" t="s">
        <v>120</v>
      </c>
    </row>
    <row r="62" customFormat="false" ht="12.75" hidden="false" customHeight="false" outlineLevel="0" collapsed="false">
      <c r="A62" s="45" t="s">
        <v>144</v>
      </c>
      <c r="B62" s="45" t="n">
        <v>740</v>
      </c>
      <c r="C62" s="45"/>
      <c r="D62" s="46" t="n">
        <f aca="false">SUM(B62*C62)</f>
        <v>0</v>
      </c>
      <c r="E62" s="46" t="n">
        <f aca="false">SUM(B62-D62)</f>
        <v>740</v>
      </c>
      <c r="F62" s="47" t="n">
        <v>0.9</v>
      </c>
      <c r="G62" s="46" t="n">
        <f aca="false">SUM(E62*F62)</f>
        <v>666</v>
      </c>
      <c r="H62" s="46" t="n">
        <f aca="false">SUM(E62-G62)</f>
        <v>74</v>
      </c>
      <c r="I62" s="45" t="s">
        <v>120</v>
      </c>
    </row>
    <row r="63" customFormat="false" ht="12.75" hidden="false" customHeight="false" outlineLevel="0" collapsed="false">
      <c r="A63" s="0" t="s">
        <v>145</v>
      </c>
      <c r="B63" s="0" t="n">
        <v>686</v>
      </c>
      <c r="D63" s="39" t="n">
        <f aca="false">SUM(B63*C63)</f>
        <v>0</v>
      </c>
      <c r="E63" s="39" t="n">
        <f aca="false">SUM(B63-D63)</f>
        <v>686</v>
      </c>
      <c r="F63" s="37" t="n">
        <v>0.92</v>
      </c>
      <c r="G63" s="39" t="n">
        <f aca="false">SUM(E63*F63)</f>
        <v>631.12</v>
      </c>
      <c r="H63" s="39" t="n">
        <f aca="false">SUM(E63-G63)</f>
        <v>54.88</v>
      </c>
      <c r="I63" s="39" t="n">
        <f aca="false">SUM(G63:H63)</f>
        <v>686</v>
      </c>
    </row>
    <row r="64" customFormat="false" ht="12.75" hidden="false" customHeight="false" outlineLevel="0" collapsed="false">
      <c r="A64" s="0" t="s">
        <v>146</v>
      </c>
      <c r="B64" s="0" t="n">
        <v>931</v>
      </c>
      <c r="D64" s="39" t="n">
        <f aca="false">SUM(B64*C64)</f>
        <v>0</v>
      </c>
      <c r="E64" s="39" t="n">
        <f aca="false">SUM(B64-D64)</f>
        <v>931</v>
      </c>
      <c r="F64" s="37" t="n">
        <v>0.92</v>
      </c>
      <c r="G64" s="39" t="n">
        <f aca="false">SUM(E64*F64)</f>
        <v>856.52</v>
      </c>
      <c r="H64" s="39" t="n">
        <f aca="false">SUM(E64-G64)</f>
        <v>74.48</v>
      </c>
      <c r="I64" s="39" t="n">
        <f aca="false">SUM(G64:H64)</f>
        <v>931</v>
      </c>
    </row>
    <row r="65" customFormat="false" ht="12.75" hidden="false" customHeight="false" outlineLevel="0" collapsed="false">
      <c r="A65" s="0" t="s">
        <v>147</v>
      </c>
      <c r="B65" s="0" t="n">
        <v>71</v>
      </c>
      <c r="D65" s="39" t="n">
        <f aca="false">SUM(B65*C65)</f>
        <v>0</v>
      </c>
      <c r="E65" s="39" t="n">
        <f aca="false">SUM(B65-D65)</f>
        <v>71</v>
      </c>
      <c r="F65" s="37" t="n">
        <v>0</v>
      </c>
      <c r="G65" s="39" t="n">
        <f aca="false">SUM(E65*F65)</f>
        <v>0</v>
      </c>
      <c r="H65" s="39" t="n">
        <f aca="false">SUM(E65-G65)</f>
        <v>71</v>
      </c>
      <c r="I65" s="39" t="n">
        <f aca="false">SUM(G65:H65)</f>
        <v>71</v>
      </c>
    </row>
    <row r="66" customFormat="false" ht="12.75" hidden="false" customHeight="false" outlineLevel="0" collapsed="false">
      <c r="A66" s="0" t="s">
        <v>148</v>
      </c>
      <c r="B66" s="0" t="n">
        <v>2428</v>
      </c>
      <c r="D66" s="39" t="n">
        <f aca="false">SUM(B66*C66)</f>
        <v>0</v>
      </c>
      <c r="E66" s="39" t="n">
        <f aca="false">SUM(B66-D66)</f>
        <v>2428</v>
      </c>
      <c r="F66" s="37" t="n">
        <v>0.9</v>
      </c>
      <c r="G66" s="39" t="n">
        <f aca="false">SUM(E66*F66)</f>
        <v>2185.2</v>
      </c>
      <c r="H66" s="39" t="n">
        <f aca="false">SUM(E66-G66)</f>
        <v>242.8</v>
      </c>
      <c r="I66" s="39" t="n">
        <f aca="false">SUM(G66:H66)</f>
        <v>2428</v>
      </c>
    </row>
    <row r="67" customFormat="false" ht="12.75" hidden="false" customHeight="false" outlineLevel="0" collapsed="false">
      <c r="A67" s="45" t="s">
        <v>149</v>
      </c>
      <c r="B67" s="45" t="n">
        <v>218</v>
      </c>
      <c r="C67" s="45"/>
      <c r="D67" s="46" t="n">
        <f aca="false">SUM(B67*C67)</f>
        <v>0</v>
      </c>
      <c r="E67" s="46" t="n">
        <f aca="false">SUM(B67-D67)</f>
        <v>218</v>
      </c>
      <c r="F67" s="47" t="n">
        <v>0.9</v>
      </c>
      <c r="G67" s="46" t="n">
        <f aca="false">SUM(E67*F67)</f>
        <v>196.2</v>
      </c>
      <c r="H67" s="46" t="n">
        <f aca="false">SUM(E67-G67)</f>
        <v>21.8</v>
      </c>
      <c r="I67" s="45" t="s">
        <v>120</v>
      </c>
    </row>
    <row r="68" customFormat="false" ht="12.75" hidden="false" customHeight="false" outlineLevel="0" collapsed="false">
      <c r="A68" s="45" t="s">
        <v>150</v>
      </c>
      <c r="B68" s="45" t="n">
        <v>72</v>
      </c>
      <c r="C68" s="45"/>
      <c r="D68" s="46" t="n">
        <f aca="false">SUM(B68*C68)</f>
        <v>0</v>
      </c>
      <c r="E68" s="46" t="n">
        <f aca="false">SUM(B68-D68)</f>
        <v>72</v>
      </c>
      <c r="F68" s="47" t="n">
        <v>0.9</v>
      </c>
      <c r="G68" s="46" t="n">
        <f aca="false">SUM(E68*F68)</f>
        <v>64.8</v>
      </c>
      <c r="H68" s="46" t="n">
        <f aca="false">SUM(E68-G68)</f>
        <v>7.2</v>
      </c>
      <c r="I68" s="45" t="s">
        <v>120</v>
      </c>
    </row>
    <row r="69" customFormat="false" ht="12.75" hidden="false" customHeight="false" outlineLevel="0" collapsed="false">
      <c r="A69" s="0" t="s">
        <v>151</v>
      </c>
      <c r="B69" s="0" t="n">
        <v>380</v>
      </c>
      <c r="D69" s="39" t="n">
        <f aca="false">SUM(B69*C69)</f>
        <v>0</v>
      </c>
      <c r="E69" s="39" t="n">
        <f aca="false">SUM(B69-D69)</f>
        <v>380</v>
      </c>
      <c r="F69" s="37" t="n">
        <v>0.93</v>
      </c>
      <c r="G69" s="39" t="n">
        <f aca="false">SUM(E69*F69)</f>
        <v>353.4</v>
      </c>
      <c r="H69" s="39" t="n">
        <f aca="false">SUM(E69-G69)</f>
        <v>26.6</v>
      </c>
      <c r="I69" s="39" t="n">
        <f aca="false">SUM(G69:H69)</f>
        <v>380</v>
      </c>
    </row>
    <row r="70" customFormat="false" ht="12.75" hidden="false" customHeight="false" outlineLevel="0" collapsed="false">
      <c r="A70" s="0" t="s">
        <v>152</v>
      </c>
      <c r="B70" s="0" t="n">
        <v>764</v>
      </c>
      <c r="D70" s="39" t="n">
        <f aca="false">SUM(B70*C70)</f>
        <v>0</v>
      </c>
      <c r="E70" s="39" t="n">
        <f aca="false">SUM(B70-D70)</f>
        <v>764</v>
      </c>
      <c r="F70" s="37" t="n">
        <v>0.92</v>
      </c>
      <c r="G70" s="39" t="n">
        <f aca="false">SUM(E70*F70)</f>
        <v>702.88</v>
      </c>
      <c r="H70" s="39" t="n">
        <f aca="false">SUM(E70-G70)</f>
        <v>61.12</v>
      </c>
      <c r="I70" s="39" t="n">
        <f aca="false">SUM(G70:H70)</f>
        <v>764</v>
      </c>
    </row>
    <row r="71" customFormat="false" ht="12.75" hidden="false" customHeight="false" outlineLevel="0" collapsed="false">
      <c r="A71" s="0" t="s">
        <v>153</v>
      </c>
      <c r="B71" s="0" t="n">
        <v>1336</v>
      </c>
      <c r="D71" s="39" t="n">
        <f aca="false">SUM(B71*C71)</f>
        <v>0</v>
      </c>
      <c r="E71" s="39" t="n">
        <f aca="false">SUM(B71-D71)</f>
        <v>1336</v>
      </c>
      <c r="F71" s="37" t="n">
        <v>0.92</v>
      </c>
      <c r="G71" s="39" t="n">
        <f aca="false">SUM(E71*F71)</f>
        <v>1229.12</v>
      </c>
      <c r="H71" s="39" t="n">
        <f aca="false">SUM(E71-G71)</f>
        <v>106.88</v>
      </c>
      <c r="I71" s="39" t="n">
        <f aca="false">SUM(G71:H71)</f>
        <v>1336</v>
      </c>
    </row>
    <row r="72" customFormat="false" ht="12.75" hidden="false" customHeight="false" outlineLevel="0" collapsed="false">
      <c r="A72" s="0" t="s">
        <v>154</v>
      </c>
      <c r="B72" s="0" t="n">
        <v>472</v>
      </c>
      <c r="D72" s="39" t="n">
        <f aca="false">SUM(B72*C72)</f>
        <v>0</v>
      </c>
      <c r="E72" s="39" t="n">
        <f aca="false">SUM(B72-D72)</f>
        <v>472</v>
      </c>
      <c r="F72" s="37" t="n">
        <v>0.93</v>
      </c>
      <c r="G72" s="39" t="n">
        <f aca="false">SUM(E72*F72)</f>
        <v>438.96</v>
      </c>
      <c r="H72" s="39" t="n">
        <f aca="false">SUM(E72-G72)</f>
        <v>33.04</v>
      </c>
      <c r="I72" s="39" t="n">
        <f aca="false">SUM(G72:H72)</f>
        <v>472</v>
      </c>
    </row>
    <row r="73" customFormat="false" ht="12.75" hidden="false" customHeight="false" outlineLevel="0" collapsed="false">
      <c r="A73" s="45" t="s">
        <v>155</v>
      </c>
      <c r="B73" s="45" t="n">
        <v>118</v>
      </c>
      <c r="C73" s="45"/>
      <c r="D73" s="46" t="n">
        <f aca="false">SUM(B73*C73)</f>
        <v>0</v>
      </c>
      <c r="E73" s="46" t="n">
        <f aca="false">SUM(B73-D73)</f>
        <v>118</v>
      </c>
      <c r="F73" s="47" t="n">
        <v>0</v>
      </c>
      <c r="G73" s="46" t="n">
        <f aca="false">SUM(E73*F73)</f>
        <v>0</v>
      </c>
      <c r="H73" s="46" t="n">
        <f aca="false">SUM(E73-G73)</f>
        <v>118</v>
      </c>
      <c r="I73" s="45" t="s">
        <v>120</v>
      </c>
    </row>
    <row r="74" customFormat="false" ht="12.75" hidden="false" customHeight="false" outlineLevel="0" collapsed="false">
      <c r="A74" s="0" t="s">
        <v>156</v>
      </c>
      <c r="B74" s="0" t="n">
        <v>8046</v>
      </c>
      <c r="D74" s="39" t="n">
        <f aca="false">SUM(B74*C74)</f>
        <v>0</v>
      </c>
      <c r="E74" s="39" t="n">
        <f aca="false">SUM(B74-D74)</f>
        <v>8046</v>
      </c>
      <c r="F74" s="37" t="n">
        <v>0.9</v>
      </c>
      <c r="G74" s="39" t="n">
        <f aca="false">SUM(E74*F74)</f>
        <v>7241.4</v>
      </c>
      <c r="H74" s="39" t="n">
        <f aca="false">SUM(E74-G74)</f>
        <v>804.6</v>
      </c>
      <c r="I74" s="39" t="n">
        <f aca="false">SUM(G74:H74)</f>
        <v>8046</v>
      </c>
    </row>
    <row r="75" customFormat="false" ht="12.75" hidden="false" customHeight="false" outlineLevel="0" collapsed="false">
      <c r="A75" s="0" t="s">
        <v>157</v>
      </c>
      <c r="B75" s="0" t="n">
        <v>653</v>
      </c>
      <c r="D75" s="39" t="n">
        <f aca="false">SUM(B75*C75)</f>
        <v>0</v>
      </c>
      <c r="E75" s="39" t="n">
        <f aca="false">SUM(B75-D75)</f>
        <v>653</v>
      </c>
      <c r="F75" s="37" t="n">
        <v>0.93</v>
      </c>
      <c r="G75" s="39" t="n">
        <f aca="false">SUM(E75*F75)</f>
        <v>607.29</v>
      </c>
      <c r="H75" s="39" t="n">
        <f aca="false">SUM(E75-G75)</f>
        <v>45.7099999999999</v>
      </c>
      <c r="I75" s="39" t="n">
        <f aca="false">SUM(G75:H75)</f>
        <v>653</v>
      </c>
    </row>
    <row r="76" customFormat="false" ht="12.75" hidden="false" customHeight="false" outlineLevel="0" collapsed="false">
      <c r="A76" s="45" t="s">
        <v>158</v>
      </c>
      <c r="B76" s="45" t="n">
        <v>4446</v>
      </c>
      <c r="C76" s="45"/>
      <c r="D76" s="46" t="n">
        <f aca="false">SUM(B76*C76)</f>
        <v>0</v>
      </c>
      <c r="E76" s="46" t="n">
        <f aca="false">SUM(B76-D76)</f>
        <v>4446</v>
      </c>
      <c r="F76" s="47" t="n">
        <v>0.9</v>
      </c>
      <c r="G76" s="46" t="n">
        <f aca="false">SUM(E76*F76)</f>
        <v>4001.4</v>
      </c>
      <c r="H76" s="46" t="n">
        <f aca="false">SUM(E76-G76)</f>
        <v>444.6</v>
      </c>
      <c r="I76" s="45" t="s">
        <v>120</v>
      </c>
    </row>
    <row r="77" customFormat="false" ht="12.75" hidden="false" customHeight="false" outlineLevel="0" collapsed="false">
      <c r="A77" s="45" t="s">
        <v>159</v>
      </c>
      <c r="B77" s="45" t="n">
        <v>5405</v>
      </c>
      <c r="C77" s="45"/>
      <c r="D77" s="46" t="n">
        <f aca="false">SUM(B77*C77)</f>
        <v>0</v>
      </c>
      <c r="E77" s="46" t="n">
        <f aca="false">SUM(B77-D77)</f>
        <v>5405</v>
      </c>
      <c r="F77" s="47" t="n">
        <v>0.9</v>
      </c>
      <c r="G77" s="46" t="n">
        <f aca="false">SUM(E77*F77)</f>
        <v>4864.5</v>
      </c>
      <c r="H77" s="46" t="n">
        <f aca="false">SUM(E77-G77)</f>
        <v>540.5</v>
      </c>
      <c r="I77" s="45" t="s">
        <v>120</v>
      </c>
    </row>
    <row r="78" customFormat="false" ht="12.75" hidden="false" customHeight="false" outlineLevel="0" collapsed="false">
      <c r="A78" s="0" t="s">
        <v>160</v>
      </c>
      <c r="B78" s="0" t="n">
        <v>115</v>
      </c>
      <c r="D78" s="39" t="n">
        <f aca="false">SUM(B78*C78)</f>
        <v>0</v>
      </c>
      <c r="E78" s="39" t="n">
        <f aca="false">SUM(B78-D78)</f>
        <v>115</v>
      </c>
      <c r="F78" s="37" t="n">
        <v>0.92</v>
      </c>
      <c r="G78" s="39" t="n">
        <f aca="false">SUM(E78*F78)</f>
        <v>105.8</v>
      </c>
      <c r="H78" s="39" t="n">
        <f aca="false">SUM(E78-G78)</f>
        <v>9.19999999999999</v>
      </c>
      <c r="I78" s="39" t="n">
        <f aca="false">SUM(G78:H78)</f>
        <v>115</v>
      </c>
    </row>
    <row r="79" customFormat="false" ht="12.75" hidden="false" customHeight="false" outlineLevel="0" collapsed="false">
      <c r="A79" s="0" t="s">
        <v>161</v>
      </c>
      <c r="B79" s="0" t="n">
        <v>2512</v>
      </c>
      <c r="D79" s="39" t="n">
        <f aca="false">SUM(B79*C79)</f>
        <v>0</v>
      </c>
      <c r="E79" s="39" t="n">
        <f aca="false">SUM(B79-D79)</f>
        <v>2512</v>
      </c>
      <c r="F79" s="37" t="n">
        <v>0.9</v>
      </c>
      <c r="G79" s="39" t="n">
        <f aca="false">SUM(E79*F79)</f>
        <v>2260.8</v>
      </c>
      <c r="H79" s="39" t="n">
        <f aca="false">SUM(E79-G79)</f>
        <v>251.2</v>
      </c>
      <c r="I79" s="39" t="n">
        <f aca="false">SUM(G79:H79)</f>
        <v>2512</v>
      </c>
    </row>
    <row r="80" customFormat="false" ht="12.75" hidden="false" customHeight="false" outlineLevel="0" collapsed="false">
      <c r="A80" s="0" t="s">
        <v>162</v>
      </c>
      <c r="B80" s="0" t="n">
        <v>4867</v>
      </c>
      <c r="D80" s="39" t="n">
        <f aca="false">SUM(B80*C80)</f>
        <v>0</v>
      </c>
      <c r="E80" s="39" t="n">
        <f aca="false">SUM(B80-D80)</f>
        <v>4867</v>
      </c>
      <c r="F80" s="37" t="n">
        <v>0.92</v>
      </c>
      <c r="G80" s="39" t="n">
        <f aca="false">SUM(E80*F80)</f>
        <v>4477.64</v>
      </c>
      <c r="H80" s="39" t="n">
        <f aca="false">SUM(E80-G80)</f>
        <v>389.36</v>
      </c>
      <c r="I80" s="39" t="n">
        <f aca="false">SUM(G80:H80)</f>
        <v>4867</v>
      </c>
    </row>
    <row r="81" customFormat="false" ht="12.75" hidden="false" customHeight="false" outlineLevel="0" collapsed="false">
      <c r="A81" s="0" t="s">
        <v>163</v>
      </c>
      <c r="B81" s="0" t="n">
        <v>1281</v>
      </c>
      <c r="D81" s="39" t="n">
        <f aca="false">SUM(B81*C81)</f>
        <v>0</v>
      </c>
      <c r="E81" s="39" t="n">
        <f aca="false">SUM(B81-D81)</f>
        <v>1281</v>
      </c>
      <c r="F81" s="37" t="n">
        <v>0.92</v>
      </c>
      <c r="G81" s="39" t="n">
        <f aca="false">SUM(E81*F81)</f>
        <v>1178.52</v>
      </c>
      <c r="H81" s="39" t="n">
        <f aca="false">SUM(E81-G81)</f>
        <v>102.48</v>
      </c>
      <c r="I81" s="39" t="n">
        <f aca="false">SUM(G81:H81)</f>
        <v>1281</v>
      </c>
    </row>
    <row r="82" customFormat="false" ht="12.75" hidden="false" customHeight="false" outlineLevel="0" collapsed="false">
      <c r="A82" s="0" t="s">
        <v>164</v>
      </c>
      <c r="B82" s="0" t="n">
        <v>45</v>
      </c>
      <c r="D82" s="39" t="n">
        <f aca="false">SUM(B82*C82)</f>
        <v>0</v>
      </c>
      <c r="E82" s="39" t="n">
        <f aca="false">SUM(B82-D82)</f>
        <v>45</v>
      </c>
      <c r="F82" s="37" t="n">
        <v>0.92</v>
      </c>
      <c r="G82" s="39" t="n">
        <f aca="false">SUM(E82*F82)</f>
        <v>41.4</v>
      </c>
      <c r="H82" s="39" t="n">
        <f aca="false">SUM(E82-G82)</f>
        <v>3.6</v>
      </c>
      <c r="I82" s="39" t="n">
        <f aca="false">SUM(G82:H82)</f>
        <v>45</v>
      </c>
    </row>
    <row r="83" customFormat="false" ht="12.75" hidden="false" customHeight="false" outlineLevel="0" collapsed="false">
      <c r="A83" s="45" t="s">
        <v>165</v>
      </c>
      <c r="B83" s="45" t="n">
        <v>192</v>
      </c>
      <c r="C83" s="45"/>
      <c r="D83" s="46" t="n">
        <f aca="false">SUM(B83*C83)</f>
        <v>0</v>
      </c>
      <c r="E83" s="46" t="n">
        <f aca="false">SUM(B83-D83)</f>
        <v>192</v>
      </c>
      <c r="F83" s="47" t="n">
        <v>0.9</v>
      </c>
      <c r="G83" s="46" t="n">
        <f aca="false">SUM(E83*F83)</f>
        <v>172.8</v>
      </c>
      <c r="H83" s="46" t="n">
        <f aca="false">SUM(E83-G83)</f>
        <v>19.2</v>
      </c>
      <c r="I83" s="45" t="s">
        <v>120</v>
      </c>
    </row>
    <row r="84" customFormat="false" ht="12.75" hidden="false" customHeight="false" outlineLevel="0" collapsed="false">
      <c r="A84" s="45" t="s">
        <v>166</v>
      </c>
      <c r="B84" s="45" t="n">
        <v>2907</v>
      </c>
      <c r="C84" s="45"/>
      <c r="D84" s="46" t="n">
        <f aca="false">SUM(B84*C84)</f>
        <v>0</v>
      </c>
      <c r="E84" s="46" t="n">
        <f aca="false">SUM(B84-D84)</f>
        <v>2907</v>
      </c>
      <c r="F84" s="47" t="n">
        <v>0.9</v>
      </c>
      <c r="G84" s="46" t="n">
        <f aca="false">SUM(E84*F84)</f>
        <v>2616.3</v>
      </c>
      <c r="H84" s="46" t="n">
        <f aca="false">SUM(E84-G84)</f>
        <v>290.7</v>
      </c>
      <c r="I84" s="45" t="s">
        <v>120</v>
      </c>
    </row>
    <row r="85" customFormat="false" ht="12.75" hidden="false" customHeight="false" outlineLevel="0" collapsed="false">
      <c r="A85" s="0" t="s">
        <v>167</v>
      </c>
      <c r="B85" s="0" t="n">
        <v>10779</v>
      </c>
      <c r="D85" s="39" t="n">
        <f aca="false">SUM(B85*C85)</f>
        <v>0</v>
      </c>
      <c r="E85" s="39" t="n">
        <f aca="false">SUM(B85-D85)</f>
        <v>10779</v>
      </c>
      <c r="F85" s="37" t="n">
        <v>0.91</v>
      </c>
      <c r="G85" s="39" t="n">
        <f aca="false">SUM(E85*F85)</f>
        <v>9808.89</v>
      </c>
      <c r="H85" s="39" t="n">
        <f aca="false">SUM(E85-G85)</f>
        <v>970.109999999999</v>
      </c>
      <c r="I85" s="39" t="n">
        <f aca="false">SUM(G85:H85)</f>
        <v>10779</v>
      </c>
    </row>
    <row r="86" customFormat="false" ht="12.75" hidden="false" customHeight="false" outlineLevel="0" collapsed="false">
      <c r="A86" s="0" t="s">
        <v>168</v>
      </c>
      <c r="B86" s="0" t="n">
        <v>4649</v>
      </c>
      <c r="D86" s="39" t="n">
        <f aca="false">SUM(B86*C86)</f>
        <v>0</v>
      </c>
      <c r="E86" s="39" t="n">
        <f aca="false">SUM(B86-D86)</f>
        <v>4649</v>
      </c>
      <c r="F86" s="37" t="n">
        <v>0.9</v>
      </c>
      <c r="G86" s="39" t="n">
        <f aca="false">SUM(E86*F86)</f>
        <v>4184.1</v>
      </c>
      <c r="H86" s="39" t="n">
        <f aca="false">SUM(E86-G86)</f>
        <v>464.9</v>
      </c>
      <c r="I86" s="39" t="n">
        <f aca="false">SUM(G86:H86)</f>
        <v>4649</v>
      </c>
    </row>
    <row r="87" customFormat="false" ht="12.75" hidden="false" customHeight="false" outlineLevel="0" collapsed="false">
      <c r="A87" s="45" t="s">
        <v>169</v>
      </c>
      <c r="B87" s="45" t="n">
        <v>4</v>
      </c>
      <c r="C87" s="45"/>
      <c r="D87" s="46" t="n">
        <f aca="false">SUM(B87*C87)</f>
        <v>0</v>
      </c>
      <c r="E87" s="46" t="n">
        <f aca="false">SUM(B87-D87)</f>
        <v>4</v>
      </c>
      <c r="F87" s="47" t="n">
        <v>0.9</v>
      </c>
      <c r="G87" s="46" t="n">
        <f aca="false">SUM(E87*F87)</f>
        <v>3.6</v>
      </c>
      <c r="H87" s="46" t="n">
        <f aca="false">SUM(E87-G87)</f>
        <v>0.4</v>
      </c>
      <c r="I87" s="45" t="s">
        <v>120</v>
      </c>
    </row>
    <row r="88" customFormat="false" ht="12.75" hidden="false" customHeight="false" outlineLevel="0" collapsed="false">
      <c r="A88" s="0" t="s">
        <v>170</v>
      </c>
      <c r="B88" s="0" t="n">
        <v>2680</v>
      </c>
      <c r="D88" s="39" t="n">
        <f aca="false">SUM(B88*C88)</f>
        <v>0</v>
      </c>
      <c r="E88" s="39" t="n">
        <f aca="false">SUM(B88-D88)</f>
        <v>2680</v>
      </c>
      <c r="F88" s="37" t="n">
        <v>0.9</v>
      </c>
      <c r="G88" s="39" t="n">
        <f aca="false">SUM(E88*F88)</f>
        <v>2412</v>
      </c>
      <c r="H88" s="39" t="n">
        <f aca="false">SUM(E88-G88)</f>
        <v>268</v>
      </c>
      <c r="I88" s="39" t="n">
        <f aca="false">SUM(G88:H88)</f>
        <v>2680</v>
      </c>
    </row>
    <row r="89" customFormat="false" ht="12.75" hidden="false" customHeight="false" outlineLevel="0" collapsed="false">
      <c r="A89" s="45" t="s">
        <v>171</v>
      </c>
      <c r="B89" s="45" t="n">
        <v>111</v>
      </c>
      <c r="C89" s="45"/>
      <c r="D89" s="46" t="n">
        <f aca="false">SUM(B89*C89)</f>
        <v>0</v>
      </c>
      <c r="E89" s="46" t="n">
        <f aca="false">SUM(B89-D89)</f>
        <v>111</v>
      </c>
      <c r="F89" s="47" t="n">
        <v>0.9</v>
      </c>
      <c r="G89" s="46" t="n">
        <f aca="false">SUM(E89*F89)</f>
        <v>99.9</v>
      </c>
      <c r="H89" s="46" t="n">
        <f aca="false">SUM(E89-G89)</f>
        <v>11.1</v>
      </c>
      <c r="I89" s="45" t="s">
        <v>120</v>
      </c>
    </row>
    <row r="90" customFormat="false" ht="12.75" hidden="false" customHeight="false" outlineLevel="0" collapsed="false">
      <c r="A90" s="0" t="s">
        <v>172</v>
      </c>
      <c r="B90" s="0" t="n">
        <v>1730</v>
      </c>
      <c r="D90" s="39" t="n">
        <f aca="false">SUM(B90*C90)</f>
        <v>0</v>
      </c>
      <c r="E90" s="39" t="n">
        <f aca="false">SUM(B90-D90)</f>
        <v>1730</v>
      </c>
      <c r="F90" s="37" t="n">
        <v>0.92</v>
      </c>
      <c r="G90" s="39" t="n">
        <f aca="false">SUM(E90*F90)</f>
        <v>1591.6</v>
      </c>
      <c r="H90" s="39" t="n">
        <f aca="false">SUM(E90-G90)</f>
        <v>138.4</v>
      </c>
      <c r="I90" s="39" t="n">
        <f aca="false">SUM(G90:H90)</f>
        <v>1730</v>
      </c>
    </row>
    <row r="91" customFormat="false" ht="12.75" hidden="false" customHeight="false" outlineLevel="0" collapsed="false">
      <c r="A91" s="0" t="s">
        <v>173</v>
      </c>
      <c r="B91" s="0" t="n">
        <v>196</v>
      </c>
      <c r="D91" s="39" t="n">
        <f aca="false">SUM(B91*C91)</f>
        <v>0</v>
      </c>
      <c r="E91" s="39" t="n">
        <f aca="false">SUM(B91-D91)</f>
        <v>196</v>
      </c>
      <c r="F91" s="37" t="n">
        <v>0.92</v>
      </c>
      <c r="G91" s="39" t="n">
        <f aca="false">SUM(E91*F91)</f>
        <v>180.32</v>
      </c>
      <c r="H91" s="39" t="n">
        <f aca="false">SUM(E91-G91)</f>
        <v>15.68</v>
      </c>
      <c r="I91" s="39" t="n">
        <f aca="false">SUM(G91:H91)</f>
        <v>196</v>
      </c>
    </row>
    <row r="92" customFormat="false" ht="12.75" hidden="false" customHeight="false" outlineLevel="0" collapsed="false">
      <c r="A92" s="0" t="s">
        <v>174</v>
      </c>
      <c r="B92" s="0" t="n">
        <v>7220</v>
      </c>
      <c r="D92" s="39" t="n">
        <f aca="false">SUM(B92*C92)</f>
        <v>0</v>
      </c>
      <c r="E92" s="39" t="n">
        <f aca="false">SUM(B92-D92)</f>
        <v>7220</v>
      </c>
      <c r="F92" s="37" t="n">
        <v>0.92</v>
      </c>
      <c r="G92" s="39" t="n">
        <f aca="false">SUM(E92*F92)</f>
        <v>6642.4</v>
      </c>
      <c r="H92" s="39" t="n">
        <f aca="false">SUM(E92-G92)</f>
        <v>577.6</v>
      </c>
      <c r="I92" s="39" t="n">
        <f aca="false">SUM(G92:H92)</f>
        <v>7220</v>
      </c>
    </row>
    <row r="93" customFormat="false" ht="12.75" hidden="false" customHeight="false" outlineLevel="0" collapsed="false">
      <c r="A93" s="45" t="s">
        <v>175</v>
      </c>
      <c r="B93" s="45" t="n">
        <v>5424</v>
      </c>
      <c r="C93" s="45"/>
      <c r="D93" s="46" t="n">
        <f aca="false">SUM(B93*C93)</f>
        <v>0</v>
      </c>
      <c r="E93" s="46" t="n">
        <f aca="false">SUM(B93-D93)</f>
        <v>5424</v>
      </c>
      <c r="F93" s="47" t="n">
        <v>0.9</v>
      </c>
      <c r="G93" s="46" t="n">
        <f aca="false">SUM(E93*F93)</f>
        <v>4881.6</v>
      </c>
      <c r="H93" s="46" t="n">
        <f aca="false">SUM(E93-G93)</f>
        <v>542.4</v>
      </c>
      <c r="I93" s="45" t="s">
        <v>120</v>
      </c>
    </row>
    <row r="94" customFormat="false" ht="12.75" hidden="false" customHeight="false" outlineLevel="0" collapsed="false">
      <c r="A94" s="45" t="s">
        <v>176</v>
      </c>
      <c r="B94" s="48" t="n">
        <v>73958</v>
      </c>
      <c r="C94" s="45" t="n">
        <v>0.11</v>
      </c>
      <c r="D94" s="46" t="n">
        <f aca="false">SUM(B94*C94)</f>
        <v>8135.38</v>
      </c>
      <c r="E94" s="46" t="n">
        <f aca="false">SUM(B94-D94)</f>
        <v>65822.62</v>
      </c>
      <c r="F94" s="47" t="n">
        <v>0.89468726</v>
      </c>
      <c r="G94" s="46" t="n">
        <f aca="false">SUM(E94*F94)</f>
        <v>58890.6595338212</v>
      </c>
      <c r="H94" s="46" t="n">
        <f aca="false">SUM(E94-G94)</f>
        <v>6931.9604661788</v>
      </c>
      <c r="I94" s="45" t="s">
        <v>120</v>
      </c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customFormat="false" ht="12.75" hidden="false" customHeight="false" outlineLevel="0" collapsed="false">
      <c r="A95" s="45" t="s">
        <v>177</v>
      </c>
      <c r="B95" s="48" t="n">
        <v>13662</v>
      </c>
      <c r="C95" s="45" t="n">
        <v>0.11</v>
      </c>
      <c r="D95" s="46" t="n">
        <f aca="false">SUM(B95*C95)</f>
        <v>1502.82</v>
      </c>
      <c r="E95" s="46" t="n">
        <f aca="false">SUM(B95-D95)</f>
        <v>12159.18</v>
      </c>
      <c r="F95" s="47" t="n">
        <v>0.9</v>
      </c>
      <c r="G95" s="46" t="n">
        <f aca="false">SUM(E95*F95)</f>
        <v>10943.262</v>
      </c>
      <c r="H95" s="46" t="n">
        <f aca="false">SUM(E95-G95)</f>
        <v>1215.918</v>
      </c>
      <c r="I95" s="45" t="s">
        <v>120</v>
      </c>
    </row>
    <row r="96" customFormat="false" ht="12.75" hidden="false" customHeight="false" outlineLevel="0" collapsed="false">
      <c r="A96" s="49" t="s">
        <v>178</v>
      </c>
      <c r="B96" s="49" t="n">
        <v>1097</v>
      </c>
      <c r="C96" s="49"/>
      <c r="D96" s="50" t="n">
        <f aca="false">SUM(B96*C96)</f>
        <v>0</v>
      </c>
      <c r="E96" s="50" t="n">
        <f aca="false">SUM(B96-D96)</f>
        <v>1097</v>
      </c>
      <c r="F96" s="51" t="n">
        <v>0.92</v>
      </c>
      <c r="G96" s="50" t="n">
        <f aca="false">SUM(E96*F96)</f>
        <v>1009.24</v>
      </c>
      <c r="H96" s="50" t="n">
        <f aca="false">SUM(E96-G96)</f>
        <v>87.76</v>
      </c>
      <c r="I96" s="39" t="n">
        <f aca="false">SUM(G96:H96)</f>
        <v>1097</v>
      </c>
    </row>
    <row r="97" customFormat="false" ht="12.75" hidden="false" customHeight="false" outlineLevel="0" collapsed="false">
      <c r="B97" s="39" t="n">
        <f aca="false">SUM(B11:B96)</f>
        <v>468478</v>
      </c>
      <c r="D97" s="39" t="n">
        <f aca="false">SUM(D11:D96)</f>
        <v>30302.5408</v>
      </c>
      <c r="E97" s="39" t="n">
        <f aca="false">SUM(E11:E96)</f>
        <v>438175.4592</v>
      </c>
      <c r="F97" s="37"/>
      <c r="G97" s="39" t="n">
        <f aca="false">SUM(G11:G96)</f>
        <v>355162.795973821</v>
      </c>
      <c r="H97" s="39" t="n">
        <f aca="false">SUM(H11:H96)</f>
        <v>83012.6632261788</v>
      </c>
    </row>
    <row r="98" customFormat="false" ht="12.75" hidden="false" customHeight="false" outlineLevel="0" collapsed="false">
      <c r="F98" s="37"/>
    </row>
    <row r="99" customFormat="false" ht="12.75" hidden="false" customHeight="false" outlineLevel="0" collapsed="false">
      <c r="F99" s="37"/>
      <c r="H99" s="39"/>
    </row>
    <row r="100" customFormat="false" ht="12.75" hidden="false" customHeight="false" outlineLevel="0" collapsed="false">
      <c r="F100" s="37"/>
    </row>
    <row r="101" customFormat="false" ht="12.75" hidden="false" customHeight="false" outlineLevel="0" collapsed="false">
      <c r="F101" s="37"/>
    </row>
    <row r="102" customFormat="false" ht="12.75" hidden="false" customHeight="false" outlineLevel="0" collapsed="false">
      <c r="F102" s="37"/>
    </row>
    <row r="103" customFormat="false" ht="12.75" hidden="false" customHeight="false" outlineLevel="0" collapsed="false">
      <c r="F103" s="37"/>
    </row>
    <row r="104" customFormat="false" ht="12.75" hidden="false" customHeight="false" outlineLevel="0" collapsed="false">
      <c r="F104" s="37"/>
    </row>
    <row r="105" customFormat="false" ht="12.75" hidden="false" customHeight="false" outlineLevel="0" collapsed="false">
      <c r="F105" s="37"/>
    </row>
    <row r="106" customFormat="false" ht="12.75" hidden="false" customHeight="false" outlineLevel="0" collapsed="false">
      <c r="F106" s="37"/>
    </row>
    <row r="107" customFormat="false" ht="12.75" hidden="false" customHeight="false" outlineLevel="0" collapsed="false">
      <c r="F107" s="37"/>
    </row>
    <row r="108" customFormat="false" ht="12.75" hidden="false" customHeight="false" outlineLevel="0" collapsed="false">
      <c r="F108" s="37"/>
    </row>
    <row r="109" customFormat="false" ht="12.75" hidden="false" customHeight="false" outlineLevel="0" collapsed="false">
      <c r="F109" s="37"/>
    </row>
    <row r="110" customFormat="false" ht="12.75" hidden="false" customHeight="false" outlineLevel="0" collapsed="false">
      <c r="F110" s="37"/>
    </row>
    <row r="111" customFormat="false" ht="12.75" hidden="false" customHeight="false" outlineLevel="0" collapsed="false">
      <c r="F111" s="37"/>
    </row>
    <row r="112" customFormat="false" ht="12.75" hidden="false" customHeight="false" outlineLevel="0" collapsed="false">
      <c r="F112" s="37"/>
    </row>
    <row r="113" customFormat="false" ht="12.75" hidden="false" customHeight="false" outlineLevel="0" collapsed="false">
      <c r="F113" s="37"/>
    </row>
    <row r="114" customFormat="false" ht="12.75" hidden="false" customHeight="false" outlineLevel="0" collapsed="false">
      <c r="F114" s="37"/>
    </row>
    <row r="115" customFormat="false" ht="12.75" hidden="false" customHeight="false" outlineLevel="0" collapsed="false">
      <c r="F115" s="37"/>
    </row>
    <row r="116" customFormat="false" ht="12.75" hidden="false" customHeight="false" outlineLevel="0" collapsed="false">
      <c r="F116" s="37"/>
    </row>
    <row r="117" customFormat="false" ht="12.75" hidden="false" customHeight="false" outlineLevel="0" collapsed="false">
      <c r="F117" s="37"/>
    </row>
    <row r="118" customFormat="false" ht="12.75" hidden="false" customHeight="false" outlineLevel="0" collapsed="false">
      <c r="F118" s="37"/>
    </row>
    <row r="119" customFormat="false" ht="12.75" hidden="false" customHeight="false" outlineLevel="0" collapsed="false">
      <c r="F119" s="37"/>
    </row>
    <row r="120" customFormat="false" ht="12.75" hidden="false" customHeight="false" outlineLevel="0" collapsed="false">
      <c r="F120" s="37"/>
    </row>
    <row r="121" customFormat="false" ht="12.75" hidden="false" customHeight="false" outlineLevel="0" collapsed="false">
      <c r="F121" s="37"/>
    </row>
    <row r="122" customFormat="false" ht="12.75" hidden="false" customHeight="false" outlineLevel="0" collapsed="false">
      <c r="F122" s="37"/>
    </row>
    <row r="123" customFormat="false" ht="12.75" hidden="false" customHeight="false" outlineLevel="0" collapsed="false">
      <c r="F123" s="37"/>
    </row>
    <row r="124" customFormat="false" ht="12.75" hidden="false" customHeight="false" outlineLevel="0" collapsed="false">
      <c r="F124" s="37"/>
    </row>
  </sheetData>
  <mergeCells count="2">
    <mergeCell ref="A4:H4"/>
    <mergeCell ref="A5:H5"/>
  </mergeCells>
  <printOptions headings="false" gridLines="true" gridLinesSet="true" horizontalCentered="true" verticalCentered="false"/>
  <pageMargins left="0.5" right="0.5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8" width="15.13"/>
  </cols>
  <sheetData>
    <row r="1" customFormat="false" ht="18" hidden="false" customHeight="false" outlineLevel="0" collapsed="false">
      <c r="A1" s="52"/>
      <c r="B1" s="52"/>
      <c r="C1" s="53" t="s">
        <v>179</v>
      </c>
      <c r="I1" s="54"/>
      <c r="J1" s="55"/>
      <c r="K1" s="56"/>
    </row>
    <row r="2" customFormat="false" ht="15.75" hidden="false" customHeight="false" outlineLevel="0" collapsed="false">
      <c r="A2" s="52"/>
      <c r="B2" s="52"/>
      <c r="C2" s="57" t="s">
        <v>180</v>
      </c>
      <c r="D2" s="58" t="n">
        <v>36617</v>
      </c>
      <c r="G2" s="59" t="s">
        <v>181</v>
      </c>
      <c r="H2" s="0" t="s">
        <v>182</v>
      </c>
      <c r="I2" s="60"/>
      <c r="K2" s="56"/>
    </row>
    <row r="3" customFormat="false" ht="15.75" hidden="false" customHeight="false" outlineLevel="0" collapsed="false">
      <c r="A3" s="52"/>
      <c r="B3" s="52"/>
      <c r="C3" s="57" t="s">
        <v>183</v>
      </c>
      <c r="D3" s="61" t="n">
        <v>30</v>
      </c>
      <c r="H3" s="0" t="s">
        <v>184</v>
      </c>
      <c r="I3" s="60"/>
      <c r="K3" s="56"/>
    </row>
    <row r="4" customFormat="false" ht="12.75" hidden="false" customHeight="false" outlineLevel="0" collapsed="false">
      <c r="A4" s="52"/>
      <c r="B4" s="52"/>
      <c r="C4" s="62"/>
      <c r="H4" s="0" t="s">
        <v>185</v>
      </c>
      <c r="I4" s="60"/>
      <c r="K4" s="56"/>
    </row>
    <row r="5" customFormat="false" ht="12.75" hidden="false" customHeight="false" outlineLevel="0" collapsed="false">
      <c r="A5" s="52"/>
      <c r="B5" s="52"/>
      <c r="C5" s="62"/>
      <c r="H5" s="0" t="s">
        <v>186</v>
      </c>
      <c r="I5" s="60"/>
      <c r="K5" s="56"/>
    </row>
    <row r="6" customFormat="false" ht="12.75" hidden="false" customHeight="false" outlineLevel="0" collapsed="false">
      <c r="A6" s="52"/>
      <c r="B6" s="52"/>
      <c r="C6" s="62"/>
      <c r="H6" s="0" t="s">
        <v>187</v>
      </c>
      <c r="I6" s="60"/>
      <c r="K6" s="56"/>
    </row>
    <row r="7" customFormat="false" ht="12.75" hidden="false" customHeight="false" outlineLevel="0" collapsed="false">
      <c r="A7" s="52"/>
      <c r="B7" s="52"/>
      <c r="C7" s="62"/>
      <c r="I7" s="54"/>
      <c r="J7" s="55"/>
      <c r="K7" s="56"/>
    </row>
    <row r="8" customFormat="false" ht="12.75" hidden="false" customHeight="false" outlineLevel="0" collapsed="false">
      <c r="A8" s="52"/>
      <c r="B8" s="52"/>
      <c r="C8" s="62"/>
      <c r="F8" s="63" t="s">
        <v>188</v>
      </c>
      <c r="I8" s="54"/>
      <c r="J8" s="55"/>
      <c r="K8" s="56"/>
    </row>
    <row r="9" customFormat="false" ht="18" hidden="false" customHeight="false" outlineLevel="0" collapsed="false">
      <c r="A9" s="64" t="s">
        <v>189</v>
      </c>
      <c r="B9" s="64"/>
      <c r="C9" s="65" t="s">
        <v>190</v>
      </c>
      <c r="E9" s="66" t="s">
        <v>191</v>
      </c>
      <c r="F9" s="52" t="s">
        <v>192</v>
      </c>
      <c r="G9" s="66" t="s">
        <v>193</v>
      </c>
      <c r="H9" s="66" t="s">
        <v>194</v>
      </c>
      <c r="I9" s="67" t="s">
        <v>195</v>
      </c>
      <c r="J9" s="67"/>
      <c r="K9" s="68" t="s">
        <v>196</v>
      </c>
    </row>
    <row r="10" customFormat="false" ht="18" hidden="false" customHeight="false" outlineLevel="0" collapsed="false">
      <c r="A10" s="52"/>
      <c r="B10" s="66"/>
      <c r="C10" s="65"/>
      <c r="E10" s="66"/>
      <c r="F10" s="66"/>
      <c r="G10" s="66"/>
      <c r="H10" s="66"/>
      <c r="I10" s="69" t="s">
        <v>197</v>
      </c>
      <c r="J10" s="70" t="s">
        <v>198</v>
      </c>
      <c r="K10" s="68"/>
    </row>
    <row r="11" customFormat="false" ht="12.75" hidden="false" customHeight="false" outlineLevel="0" collapsed="false">
      <c r="A11" s="71"/>
      <c r="B11" s="71"/>
      <c r="C11" s="72"/>
      <c r="D11" s="73"/>
      <c r="E11" s="73"/>
      <c r="F11" s="73"/>
      <c r="G11" s="73"/>
      <c r="H11" s="73"/>
      <c r="I11" s="74"/>
      <c r="J11" s="75"/>
      <c r="K11" s="76"/>
    </row>
    <row r="12" customFormat="false" ht="18" hidden="false" customHeight="false" outlineLevel="0" collapsed="false">
      <c r="A12" s="52"/>
      <c r="B12" s="52"/>
      <c r="C12" s="65" t="s">
        <v>199</v>
      </c>
      <c r="K12" s="56"/>
    </row>
    <row r="13" customFormat="false" ht="20.1" hidden="false" customHeight="true" outlineLevel="0" collapsed="false">
      <c r="A13" s="77"/>
      <c r="B13" s="77"/>
      <c r="C13" s="78"/>
      <c r="D13" s="79"/>
      <c r="E13" s="79"/>
      <c r="F13" s="79"/>
      <c r="G13" s="79"/>
      <c r="H13" s="79"/>
      <c r="I13" s="80"/>
      <c r="J13" s="81"/>
      <c r="K13" s="82"/>
    </row>
    <row r="14" customFormat="false" ht="20.1" hidden="false" customHeight="true" outlineLevel="0" collapsed="false">
      <c r="A14" s="77" t="n">
        <v>34912</v>
      </c>
      <c r="B14" s="52"/>
      <c r="C14" s="78" t="s">
        <v>200</v>
      </c>
      <c r="D14" s="79"/>
      <c r="E14" s="79" t="s">
        <v>199</v>
      </c>
      <c r="F14" s="79"/>
      <c r="G14" s="79" t="s">
        <v>201</v>
      </c>
      <c r="H14" s="79" t="s">
        <v>185</v>
      </c>
      <c r="I14" s="80" t="n">
        <v>0.85</v>
      </c>
      <c r="J14" s="81" t="n">
        <v>0</v>
      </c>
      <c r="K14" s="82" t="n">
        <v>83</v>
      </c>
    </row>
    <row r="15" customFormat="false" ht="20.1" hidden="false" customHeight="true" outlineLevel="0" collapsed="false">
      <c r="A15" s="77" t="n">
        <v>34912</v>
      </c>
      <c r="B15" s="52"/>
      <c r="C15" s="78" t="s">
        <v>202</v>
      </c>
      <c r="D15" s="79"/>
      <c r="E15" s="79" t="s">
        <v>203</v>
      </c>
      <c r="F15" s="79"/>
      <c r="G15" s="79" t="s">
        <v>201</v>
      </c>
      <c r="H15" s="79" t="s">
        <v>185</v>
      </c>
      <c r="I15" s="80" t="n">
        <v>0.85</v>
      </c>
      <c r="J15" s="81" t="n">
        <v>0</v>
      </c>
      <c r="K15" s="82" t="n">
        <v>17</v>
      </c>
    </row>
    <row r="16" customFormat="false" ht="20.1" hidden="false" customHeight="true" outlineLevel="0" collapsed="false">
      <c r="A16" s="77" t="n">
        <v>34912</v>
      </c>
      <c r="B16" s="52"/>
      <c r="C16" s="78" t="s">
        <v>204</v>
      </c>
      <c r="D16" s="79"/>
      <c r="E16" s="79" t="s">
        <v>205</v>
      </c>
      <c r="F16" s="79"/>
      <c r="G16" s="79" t="s">
        <v>201</v>
      </c>
      <c r="H16" s="79" t="s">
        <v>185</v>
      </c>
      <c r="I16" s="80" t="n">
        <v>0.97</v>
      </c>
      <c r="J16" s="81" t="n">
        <v>0</v>
      </c>
      <c r="K16" s="82" t="n">
        <v>48</v>
      </c>
    </row>
    <row r="17" customFormat="false" ht="20.1" hidden="false" customHeight="true" outlineLevel="0" collapsed="false">
      <c r="A17" s="77" t="n">
        <v>34912</v>
      </c>
      <c r="B17" s="52"/>
      <c r="C17" s="78" t="s">
        <v>206</v>
      </c>
      <c r="D17" s="79"/>
      <c r="E17" s="79" t="s">
        <v>207</v>
      </c>
      <c r="F17" s="79"/>
      <c r="G17" s="79" t="s">
        <v>201</v>
      </c>
      <c r="H17" s="79" t="s">
        <v>185</v>
      </c>
      <c r="I17" s="80" t="n">
        <v>0.85</v>
      </c>
      <c r="J17" s="81" t="n">
        <v>0</v>
      </c>
      <c r="K17" s="82" t="n">
        <v>6</v>
      </c>
    </row>
    <row r="18" customFormat="false" ht="20.1" hidden="false" customHeight="true" outlineLevel="0" collapsed="false">
      <c r="A18" s="77" t="s">
        <v>201</v>
      </c>
      <c r="B18" s="52"/>
      <c r="C18" s="78" t="s">
        <v>208</v>
      </c>
      <c r="D18" s="79"/>
      <c r="E18" s="79" t="s">
        <v>207</v>
      </c>
      <c r="F18" s="79"/>
      <c r="G18" s="79" t="s">
        <v>201</v>
      </c>
      <c r="H18" s="79" t="s">
        <v>185</v>
      </c>
      <c r="I18" s="80" t="n">
        <v>0.85</v>
      </c>
      <c r="J18" s="81" t="n">
        <v>0</v>
      </c>
      <c r="K18" s="82" t="n">
        <v>1</v>
      </c>
    </row>
    <row r="19" customFormat="false" ht="20.1" hidden="false" customHeight="true" outlineLevel="0" collapsed="false">
      <c r="A19" s="77"/>
      <c r="B19" s="77"/>
      <c r="C19" s="78" t="s">
        <v>209</v>
      </c>
      <c r="D19" s="79"/>
      <c r="E19" s="79"/>
      <c r="F19" s="79"/>
      <c r="G19" s="79"/>
      <c r="H19" s="79"/>
      <c r="I19" s="80"/>
      <c r="J19" s="83"/>
      <c r="K19" s="82" t="n">
        <v>1821</v>
      </c>
    </row>
    <row r="20" customFormat="false" ht="20.1" hidden="false" customHeight="true" outlineLevel="0" collapsed="false">
      <c r="A20" s="52"/>
      <c r="B20" s="52"/>
      <c r="C20" s="65" t="s">
        <v>210</v>
      </c>
      <c r="D20" s="84"/>
      <c r="E20" s="84"/>
      <c r="F20" s="84"/>
      <c r="G20" s="84"/>
      <c r="H20" s="84"/>
      <c r="I20" s="85"/>
      <c r="J20" s="86"/>
      <c r="K20" s="87" t="n">
        <f aca="false">SUM(K13:K19)</f>
        <v>1976</v>
      </c>
    </row>
    <row r="21" customFormat="false" ht="20.1" hidden="false" customHeight="true" outlineLevel="0" collapsed="false">
      <c r="A21" s="71"/>
      <c r="B21" s="71"/>
      <c r="C21" s="72"/>
      <c r="D21" s="73"/>
      <c r="E21" s="73"/>
      <c r="F21" s="73"/>
      <c r="G21" s="73"/>
      <c r="H21" s="73"/>
      <c r="I21" s="74"/>
      <c r="J21" s="75"/>
      <c r="K21" s="76"/>
    </row>
    <row r="22" customFormat="false" ht="20.1" hidden="false" customHeight="true" outlineLevel="0" collapsed="false">
      <c r="A22" s="52"/>
      <c r="B22" s="52"/>
      <c r="C22" s="65" t="s">
        <v>211</v>
      </c>
      <c r="I22" s="69"/>
      <c r="J22" s="70"/>
      <c r="K22" s="56"/>
    </row>
    <row r="23" customFormat="false" ht="20.1" hidden="false" customHeight="true" outlineLevel="0" collapsed="false">
      <c r="A23" s="77" t="n">
        <v>34912</v>
      </c>
      <c r="B23" s="52"/>
      <c r="C23" s="78" t="s">
        <v>212</v>
      </c>
      <c r="D23" s="79"/>
      <c r="E23" s="88" t="s">
        <v>213</v>
      </c>
      <c r="F23" s="79" t="s">
        <v>212</v>
      </c>
      <c r="G23" s="79" t="s">
        <v>201</v>
      </c>
      <c r="H23" s="79" t="s">
        <v>185</v>
      </c>
      <c r="I23" s="80" t="n">
        <v>0.9</v>
      </c>
      <c r="J23" s="81" t="n">
        <v>0</v>
      </c>
      <c r="K23" s="89" t="n">
        <v>119</v>
      </c>
      <c r="L23" s="90" t="n">
        <v>142583</v>
      </c>
    </row>
    <row r="24" customFormat="false" ht="20.1" hidden="false" customHeight="true" outlineLevel="0" collapsed="false">
      <c r="A24" s="77" t="n">
        <v>34912</v>
      </c>
      <c r="B24" s="52"/>
      <c r="C24" s="78" t="s">
        <v>214</v>
      </c>
      <c r="D24" s="79"/>
      <c r="E24" s="88" t="s">
        <v>213</v>
      </c>
      <c r="F24" s="79" t="s">
        <v>215</v>
      </c>
      <c r="G24" s="79" t="s">
        <v>201</v>
      </c>
      <c r="H24" s="79" t="s">
        <v>185</v>
      </c>
      <c r="I24" s="80" t="n">
        <v>0.85</v>
      </c>
      <c r="J24" s="81" t="n">
        <v>0</v>
      </c>
      <c r="K24" s="89" t="n">
        <v>12</v>
      </c>
      <c r="L24" s="90" t="n">
        <v>142590</v>
      </c>
    </row>
    <row r="25" customFormat="false" ht="20.1" hidden="false" customHeight="true" outlineLevel="0" collapsed="false">
      <c r="A25" s="77" t="n">
        <v>34912</v>
      </c>
      <c r="B25" s="52"/>
      <c r="C25" s="78" t="s">
        <v>216</v>
      </c>
      <c r="D25" s="79"/>
      <c r="E25" s="88" t="s">
        <v>213</v>
      </c>
      <c r="F25" s="79" t="s">
        <v>217</v>
      </c>
      <c r="G25" s="79" t="s">
        <v>201</v>
      </c>
      <c r="H25" s="79" t="s">
        <v>185</v>
      </c>
      <c r="I25" s="80" t="n">
        <v>0.85</v>
      </c>
      <c r="J25" s="81" t="n">
        <v>0</v>
      </c>
      <c r="K25" s="89" t="n">
        <v>7</v>
      </c>
      <c r="L25" s="90" t="n">
        <v>142608</v>
      </c>
    </row>
    <row r="26" customFormat="false" ht="20.1" hidden="false" customHeight="true" outlineLevel="0" collapsed="false">
      <c r="A26" s="52"/>
      <c r="B26" s="8"/>
      <c r="C26" s="91" t="s">
        <v>218</v>
      </c>
      <c r="D26" s="79"/>
      <c r="E26" s="88" t="s">
        <v>213</v>
      </c>
      <c r="F26" s="79" t="s">
        <v>219</v>
      </c>
      <c r="G26" s="79" t="s">
        <v>201</v>
      </c>
      <c r="H26" s="79" t="s">
        <v>185</v>
      </c>
      <c r="I26" s="80" t="n">
        <v>0.85</v>
      </c>
      <c r="J26" s="81" t="n">
        <v>0</v>
      </c>
      <c r="K26" s="89" t="n">
        <v>7</v>
      </c>
      <c r="L26" s="90" t="n">
        <v>142611</v>
      </c>
    </row>
    <row r="27" customFormat="false" ht="20.1" hidden="false" customHeight="true" outlineLevel="0" collapsed="false">
      <c r="A27" s="77" t="n">
        <v>34912</v>
      </c>
      <c r="B27" s="52"/>
      <c r="C27" s="92" t="s">
        <v>220</v>
      </c>
      <c r="D27" s="93"/>
      <c r="E27" s="88" t="s">
        <v>213</v>
      </c>
      <c r="F27" s="79" t="s">
        <v>221</v>
      </c>
      <c r="G27" s="79" t="s">
        <v>201</v>
      </c>
      <c r="H27" s="79" t="s">
        <v>185</v>
      </c>
      <c r="I27" s="80" t="n">
        <v>0.85</v>
      </c>
      <c r="J27" s="81" t="n">
        <v>0</v>
      </c>
      <c r="K27" s="89" t="n">
        <v>23</v>
      </c>
      <c r="L27" s="90" t="n">
        <v>142613</v>
      </c>
    </row>
    <row r="28" customFormat="false" ht="20.1" hidden="false" customHeight="true" outlineLevel="0" collapsed="false">
      <c r="A28" s="77" t="n">
        <v>34912</v>
      </c>
      <c r="B28" s="52"/>
      <c r="C28" s="94" t="s">
        <v>222</v>
      </c>
      <c r="D28" s="79"/>
      <c r="E28" s="88" t="s">
        <v>213</v>
      </c>
      <c r="F28" s="79" t="s">
        <v>223</v>
      </c>
      <c r="G28" s="79" t="s">
        <v>201</v>
      </c>
      <c r="H28" s="79" t="s">
        <v>185</v>
      </c>
      <c r="I28" s="80" t="n">
        <v>0.85</v>
      </c>
      <c r="J28" s="81" t="n">
        <v>0</v>
      </c>
      <c r="K28" s="89" t="n">
        <v>12</v>
      </c>
      <c r="L28" s="90" t="n">
        <v>142796</v>
      </c>
    </row>
    <row r="29" customFormat="false" ht="20.1" hidden="false" customHeight="true" outlineLevel="0" collapsed="false">
      <c r="A29" s="77" t="n">
        <v>35247</v>
      </c>
      <c r="B29" s="52"/>
      <c r="C29" s="95" t="s">
        <v>224</v>
      </c>
      <c r="D29" s="96"/>
      <c r="E29" s="88" t="s">
        <v>213</v>
      </c>
      <c r="F29" s="79" t="s">
        <v>224</v>
      </c>
      <c r="G29" s="79" t="s">
        <v>201</v>
      </c>
      <c r="H29" s="79" t="s">
        <v>185</v>
      </c>
      <c r="I29" s="80" t="n">
        <v>0.98</v>
      </c>
      <c r="J29" s="81" t="n">
        <v>0.01</v>
      </c>
      <c r="K29" s="89" t="n">
        <v>20</v>
      </c>
      <c r="L29" s="90" t="n">
        <v>142797</v>
      </c>
    </row>
    <row r="30" customFormat="false" ht="20.1" hidden="false" customHeight="true" outlineLevel="0" collapsed="false">
      <c r="A30" s="77" t="n">
        <v>34912</v>
      </c>
      <c r="B30" s="52"/>
      <c r="C30" s="78" t="s">
        <v>225</v>
      </c>
      <c r="D30" s="79"/>
      <c r="E30" s="88" t="s">
        <v>213</v>
      </c>
      <c r="F30" s="79" t="s">
        <v>226</v>
      </c>
      <c r="G30" s="79" t="s">
        <v>201</v>
      </c>
      <c r="H30" s="79" t="s">
        <v>185</v>
      </c>
      <c r="I30" s="80" t="n">
        <v>0.85</v>
      </c>
      <c r="J30" s="81" t="n">
        <v>0</v>
      </c>
      <c r="K30" s="89" t="n">
        <v>1</v>
      </c>
      <c r="L30" s="90" t="n">
        <v>142798</v>
      </c>
    </row>
    <row r="31" customFormat="false" ht="20.1" hidden="false" customHeight="true" outlineLevel="0" collapsed="false">
      <c r="A31" s="36" t="n">
        <v>36281</v>
      </c>
      <c r="B31" s="36" t="n">
        <v>36646</v>
      </c>
      <c r="C31" s="97" t="s">
        <v>227</v>
      </c>
      <c r="D31" s="88"/>
      <c r="E31" s="88" t="s">
        <v>213</v>
      </c>
      <c r="F31" s="88" t="s">
        <v>228</v>
      </c>
      <c r="G31" s="88" t="s">
        <v>201</v>
      </c>
      <c r="H31" s="88" t="s">
        <v>185</v>
      </c>
      <c r="I31" s="98" t="n">
        <v>0.85</v>
      </c>
      <c r="J31" s="81"/>
      <c r="K31" s="89" t="n">
        <v>10</v>
      </c>
      <c r="L31" s="90" t="n">
        <v>142799</v>
      </c>
    </row>
    <row r="32" customFormat="false" ht="20.1" hidden="false" customHeight="true" outlineLevel="0" collapsed="false">
      <c r="A32" s="36" t="n">
        <v>36373</v>
      </c>
      <c r="B32" s="36" t="n">
        <v>36738</v>
      </c>
      <c r="C32" s="97" t="s">
        <v>229</v>
      </c>
      <c r="D32" s="88"/>
      <c r="E32" s="88" t="s">
        <v>213</v>
      </c>
      <c r="F32" s="88" t="s">
        <v>230</v>
      </c>
      <c r="G32" s="88"/>
      <c r="H32" s="88" t="s">
        <v>231</v>
      </c>
      <c r="I32" s="98" t="n">
        <v>0.85</v>
      </c>
      <c r="J32" s="99" t="n">
        <v>0</v>
      </c>
      <c r="K32" s="100" t="n">
        <v>1</v>
      </c>
      <c r="L32" s="90" t="n">
        <v>142801</v>
      </c>
    </row>
    <row r="33" customFormat="false" ht="20.1" hidden="false" customHeight="true" outlineLevel="0" collapsed="false">
      <c r="A33" s="77" t="n">
        <v>35582</v>
      </c>
      <c r="B33" s="52"/>
      <c r="C33" s="101" t="s">
        <v>232</v>
      </c>
      <c r="D33" s="88"/>
      <c r="E33" s="88" t="s">
        <v>213</v>
      </c>
      <c r="F33" s="78" t="s">
        <v>233</v>
      </c>
      <c r="G33" s="79"/>
      <c r="H33" s="79" t="s">
        <v>185</v>
      </c>
      <c r="I33" s="80" t="n">
        <v>0.85</v>
      </c>
      <c r="J33" s="81" t="n">
        <v>-0.1542</v>
      </c>
      <c r="K33" s="89" t="n">
        <v>8</v>
      </c>
      <c r="L33" s="90" t="n">
        <v>142802</v>
      </c>
    </row>
    <row r="34" customFormat="false" ht="20.1" hidden="false" customHeight="true" outlineLevel="0" collapsed="false">
      <c r="A34" s="36" t="s">
        <v>201</v>
      </c>
      <c r="B34" s="7"/>
      <c r="C34" s="102" t="s">
        <v>234</v>
      </c>
      <c r="D34" s="103"/>
      <c r="E34" s="88" t="s">
        <v>213</v>
      </c>
      <c r="F34" s="88" t="s">
        <v>235</v>
      </c>
      <c r="G34" s="88"/>
      <c r="H34" s="88" t="s">
        <v>185</v>
      </c>
      <c r="I34" s="98" t="n">
        <v>0.85</v>
      </c>
      <c r="J34" s="81" t="n">
        <v>0</v>
      </c>
      <c r="K34" s="89" t="n">
        <v>2</v>
      </c>
      <c r="L34" s="90" t="n">
        <v>142803</v>
      </c>
    </row>
    <row r="35" customFormat="false" ht="20.1" hidden="false" customHeight="true" outlineLevel="0" collapsed="false">
      <c r="A35" s="77" t="n">
        <v>34912</v>
      </c>
      <c r="B35" s="52"/>
      <c r="C35" s="94" t="s">
        <v>236</v>
      </c>
      <c r="D35" s="79"/>
      <c r="E35" s="88" t="s">
        <v>213</v>
      </c>
      <c r="F35" s="79" t="s">
        <v>237</v>
      </c>
      <c r="G35" s="79" t="s">
        <v>201</v>
      </c>
      <c r="H35" s="79" t="s">
        <v>185</v>
      </c>
      <c r="I35" s="80" t="n">
        <v>0.85</v>
      </c>
      <c r="J35" s="81" t="n">
        <v>0</v>
      </c>
      <c r="K35" s="89" t="n">
        <v>20</v>
      </c>
      <c r="L35" s="90" t="n">
        <v>142804</v>
      </c>
    </row>
    <row r="36" customFormat="false" ht="20.1" hidden="false" customHeight="true" outlineLevel="0" collapsed="false">
      <c r="A36" s="77" t="n">
        <v>34912</v>
      </c>
      <c r="B36" s="52"/>
      <c r="C36" s="78" t="s">
        <v>238</v>
      </c>
      <c r="D36" s="79"/>
      <c r="E36" s="88" t="s">
        <v>213</v>
      </c>
      <c r="F36" s="79" t="s">
        <v>239</v>
      </c>
      <c r="G36" s="79" t="s">
        <v>201</v>
      </c>
      <c r="H36" s="79" t="s">
        <v>185</v>
      </c>
      <c r="I36" s="80" t="n">
        <v>0.85</v>
      </c>
      <c r="J36" s="81" t="n">
        <v>0</v>
      </c>
      <c r="K36" s="89" t="n">
        <v>18</v>
      </c>
      <c r="L36" s="90" t="n">
        <v>142805</v>
      </c>
    </row>
    <row r="37" customFormat="false" ht="20.1" hidden="false" customHeight="true" outlineLevel="0" collapsed="false">
      <c r="A37" s="36" t="n">
        <v>34912</v>
      </c>
      <c r="B37" s="7"/>
      <c r="C37" s="88" t="s">
        <v>240</v>
      </c>
      <c r="D37" s="88"/>
      <c r="E37" s="88" t="s">
        <v>213</v>
      </c>
      <c r="F37" s="88" t="s">
        <v>241</v>
      </c>
      <c r="G37" s="88"/>
      <c r="H37" s="88" t="s">
        <v>185</v>
      </c>
      <c r="I37" s="98" t="n">
        <v>1</v>
      </c>
      <c r="J37" s="81" t="n">
        <v>-0.02</v>
      </c>
      <c r="K37" s="89" t="n">
        <v>19</v>
      </c>
      <c r="L37" s="90" t="n">
        <v>142807</v>
      </c>
    </row>
    <row r="38" customFormat="false" ht="20.1" hidden="false" customHeight="true" outlineLevel="0" collapsed="false">
      <c r="A38" s="77" t="n">
        <v>34912</v>
      </c>
      <c r="B38" s="52"/>
      <c r="C38" s="91" t="s">
        <v>242</v>
      </c>
      <c r="D38" s="79"/>
      <c r="E38" s="88" t="s">
        <v>213</v>
      </c>
      <c r="F38" s="79" t="s">
        <v>243</v>
      </c>
      <c r="G38" s="79" t="s">
        <v>201</v>
      </c>
      <c r="H38" s="79" t="s">
        <v>185</v>
      </c>
      <c r="I38" s="80" t="n">
        <v>0.85</v>
      </c>
      <c r="J38" s="81" t="n">
        <v>0</v>
      </c>
      <c r="K38" s="89" t="n">
        <v>1</v>
      </c>
      <c r="L38" s="90" t="n">
        <v>142810</v>
      </c>
    </row>
    <row r="39" customFormat="false" ht="20.1" hidden="false" customHeight="true" outlineLevel="0" collapsed="false">
      <c r="A39" s="77" t="n">
        <v>34912</v>
      </c>
      <c r="B39" s="52"/>
      <c r="C39" s="92" t="s">
        <v>244</v>
      </c>
      <c r="D39" s="93"/>
      <c r="E39" s="88" t="s">
        <v>213</v>
      </c>
      <c r="F39" s="79" t="s">
        <v>245</v>
      </c>
      <c r="G39" s="79" t="s">
        <v>201</v>
      </c>
      <c r="H39" s="79" t="s">
        <v>185</v>
      </c>
      <c r="I39" s="80" t="n">
        <v>0.85</v>
      </c>
      <c r="J39" s="81" t="n">
        <v>0</v>
      </c>
      <c r="K39" s="89" t="n">
        <v>17</v>
      </c>
      <c r="L39" s="90" t="n">
        <v>142811</v>
      </c>
    </row>
    <row r="40" customFormat="false" ht="20.1" hidden="false" customHeight="true" outlineLevel="0" collapsed="false">
      <c r="A40" s="77" t="n">
        <v>34912</v>
      </c>
      <c r="B40" s="52"/>
      <c r="C40" s="94" t="s">
        <v>246</v>
      </c>
      <c r="D40" s="79"/>
      <c r="E40" s="88" t="s">
        <v>213</v>
      </c>
      <c r="F40" s="79" t="s">
        <v>247</v>
      </c>
      <c r="G40" s="79" t="s">
        <v>201</v>
      </c>
      <c r="H40" s="79" t="s">
        <v>185</v>
      </c>
      <c r="I40" s="80" t="n">
        <v>0.85</v>
      </c>
      <c r="J40" s="81" t="n">
        <v>0</v>
      </c>
      <c r="K40" s="89" t="n">
        <v>13</v>
      </c>
      <c r="L40" s="90" t="n">
        <v>144905</v>
      </c>
    </row>
    <row r="41" customFormat="false" ht="20.1" hidden="false" customHeight="true" outlineLevel="0" collapsed="false">
      <c r="A41" s="77" t="n">
        <v>34912</v>
      </c>
      <c r="B41" s="52"/>
      <c r="C41" s="78" t="s">
        <v>248</v>
      </c>
      <c r="D41" s="79"/>
      <c r="E41" s="88" t="s">
        <v>213</v>
      </c>
      <c r="F41" s="79" t="s">
        <v>249</v>
      </c>
      <c r="G41" s="79" t="s">
        <v>201</v>
      </c>
      <c r="H41" s="79" t="s">
        <v>185</v>
      </c>
      <c r="I41" s="80" t="n">
        <v>0.85</v>
      </c>
      <c r="J41" s="81" t="n">
        <v>0</v>
      </c>
      <c r="K41" s="89" t="n">
        <v>8</v>
      </c>
      <c r="L41" s="90" t="n">
        <v>144909</v>
      </c>
    </row>
    <row r="42" customFormat="false" ht="20.1" hidden="false" customHeight="true" outlineLevel="0" collapsed="false">
      <c r="A42" s="36" t="n">
        <v>36373</v>
      </c>
      <c r="B42" s="36" t="n">
        <v>36738</v>
      </c>
      <c r="C42" s="102" t="s">
        <v>250</v>
      </c>
      <c r="D42" s="103"/>
      <c r="E42" s="88" t="s">
        <v>213</v>
      </c>
      <c r="F42" s="88" t="s">
        <v>251</v>
      </c>
      <c r="G42" s="88"/>
      <c r="H42" s="88" t="s">
        <v>231</v>
      </c>
      <c r="I42" s="98" t="n">
        <v>0.85</v>
      </c>
      <c r="J42" s="99" t="n">
        <v>0</v>
      </c>
      <c r="K42" s="100" t="n">
        <v>1</v>
      </c>
      <c r="L42" s="90" t="n">
        <v>144912</v>
      </c>
    </row>
    <row r="43" customFormat="false" ht="20.1" hidden="false" customHeight="true" outlineLevel="0" collapsed="false">
      <c r="A43" s="36" t="n">
        <v>35977</v>
      </c>
      <c r="B43" s="7"/>
      <c r="C43" s="102" t="s">
        <v>252</v>
      </c>
      <c r="D43" s="103"/>
      <c r="E43" s="88" t="s">
        <v>213</v>
      </c>
      <c r="F43" s="88" t="s">
        <v>253</v>
      </c>
      <c r="G43" s="88"/>
      <c r="H43" s="88" t="s">
        <v>231</v>
      </c>
      <c r="I43" s="98" t="n">
        <v>0.85</v>
      </c>
      <c r="J43" s="99"/>
      <c r="K43" s="100" t="n">
        <v>42</v>
      </c>
      <c r="L43" s="90" t="n">
        <v>144914</v>
      </c>
    </row>
    <row r="44" customFormat="false" ht="20.1" hidden="false" customHeight="true" outlineLevel="0" collapsed="false">
      <c r="A44" s="77" t="n">
        <v>35339</v>
      </c>
      <c r="B44" s="52"/>
      <c r="C44" s="92" t="s">
        <v>254</v>
      </c>
      <c r="D44" s="93"/>
      <c r="E44" s="88" t="s">
        <v>213</v>
      </c>
      <c r="F44" s="79" t="s">
        <v>255</v>
      </c>
      <c r="G44" s="79" t="s">
        <v>201</v>
      </c>
      <c r="H44" s="79" t="s">
        <v>256</v>
      </c>
      <c r="I44" s="80" t="n">
        <v>1</v>
      </c>
      <c r="J44" s="81"/>
      <c r="K44" s="89" t="n">
        <v>554</v>
      </c>
      <c r="L44" s="90" t="n">
        <v>144917</v>
      </c>
    </row>
    <row r="45" customFormat="false" ht="20.1" hidden="false" customHeight="true" outlineLevel="0" collapsed="false">
      <c r="A45" s="36" t="n">
        <v>36281</v>
      </c>
      <c r="B45" s="36" t="n">
        <v>36646</v>
      </c>
      <c r="C45" s="102" t="s">
        <v>257</v>
      </c>
      <c r="D45" s="103"/>
      <c r="E45" s="88" t="s">
        <v>213</v>
      </c>
      <c r="F45" s="88" t="s">
        <v>257</v>
      </c>
      <c r="G45" s="88"/>
      <c r="H45" s="88" t="s">
        <v>185</v>
      </c>
      <c r="I45" s="98" t="n">
        <v>0.85</v>
      </c>
      <c r="J45" s="81"/>
      <c r="K45" s="89" t="n">
        <v>10</v>
      </c>
      <c r="L45" s="90" t="n">
        <v>144918</v>
      </c>
    </row>
    <row r="46" customFormat="false" ht="20.1" hidden="false" customHeight="true" outlineLevel="0" collapsed="false">
      <c r="A46" s="36" t="n">
        <v>36220</v>
      </c>
      <c r="B46" s="36"/>
      <c r="C46" s="104" t="s">
        <v>258</v>
      </c>
      <c r="D46" s="105"/>
      <c r="E46" s="88" t="s">
        <v>213</v>
      </c>
      <c r="F46" s="97" t="s">
        <v>258</v>
      </c>
      <c r="G46" s="88"/>
      <c r="H46" s="88" t="s">
        <v>256</v>
      </c>
      <c r="I46" s="98" t="n">
        <v>1</v>
      </c>
      <c r="J46" s="81"/>
      <c r="K46" s="89" t="n">
        <v>69</v>
      </c>
      <c r="L46" s="90" t="n">
        <v>144922</v>
      </c>
    </row>
    <row r="47" customFormat="false" ht="20.1" hidden="false" customHeight="true" outlineLevel="0" collapsed="false">
      <c r="A47" s="36" t="n">
        <v>36220</v>
      </c>
      <c r="B47" s="36"/>
      <c r="C47" s="97" t="s">
        <v>259</v>
      </c>
      <c r="D47" s="88"/>
      <c r="E47" s="88" t="s">
        <v>213</v>
      </c>
      <c r="F47" s="97" t="s">
        <v>259</v>
      </c>
      <c r="G47" s="88"/>
      <c r="H47" s="88" t="s">
        <v>256</v>
      </c>
      <c r="I47" s="98" t="n">
        <v>1</v>
      </c>
      <c r="J47" s="81"/>
      <c r="K47" s="89" t="n">
        <v>114</v>
      </c>
      <c r="L47" s="90" t="n">
        <v>144927</v>
      </c>
    </row>
    <row r="48" customFormat="false" ht="20.1" hidden="false" customHeight="true" outlineLevel="0" collapsed="false">
      <c r="A48" s="36" t="n">
        <v>36220</v>
      </c>
      <c r="B48" s="36"/>
      <c r="C48" s="97" t="s">
        <v>260</v>
      </c>
      <c r="D48" s="88"/>
      <c r="E48" s="88" t="s">
        <v>213</v>
      </c>
      <c r="F48" s="97" t="s">
        <v>261</v>
      </c>
      <c r="G48" s="88"/>
      <c r="H48" s="88" t="s">
        <v>256</v>
      </c>
      <c r="I48" s="98" t="n">
        <v>1</v>
      </c>
      <c r="J48" s="81"/>
      <c r="K48" s="89" t="n">
        <v>21</v>
      </c>
      <c r="L48" s="90" t="n">
        <v>144932</v>
      </c>
    </row>
    <row r="49" customFormat="false" ht="20.1" hidden="false" customHeight="true" outlineLevel="0" collapsed="false">
      <c r="A49" s="36" t="n">
        <v>36220</v>
      </c>
      <c r="B49" s="36"/>
      <c r="C49" s="97" t="s">
        <v>262</v>
      </c>
      <c r="D49" s="88"/>
      <c r="E49" s="88" t="s">
        <v>213</v>
      </c>
      <c r="F49" s="97" t="s">
        <v>262</v>
      </c>
      <c r="G49" s="88"/>
      <c r="H49" s="88" t="s">
        <v>256</v>
      </c>
      <c r="I49" s="98" t="n">
        <v>1</v>
      </c>
      <c r="J49" s="81"/>
      <c r="K49" s="89" t="n">
        <v>12</v>
      </c>
      <c r="L49" s="90" t="n">
        <v>144933</v>
      </c>
    </row>
    <row r="50" customFormat="false" ht="20.1" hidden="false" customHeight="true" outlineLevel="0" collapsed="false">
      <c r="A50" s="36" t="n">
        <v>36373</v>
      </c>
      <c r="B50" s="36" t="n">
        <v>36738</v>
      </c>
      <c r="C50" s="106" t="s">
        <v>263</v>
      </c>
      <c r="D50" s="107"/>
      <c r="E50" s="88" t="s">
        <v>213</v>
      </c>
      <c r="F50" s="97" t="s">
        <v>263</v>
      </c>
      <c r="G50" s="88"/>
      <c r="H50" s="88" t="s">
        <v>185</v>
      </c>
      <c r="I50" s="98" t="n">
        <v>0.85</v>
      </c>
      <c r="J50" s="81"/>
      <c r="K50" s="89" t="n">
        <v>51</v>
      </c>
      <c r="L50" s="90" t="n">
        <v>144936</v>
      </c>
    </row>
    <row r="51" customFormat="false" ht="20.1" hidden="false" customHeight="true" outlineLevel="0" collapsed="false">
      <c r="A51" s="77" t="n">
        <v>34912</v>
      </c>
      <c r="B51" s="52"/>
      <c r="C51" s="95" t="s">
        <v>264</v>
      </c>
      <c r="D51" s="79"/>
      <c r="E51" s="88" t="s">
        <v>213</v>
      </c>
      <c r="F51" s="96" t="s">
        <v>265</v>
      </c>
      <c r="G51" s="79" t="s">
        <v>201</v>
      </c>
      <c r="H51" s="79" t="s">
        <v>185</v>
      </c>
      <c r="I51" s="80" t="n">
        <v>0.85</v>
      </c>
      <c r="J51" s="81" t="n">
        <v>0</v>
      </c>
      <c r="K51" s="89" t="n">
        <v>18</v>
      </c>
      <c r="L51" s="90" t="n">
        <v>145111</v>
      </c>
      <c r="M51" s="16" t="n">
        <f aca="false">SUM(K23:K51)</f>
        <v>1210</v>
      </c>
    </row>
    <row r="52" customFormat="false" ht="20.1" hidden="false" customHeight="true" outlineLevel="0" collapsed="false">
      <c r="A52" s="36" t="n">
        <v>35612</v>
      </c>
      <c r="B52" s="7"/>
      <c r="C52" s="97" t="s">
        <v>266</v>
      </c>
      <c r="D52" s="88"/>
      <c r="E52" s="88" t="s">
        <v>18</v>
      </c>
      <c r="F52" s="88" t="s">
        <v>267</v>
      </c>
      <c r="G52" s="88"/>
      <c r="H52" s="88" t="s">
        <v>185</v>
      </c>
      <c r="I52" s="98" t="n">
        <v>0.85</v>
      </c>
      <c r="J52" s="108" t="n">
        <v>-0.1542</v>
      </c>
      <c r="K52" s="109" t="n">
        <v>2</v>
      </c>
      <c r="L52" s="90" t="n">
        <v>142574</v>
      </c>
    </row>
    <row r="53" customFormat="false" ht="20.1" hidden="false" customHeight="true" outlineLevel="0" collapsed="false">
      <c r="A53" s="77" t="n">
        <v>35034</v>
      </c>
      <c r="B53" s="52"/>
      <c r="C53" s="91" t="s">
        <v>268</v>
      </c>
      <c r="D53" s="79"/>
      <c r="E53" s="88" t="s">
        <v>18</v>
      </c>
      <c r="F53" s="79" t="s">
        <v>269</v>
      </c>
      <c r="G53" s="79" t="s">
        <v>201</v>
      </c>
      <c r="H53" s="79" t="s">
        <v>185</v>
      </c>
      <c r="I53" s="80" t="n">
        <v>0.85</v>
      </c>
      <c r="J53" s="81" t="n">
        <v>0</v>
      </c>
      <c r="K53" s="89" t="n">
        <v>11</v>
      </c>
      <c r="L53" s="90" t="n">
        <v>142577</v>
      </c>
    </row>
    <row r="54" customFormat="false" ht="20.1" hidden="false" customHeight="true" outlineLevel="0" collapsed="false">
      <c r="A54" s="77" t="n">
        <v>34912</v>
      </c>
      <c r="B54" s="52"/>
      <c r="C54" s="92" t="s">
        <v>270</v>
      </c>
      <c r="D54" s="93"/>
      <c r="E54" s="88" t="s">
        <v>18</v>
      </c>
      <c r="F54" s="79" t="s">
        <v>271</v>
      </c>
      <c r="G54" s="79" t="s">
        <v>201</v>
      </c>
      <c r="H54" s="79" t="s">
        <v>185</v>
      </c>
      <c r="I54" s="80" t="n">
        <v>1</v>
      </c>
      <c r="J54" s="81" t="n">
        <v>0</v>
      </c>
      <c r="K54" s="89" t="n">
        <v>1713</v>
      </c>
      <c r="L54" s="90" t="n">
        <v>142580</v>
      </c>
    </row>
    <row r="55" customFormat="false" ht="20.1" hidden="false" customHeight="true" outlineLevel="0" collapsed="false">
      <c r="A55" s="77" t="n">
        <v>35034</v>
      </c>
      <c r="B55" s="52"/>
      <c r="C55" s="110" t="s">
        <v>272</v>
      </c>
      <c r="D55" s="93"/>
      <c r="E55" s="88" t="s">
        <v>18</v>
      </c>
      <c r="F55" s="111" t="s">
        <v>272</v>
      </c>
      <c r="G55" s="79" t="s">
        <v>201</v>
      </c>
      <c r="H55" s="79" t="s">
        <v>185</v>
      </c>
      <c r="I55" s="80" t="n">
        <v>0.85</v>
      </c>
      <c r="J55" s="81" t="n">
        <v>0</v>
      </c>
      <c r="K55" s="89" t="n">
        <v>1</v>
      </c>
      <c r="L55" s="90" t="n">
        <v>142582</v>
      </c>
    </row>
    <row r="56" customFormat="false" ht="20.1" hidden="false" customHeight="true" outlineLevel="0" collapsed="false">
      <c r="A56" s="77" t="n">
        <v>34912</v>
      </c>
      <c r="B56" s="52"/>
      <c r="C56" s="92" t="s">
        <v>273</v>
      </c>
      <c r="D56" s="93"/>
      <c r="E56" s="88" t="s">
        <v>18</v>
      </c>
      <c r="F56" s="111" t="s">
        <v>274</v>
      </c>
      <c r="G56" s="79" t="s">
        <v>201</v>
      </c>
      <c r="H56" s="79" t="s">
        <v>185</v>
      </c>
      <c r="I56" s="80" t="n">
        <v>1</v>
      </c>
      <c r="J56" s="81" t="n">
        <v>-0.02</v>
      </c>
      <c r="K56" s="89" t="n">
        <v>18</v>
      </c>
      <c r="L56" s="90" t="n">
        <v>142625</v>
      </c>
    </row>
    <row r="57" customFormat="false" ht="20.1" hidden="false" customHeight="true" outlineLevel="0" collapsed="false">
      <c r="A57" s="77" t="n">
        <v>34912</v>
      </c>
      <c r="B57" s="52"/>
      <c r="C57" s="110" t="s">
        <v>275</v>
      </c>
      <c r="D57" s="93"/>
      <c r="E57" s="88" t="s">
        <v>18</v>
      </c>
      <c r="F57" s="112" t="s">
        <v>276</v>
      </c>
      <c r="G57" s="79" t="s">
        <v>201</v>
      </c>
      <c r="H57" s="79" t="s">
        <v>185</v>
      </c>
      <c r="I57" s="80" t="n">
        <v>0.92</v>
      </c>
      <c r="J57" s="81" t="n">
        <v>0</v>
      </c>
      <c r="K57" s="89" t="n">
        <v>11</v>
      </c>
      <c r="L57" s="90" t="n">
        <v>142795</v>
      </c>
    </row>
    <row r="58" customFormat="false" ht="20.1" hidden="false" customHeight="true" outlineLevel="0" collapsed="false">
      <c r="A58" s="77" t="n">
        <v>35034</v>
      </c>
      <c r="B58" s="52"/>
      <c r="C58" s="110" t="s">
        <v>277</v>
      </c>
      <c r="D58" s="93"/>
      <c r="E58" s="88" t="s">
        <v>18</v>
      </c>
      <c r="F58" s="112" t="s">
        <v>278</v>
      </c>
      <c r="G58" s="79" t="s">
        <v>201</v>
      </c>
      <c r="H58" s="79" t="s">
        <v>185</v>
      </c>
      <c r="I58" s="80" t="n">
        <v>1</v>
      </c>
      <c r="J58" s="81" t="n">
        <v>-0.02</v>
      </c>
      <c r="K58" s="89" t="n">
        <v>68</v>
      </c>
      <c r="L58" s="90" t="n">
        <v>142806</v>
      </c>
    </row>
    <row r="59" customFormat="false" ht="20.1" hidden="false" customHeight="true" outlineLevel="0" collapsed="false">
      <c r="A59" s="113" t="n">
        <v>35643</v>
      </c>
      <c r="B59" s="7"/>
      <c r="C59" s="106" t="s">
        <v>279</v>
      </c>
      <c r="D59" s="103"/>
      <c r="E59" s="88" t="s">
        <v>18</v>
      </c>
      <c r="F59" s="114" t="s">
        <v>280</v>
      </c>
      <c r="G59" s="88"/>
      <c r="H59" s="88" t="s">
        <v>185</v>
      </c>
      <c r="I59" s="98" t="n">
        <v>0.85</v>
      </c>
      <c r="J59" s="81" t="n">
        <v>-0.1542</v>
      </c>
      <c r="K59" s="89" t="n">
        <v>23</v>
      </c>
      <c r="L59" s="90" t="n">
        <v>142808</v>
      </c>
    </row>
    <row r="60" customFormat="false" ht="20.1" hidden="false" customHeight="true" outlineLevel="0" collapsed="false">
      <c r="A60" s="77" t="n">
        <v>35034</v>
      </c>
      <c r="B60" s="52"/>
      <c r="C60" s="94" t="s">
        <v>281</v>
      </c>
      <c r="D60" s="79"/>
      <c r="E60" s="88" t="s">
        <v>18</v>
      </c>
      <c r="F60" s="79" t="s">
        <v>269</v>
      </c>
      <c r="G60" s="79" t="s">
        <v>201</v>
      </c>
      <c r="H60" s="79" t="s">
        <v>185</v>
      </c>
      <c r="I60" s="80" t="n">
        <v>0.85</v>
      </c>
      <c r="J60" s="81" t="n">
        <v>0</v>
      </c>
      <c r="K60" s="89" t="n">
        <v>11</v>
      </c>
      <c r="L60" s="90" t="n">
        <v>142809</v>
      </c>
      <c r="M60" s="16" t="n">
        <f aca="false">SUM(K52:K60)</f>
        <v>1858</v>
      </c>
    </row>
    <row r="61" customFormat="false" ht="20.1" hidden="false" customHeight="true" outlineLevel="0" collapsed="false">
      <c r="A61" s="52"/>
      <c r="B61" s="52"/>
      <c r="C61" s="65" t="s">
        <v>282</v>
      </c>
      <c r="D61" s="84"/>
      <c r="E61" s="84"/>
      <c r="F61" s="84"/>
      <c r="G61" s="84"/>
      <c r="H61" s="84"/>
      <c r="I61" s="85"/>
      <c r="J61" s="86"/>
      <c r="K61" s="87" t="n">
        <f aca="false">SUM(K23:K60)</f>
        <v>3068</v>
      </c>
    </row>
    <row r="62" customFormat="false" ht="20.1" hidden="false" customHeight="true" outlineLevel="0" collapsed="false">
      <c r="A62" s="71"/>
      <c r="B62" s="71"/>
      <c r="C62" s="72"/>
      <c r="D62" s="73"/>
      <c r="E62" s="73"/>
      <c r="F62" s="73"/>
      <c r="G62" s="73"/>
      <c r="H62" s="73"/>
      <c r="I62" s="74"/>
      <c r="J62" s="75"/>
      <c r="K62" s="76"/>
    </row>
    <row r="63" customFormat="false" ht="20.1" hidden="false" customHeight="true" outlineLevel="0" collapsed="false">
      <c r="A63" s="52"/>
      <c r="B63" s="52"/>
      <c r="C63" s="65" t="s">
        <v>156</v>
      </c>
      <c r="I63" s="69"/>
      <c r="J63" s="70"/>
      <c r="K63" s="56"/>
    </row>
    <row r="64" customFormat="false" ht="20.1" hidden="false" customHeight="true" outlineLevel="0" collapsed="false">
      <c r="A64" s="77" t="n">
        <v>34912</v>
      </c>
      <c r="B64" s="52"/>
      <c r="C64" s="78" t="s">
        <v>283</v>
      </c>
      <c r="D64" s="79"/>
      <c r="E64" s="79" t="s">
        <v>284</v>
      </c>
      <c r="F64" s="79"/>
      <c r="G64" s="79" t="s">
        <v>201</v>
      </c>
      <c r="H64" s="79" t="s">
        <v>184</v>
      </c>
      <c r="I64" s="80" t="n">
        <v>1</v>
      </c>
      <c r="J64" s="81" t="n">
        <v>0</v>
      </c>
      <c r="K64" s="82" t="n">
        <v>21</v>
      </c>
    </row>
    <row r="65" customFormat="false" ht="20.1" hidden="false" customHeight="true" outlineLevel="0" collapsed="false">
      <c r="A65" s="115"/>
      <c r="B65" s="115"/>
      <c r="C65" s="116" t="s">
        <v>285</v>
      </c>
      <c r="D65" s="117"/>
      <c r="E65" s="117" t="s">
        <v>284</v>
      </c>
      <c r="F65" s="117"/>
      <c r="G65" s="117" t="s">
        <v>201</v>
      </c>
      <c r="H65" s="117" t="s">
        <v>184</v>
      </c>
      <c r="I65" s="80" t="n">
        <v>0.85</v>
      </c>
      <c r="J65" s="81" t="n">
        <v>0</v>
      </c>
      <c r="K65" s="82" t="n">
        <v>0</v>
      </c>
    </row>
    <row r="66" customFormat="false" ht="20.1" hidden="false" customHeight="true" outlineLevel="0" collapsed="false">
      <c r="A66" s="52"/>
      <c r="B66" s="52"/>
      <c r="C66" s="65" t="s">
        <v>286</v>
      </c>
      <c r="D66" s="84"/>
      <c r="E66" s="84"/>
      <c r="F66" s="84"/>
      <c r="G66" s="84"/>
      <c r="H66" s="84"/>
      <c r="I66" s="85"/>
      <c r="J66" s="86"/>
      <c r="K66" s="118" t="n">
        <f aca="false">SUM(K64:K65)</f>
        <v>21</v>
      </c>
    </row>
    <row r="67" customFormat="false" ht="20.1" hidden="false" customHeight="true" outlineLevel="0" collapsed="false">
      <c r="A67" s="71"/>
      <c r="B67" s="71"/>
      <c r="C67" s="72"/>
      <c r="D67" s="73"/>
      <c r="E67" s="73"/>
      <c r="F67" s="73"/>
      <c r="G67" s="73"/>
      <c r="H67" s="73"/>
      <c r="I67" s="74"/>
      <c r="J67" s="75"/>
      <c r="K67" s="76"/>
    </row>
    <row r="68" customFormat="false" ht="20.1" hidden="false" customHeight="true" outlineLevel="0" collapsed="false">
      <c r="A68" s="52"/>
      <c r="B68" s="52"/>
      <c r="C68" s="65" t="s">
        <v>287</v>
      </c>
      <c r="I68" s="69"/>
      <c r="J68" s="70"/>
      <c r="K68" s="56"/>
    </row>
    <row r="69" customFormat="false" ht="20.1" hidden="false" customHeight="true" outlineLevel="0" collapsed="false">
      <c r="A69" s="77" t="n">
        <v>35643</v>
      </c>
      <c r="B69" s="52"/>
      <c r="C69" s="97" t="s">
        <v>288</v>
      </c>
      <c r="D69" s="79"/>
      <c r="E69" s="79" t="s">
        <v>287</v>
      </c>
      <c r="F69" s="79" t="s">
        <v>289</v>
      </c>
      <c r="G69" s="79"/>
      <c r="H69" s="117" t="s">
        <v>184</v>
      </c>
      <c r="I69" s="80" t="n">
        <v>0.85</v>
      </c>
      <c r="J69" s="81" t="n">
        <v>-0.1542</v>
      </c>
      <c r="K69" s="119" t="n">
        <v>5</v>
      </c>
    </row>
    <row r="70" customFormat="false" ht="20.1" hidden="false" customHeight="true" outlineLevel="0" collapsed="false">
      <c r="A70" s="52"/>
      <c r="B70" s="52"/>
      <c r="C70" s="116" t="s">
        <v>290</v>
      </c>
      <c r="D70" s="117"/>
      <c r="E70" s="117" t="s">
        <v>287</v>
      </c>
      <c r="F70" s="117" t="s">
        <v>290</v>
      </c>
      <c r="G70" s="117"/>
      <c r="H70" s="117"/>
      <c r="I70" s="80"/>
      <c r="J70" s="81"/>
      <c r="K70" s="119" t="n">
        <v>34</v>
      </c>
    </row>
    <row r="71" customFormat="false" ht="20.1" hidden="false" customHeight="true" outlineLevel="0" collapsed="false">
      <c r="A71" s="52"/>
      <c r="B71" s="52"/>
      <c r="C71" s="65" t="s">
        <v>291</v>
      </c>
      <c r="D71" s="84"/>
      <c r="E71" s="84"/>
      <c r="F71" s="84"/>
      <c r="G71" s="84"/>
      <c r="H71" s="84"/>
      <c r="I71" s="85"/>
      <c r="J71" s="86"/>
      <c r="K71" s="118" t="n">
        <f aca="false">SUM(K69:K70)</f>
        <v>39</v>
      </c>
    </row>
    <row r="72" customFormat="false" ht="20.1" hidden="false" customHeight="true" outlineLevel="0" collapsed="false">
      <c r="A72" s="71"/>
      <c r="B72" s="71"/>
      <c r="C72" s="72"/>
      <c r="D72" s="73"/>
      <c r="E72" s="73"/>
      <c r="F72" s="73"/>
      <c r="G72" s="73"/>
      <c r="H72" s="73"/>
      <c r="I72" s="74"/>
      <c r="J72" s="75"/>
      <c r="K72" s="76"/>
    </row>
    <row r="73" customFormat="false" ht="20.1" hidden="false" customHeight="true" outlineLevel="0" collapsed="false">
      <c r="A73" s="52"/>
      <c r="B73" s="52"/>
      <c r="C73" s="65" t="s">
        <v>292</v>
      </c>
      <c r="I73" s="69"/>
      <c r="J73" s="70"/>
      <c r="K73" s="56"/>
    </row>
    <row r="74" customFormat="false" ht="20.1" hidden="false" customHeight="true" outlineLevel="0" collapsed="false">
      <c r="A74" s="36" t="n">
        <v>36312</v>
      </c>
      <c r="B74" s="36"/>
      <c r="C74" s="120" t="s">
        <v>293</v>
      </c>
      <c r="D74" s="121"/>
      <c r="E74" s="122" t="s">
        <v>26</v>
      </c>
      <c r="F74" s="121" t="s">
        <v>294</v>
      </c>
      <c r="G74" s="121"/>
      <c r="H74" s="121" t="s">
        <v>182</v>
      </c>
      <c r="I74" s="98" t="n">
        <v>1</v>
      </c>
      <c r="J74" s="99" t="n">
        <v>-0.15</v>
      </c>
      <c r="K74" s="123" t="n">
        <v>71</v>
      </c>
      <c r="L74" s="90" t="n">
        <v>144973</v>
      </c>
    </row>
    <row r="75" customFormat="false" ht="20.1" hidden="false" customHeight="true" outlineLevel="0" collapsed="false">
      <c r="A75" s="36" t="n">
        <v>36312</v>
      </c>
      <c r="B75" s="36"/>
      <c r="C75" s="120" t="s">
        <v>295</v>
      </c>
      <c r="D75" s="121"/>
      <c r="E75" s="122" t="s">
        <v>26</v>
      </c>
      <c r="F75" s="121" t="s">
        <v>296</v>
      </c>
      <c r="G75" s="121"/>
      <c r="H75" s="121" t="s">
        <v>182</v>
      </c>
      <c r="I75" s="98" t="n">
        <v>1</v>
      </c>
      <c r="J75" s="99" t="n">
        <v>-0.15</v>
      </c>
      <c r="K75" s="123" t="n">
        <v>34</v>
      </c>
      <c r="L75" s="90" t="n">
        <v>144976</v>
      </c>
    </row>
    <row r="76" customFormat="false" ht="20.1" hidden="false" customHeight="true" outlineLevel="0" collapsed="false">
      <c r="A76" s="124" t="n">
        <v>34912</v>
      </c>
      <c r="B76" s="115"/>
      <c r="C76" s="116" t="s">
        <v>297</v>
      </c>
      <c r="D76" s="117"/>
      <c r="E76" s="122" t="s">
        <v>26</v>
      </c>
      <c r="F76" s="117" t="s">
        <v>298</v>
      </c>
      <c r="G76" s="117" t="s">
        <v>201</v>
      </c>
      <c r="H76" s="117" t="s">
        <v>182</v>
      </c>
      <c r="I76" s="80" t="n">
        <v>1</v>
      </c>
      <c r="J76" s="81" t="n">
        <v>-0.15</v>
      </c>
      <c r="K76" s="82" t="n">
        <v>210</v>
      </c>
      <c r="L76" s="90" t="n">
        <v>145116</v>
      </c>
      <c r="M76" s="16" t="n">
        <f aca="false">SUM(K74:K76)</f>
        <v>315</v>
      </c>
    </row>
    <row r="77" customFormat="false" ht="20.1" hidden="false" customHeight="true" outlineLevel="0" collapsed="false">
      <c r="A77" s="124"/>
      <c r="B77" s="115"/>
      <c r="C77" s="116" t="s">
        <v>297</v>
      </c>
      <c r="D77" s="117"/>
      <c r="E77" s="117" t="s">
        <v>299</v>
      </c>
      <c r="F77" s="117" t="s">
        <v>298</v>
      </c>
      <c r="G77" s="117"/>
      <c r="H77" s="117" t="s">
        <v>182</v>
      </c>
      <c r="I77" s="80" t="n">
        <v>1</v>
      </c>
      <c r="J77" s="81" t="n">
        <f aca="false">-0.15-0.11</f>
        <v>-0.26</v>
      </c>
      <c r="K77" s="82" t="n">
        <v>283</v>
      </c>
      <c r="L77" s="90" t="n">
        <v>142401</v>
      </c>
      <c r="M77" s="16" t="n">
        <f aca="false">+K77</f>
        <v>283</v>
      </c>
    </row>
    <row r="78" customFormat="false" ht="20.1" hidden="false" customHeight="true" outlineLevel="0" collapsed="false">
      <c r="A78" s="36" t="n">
        <v>36312</v>
      </c>
      <c r="B78" s="36"/>
      <c r="C78" s="120" t="s">
        <v>293</v>
      </c>
      <c r="D78" s="121"/>
      <c r="E78" s="121" t="s">
        <v>39</v>
      </c>
      <c r="F78" s="121" t="s">
        <v>294</v>
      </c>
      <c r="G78" s="121"/>
      <c r="H78" s="121" t="s">
        <v>182</v>
      </c>
      <c r="I78" s="98" t="n">
        <v>1</v>
      </c>
      <c r="J78" s="99" t="n">
        <v>-0.15</v>
      </c>
      <c r="K78" s="123" t="n">
        <v>20</v>
      </c>
      <c r="L78" s="90" t="n">
        <v>142422</v>
      </c>
    </row>
    <row r="79" customFormat="false" ht="20.1" hidden="false" customHeight="true" outlineLevel="0" collapsed="false">
      <c r="A79" s="36" t="n">
        <v>36312</v>
      </c>
      <c r="B79" s="36"/>
      <c r="C79" s="125" t="s">
        <v>295</v>
      </c>
      <c r="D79" s="121"/>
      <c r="E79" s="121" t="s">
        <v>39</v>
      </c>
      <c r="F79" s="126" t="s">
        <v>296</v>
      </c>
      <c r="G79" s="121"/>
      <c r="H79" s="121" t="s">
        <v>182</v>
      </c>
      <c r="I79" s="98" t="n">
        <v>1</v>
      </c>
      <c r="J79" s="99" t="n">
        <v>-0.15</v>
      </c>
      <c r="K79" s="123" t="n">
        <v>10</v>
      </c>
      <c r="L79" s="90" t="n">
        <v>142962</v>
      </c>
      <c r="M79" s="16" t="n">
        <f aca="false">SUM(K78:K79)</f>
        <v>30</v>
      </c>
    </row>
    <row r="80" customFormat="false" ht="20.1" hidden="false" customHeight="true" outlineLevel="0" collapsed="false">
      <c r="A80" s="36" t="n">
        <v>36312</v>
      </c>
      <c r="B80" s="36"/>
      <c r="C80" s="127" t="s">
        <v>293</v>
      </c>
      <c r="D80" s="128"/>
      <c r="E80" s="121" t="s">
        <v>300</v>
      </c>
      <c r="F80" s="121" t="s">
        <v>294</v>
      </c>
      <c r="G80" s="121"/>
      <c r="H80" s="121" t="s">
        <v>182</v>
      </c>
      <c r="I80" s="98" t="n">
        <v>1</v>
      </c>
      <c r="J80" s="99" t="n">
        <v>-0.15</v>
      </c>
      <c r="K80" s="123" t="n">
        <v>155</v>
      </c>
      <c r="L80" s="90" t="n">
        <v>142422</v>
      </c>
    </row>
    <row r="81" customFormat="false" ht="20.1" hidden="false" customHeight="true" outlineLevel="0" collapsed="false">
      <c r="A81" s="36" t="n">
        <v>36312</v>
      </c>
      <c r="B81" s="36"/>
      <c r="C81" s="129" t="s">
        <v>295</v>
      </c>
      <c r="D81" s="121"/>
      <c r="E81" s="121" t="s">
        <v>300</v>
      </c>
      <c r="F81" s="121" t="s">
        <v>296</v>
      </c>
      <c r="G81" s="121"/>
      <c r="H81" s="121" t="s">
        <v>182</v>
      </c>
      <c r="I81" s="98" t="n">
        <v>1</v>
      </c>
      <c r="J81" s="99" t="n">
        <v>-0.15</v>
      </c>
      <c r="K81" s="123" t="n">
        <v>73</v>
      </c>
      <c r="L81" s="90" t="n">
        <v>144962</v>
      </c>
      <c r="M81" s="16"/>
    </row>
    <row r="82" customFormat="false" ht="20.1" hidden="false" customHeight="true" outlineLevel="0" collapsed="false">
      <c r="A82" s="124" t="n">
        <v>34912</v>
      </c>
      <c r="B82" s="115"/>
      <c r="C82" s="130" t="s">
        <v>297</v>
      </c>
      <c r="D82" s="131"/>
      <c r="E82" s="117" t="s">
        <v>301</v>
      </c>
      <c r="F82" s="117" t="s">
        <v>298</v>
      </c>
      <c r="G82" s="117" t="s">
        <v>201</v>
      </c>
      <c r="H82" s="117" t="s">
        <v>182</v>
      </c>
      <c r="I82" s="80" t="n">
        <v>1</v>
      </c>
      <c r="J82" s="81" t="n">
        <v>-0.15</v>
      </c>
      <c r="K82" s="82" t="n">
        <v>218</v>
      </c>
      <c r="L82" s="90" t="n">
        <v>142401</v>
      </c>
      <c r="M82" s="16" t="n">
        <f aca="false">SUM(K80:K82)</f>
        <v>446</v>
      </c>
    </row>
    <row r="83" customFormat="false" ht="20.1" hidden="false" customHeight="true" outlineLevel="0" collapsed="false">
      <c r="A83" s="52"/>
      <c r="B83" s="52"/>
      <c r="C83" s="132" t="s">
        <v>302</v>
      </c>
      <c r="D83" s="117"/>
      <c r="E83" s="117" t="s">
        <v>35</v>
      </c>
      <c r="F83" s="117" t="s">
        <v>302</v>
      </c>
      <c r="G83" s="117" t="s">
        <v>201</v>
      </c>
      <c r="H83" s="117" t="s">
        <v>182</v>
      </c>
      <c r="I83" s="80" t="n">
        <v>1</v>
      </c>
      <c r="J83" s="81" t="n">
        <v>-0.15</v>
      </c>
      <c r="K83" s="82" t="n">
        <v>1</v>
      </c>
      <c r="L83" s="90" t="n">
        <v>141897</v>
      </c>
    </row>
    <row r="84" customFormat="false" ht="20.1" hidden="false" customHeight="true" outlineLevel="0" collapsed="false">
      <c r="A84" s="124" t="n">
        <v>34912</v>
      </c>
      <c r="B84" s="115"/>
      <c r="C84" s="130" t="s">
        <v>303</v>
      </c>
      <c r="D84" s="131"/>
      <c r="E84" s="117" t="s">
        <v>35</v>
      </c>
      <c r="F84" s="117" t="s">
        <v>304</v>
      </c>
      <c r="G84" s="117" t="s">
        <v>201</v>
      </c>
      <c r="H84" s="117" t="s">
        <v>182</v>
      </c>
      <c r="I84" s="80" t="n">
        <v>1</v>
      </c>
      <c r="J84" s="81" t="n">
        <v>-0.17</v>
      </c>
      <c r="K84" s="82" t="n">
        <v>1</v>
      </c>
      <c r="L84" s="90" t="n">
        <v>141974</v>
      </c>
    </row>
    <row r="85" customFormat="false" ht="20.1" hidden="false" customHeight="true" outlineLevel="0" collapsed="false">
      <c r="A85" s="77" t="n">
        <v>35034</v>
      </c>
      <c r="B85" s="52"/>
      <c r="C85" s="94" t="s">
        <v>272</v>
      </c>
      <c r="D85" s="79"/>
      <c r="E85" s="79" t="s">
        <v>35</v>
      </c>
      <c r="F85" s="79" t="s">
        <v>305</v>
      </c>
      <c r="G85" s="79" t="s">
        <v>201</v>
      </c>
      <c r="H85" s="79" t="s">
        <v>185</v>
      </c>
      <c r="I85" s="80" t="n">
        <v>0.85</v>
      </c>
      <c r="J85" s="81" t="n">
        <v>0</v>
      </c>
      <c r="K85" s="82" t="n">
        <v>1</v>
      </c>
      <c r="L85" s="90" t="n">
        <v>144946</v>
      </c>
    </row>
    <row r="86" customFormat="false" ht="20.1" hidden="false" customHeight="true" outlineLevel="0" collapsed="false">
      <c r="A86" s="124"/>
      <c r="B86" s="115"/>
      <c r="C86" s="116" t="s">
        <v>306</v>
      </c>
      <c r="D86" s="117"/>
      <c r="E86" s="117" t="s">
        <v>35</v>
      </c>
      <c r="F86" s="117" t="s">
        <v>307</v>
      </c>
      <c r="G86" s="117"/>
      <c r="H86" s="117" t="s">
        <v>308</v>
      </c>
      <c r="I86" s="80"/>
      <c r="J86" s="81"/>
      <c r="K86" s="82" t="n">
        <v>1</v>
      </c>
      <c r="L86" s="90" t="n">
        <v>144953</v>
      </c>
      <c r="M86" s="0" t="n">
        <v>4</v>
      </c>
    </row>
    <row r="87" customFormat="false" ht="20.1" hidden="false" customHeight="true" outlineLevel="0" collapsed="false">
      <c r="A87" s="77" t="n">
        <v>34943</v>
      </c>
      <c r="B87" s="52"/>
      <c r="C87" s="91" t="s">
        <v>309</v>
      </c>
      <c r="D87" s="79"/>
      <c r="E87" s="79" t="s">
        <v>310</v>
      </c>
      <c r="F87" s="79" t="s">
        <v>311</v>
      </c>
      <c r="G87" s="79" t="s">
        <v>201</v>
      </c>
      <c r="H87" s="79" t="s">
        <v>182</v>
      </c>
      <c r="I87" s="80" t="n">
        <v>1</v>
      </c>
      <c r="J87" s="81" t="n">
        <v>-0.14</v>
      </c>
      <c r="K87" s="82" t="n">
        <v>44</v>
      </c>
      <c r="L87" s="90" t="n">
        <v>141932</v>
      </c>
    </row>
    <row r="88" customFormat="false" ht="20.1" hidden="false" customHeight="true" outlineLevel="0" collapsed="false">
      <c r="A88" s="77" t="n">
        <v>36251</v>
      </c>
      <c r="B88" s="77" t="n">
        <v>36616</v>
      </c>
      <c r="C88" s="92" t="s">
        <v>312</v>
      </c>
      <c r="D88" s="93"/>
      <c r="E88" s="79" t="s">
        <v>310</v>
      </c>
      <c r="F88" s="79" t="s">
        <v>313</v>
      </c>
      <c r="G88" s="79" t="s">
        <v>201</v>
      </c>
      <c r="H88" s="79" t="s">
        <v>182</v>
      </c>
      <c r="I88" s="80" t="n">
        <v>1</v>
      </c>
      <c r="J88" s="81" t="n">
        <v>-0.15</v>
      </c>
      <c r="K88" s="82" t="n">
        <v>104</v>
      </c>
      <c r="L88" s="90" t="n">
        <v>141962</v>
      </c>
    </row>
    <row r="89" customFormat="false" ht="20.1" hidden="false" customHeight="true" outlineLevel="0" collapsed="false">
      <c r="A89" s="124" t="n">
        <v>35004</v>
      </c>
      <c r="B89" s="115"/>
      <c r="C89" s="133" t="s">
        <v>314</v>
      </c>
      <c r="D89" s="117"/>
      <c r="E89" s="117" t="s">
        <v>310</v>
      </c>
      <c r="F89" s="79" t="s">
        <v>315</v>
      </c>
      <c r="G89" s="117" t="s">
        <v>201</v>
      </c>
      <c r="H89" s="117" t="s">
        <v>182</v>
      </c>
      <c r="I89" s="80" t="n">
        <v>1</v>
      </c>
      <c r="J89" s="81" t="n">
        <v>-0.13</v>
      </c>
      <c r="K89" s="82" t="n">
        <v>22</v>
      </c>
      <c r="L89" s="90" t="n">
        <v>141979</v>
      </c>
    </row>
    <row r="90" customFormat="false" ht="20.1" hidden="false" customHeight="true" outlineLevel="0" collapsed="false">
      <c r="A90" s="124" t="n">
        <v>34912</v>
      </c>
      <c r="B90" s="115"/>
      <c r="C90" s="116" t="s">
        <v>297</v>
      </c>
      <c r="D90" s="117"/>
      <c r="E90" s="117" t="s">
        <v>310</v>
      </c>
      <c r="F90" s="117" t="s">
        <v>298</v>
      </c>
      <c r="G90" s="117" t="s">
        <v>201</v>
      </c>
      <c r="H90" s="117" t="s">
        <v>182</v>
      </c>
      <c r="I90" s="80" t="n">
        <v>1</v>
      </c>
      <c r="J90" s="81" t="n">
        <v>-0.15</v>
      </c>
      <c r="K90" s="82" t="n">
        <v>14</v>
      </c>
      <c r="L90" s="90" t="n">
        <v>142401</v>
      </c>
    </row>
    <row r="91" customFormat="false" ht="20.1" hidden="false" customHeight="true" outlineLevel="0" collapsed="false">
      <c r="A91" s="36" t="n">
        <v>36312</v>
      </c>
      <c r="B91" s="36"/>
      <c r="C91" s="120" t="s">
        <v>293</v>
      </c>
      <c r="D91" s="121"/>
      <c r="E91" s="121" t="s">
        <v>310</v>
      </c>
      <c r="F91" s="121" t="s">
        <v>294</v>
      </c>
      <c r="G91" s="121"/>
      <c r="H91" s="121" t="s">
        <v>182</v>
      </c>
      <c r="I91" s="98" t="n">
        <v>1</v>
      </c>
      <c r="J91" s="99" t="n">
        <v>-0.15</v>
      </c>
      <c r="K91" s="123" t="n">
        <v>5</v>
      </c>
      <c r="L91" s="90" t="n">
        <v>142422</v>
      </c>
    </row>
    <row r="92" customFormat="false" ht="20.1" hidden="false" customHeight="true" outlineLevel="0" collapsed="false">
      <c r="A92" s="124"/>
      <c r="B92" s="115"/>
      <c r="C92" s="116" t="s">
        <v>316</v>
      </c>
      <c r="D92" s="117"/>
      <c r="E92" s="117" t="s">
        <v>310</v>
      </c>
      <c r="F92" s="117" t="s">
        <v>317</v>
      </c>
      <c r="G92" s="117"/>
      <c r="H92" s="117" t="s">
        <v>182</v>
      </c>
      <c r="I92" s="80" t="n">
        <v>0.93</v>
      </c>
      <c r="J92" s="81" t="n">
        <v>0</v>
      </c>
      <c r="K92" s="82" t="n">
        <v>113</v>
      </c>
      <c r="L92" s="90" t="n">
        <v>142819</v>
      </c>
    </row>
    <row r="93" customFormat="false" ht="20.1" hidden="false" customHeight="true" outlineLevel="0" collapsed="false">
      <c r="A93" s="124" t="n">
        <v>36373</v>
      </c>
      <c r="B93" s="124" t="n">
        <v>36738</v>
      </c>
      <c r="C93" s="116" t="s">
        <v>318</v>
      </c>
      <c r="D93" s="117"/>
      <c r="E93" s="117" t="s">
        <v>310</v>
      </c>
      <c r="F93" s="117" t="s">
        <v>319</v>
      </c>
      <c r="G93" s="117"/>
      <c r="H93" s="79" t="s">
        <v>182</v>
      </c>
      <c r="I93" s="80" t="n">
        <v>1</v>
      </c>
      <c r="J93" s="81" t="n">
        <v>-0.15</v>
      </c>
      <c r="K93" s="82" t="n">
        <v>16</v>
      </c>
      <c r="L93" s="90" t="n">
        <v>205455</v>
      </c>
    </row>
    <row r="94" customFormat="false" ht="20.1" hidden="false" customHeight="true" outlineLevel="0" collapsed="false">
      <c r="A94" s="36" t="n">
        <v>36312</v>
      </c>
      <c r="B94" s="36"/>
      <c r="C94" s="120" t="s">
        <v>295</v>
      </c>
      <c r="D94" s="121"/>
      <c r="E94" s="121" t="s">
        <v>310</v>
      </c>
      <c r="F94" s="121" t="s">
        <v>296</v>
      </c>
      <c r="G94" s="88" t="s">
        <v>201</v>
      </c>
      <c r="H94" s="121" t="s">
        <v>182</v>
      </c>
      <c r="I94" s="98" t="n">
        <v>1</v>
      </c>
      <c r="J94" s="99" t="n">
        <v>-0.15</v>
      </c>
      <c r="K94" s="123" t="n">
        <v>2</v>
      </c>
      <c r="L94" s="90" t="n">
        <v>142962</v>
      </c>
    </row>
    <row r="95" customFormat="false" ht="20.1" hidden="false" customHeight="true" outlineLevel="0" collapsed="false">
      <c r="A95" s="124"/>
      <c r="B95" s="115"/>
      <c r="C95" s="116" t="s">
        <v>320</v>
      </c>
      <c r="D95" s="117"/>
      <c r="E95" s="117" t="s">
        <v>310</v>
      </c>
      <c r="F95" s="117" t="s">
        <v>321</v>
      </c>
      <c r="G95" s="117"/>
      <c r="H95" s="117" t="s">
        <v>182</v>
      </c>
      <c r="I95" s="80" t="n">
        <v>1</v>
      </c>
      <c r="J95" s="81" t="n">
        <v>-0.15</v>
      </c>
      <c r="K95" s="82" t="n">
        <v>41</v>
      </c>
      <c r="L95" s="90" t="n">
        <v>145125</v>
      </c>
      <c r="M95" s="16" t="n">
        <f aca="false">SUM(K87:K95)</f>
        <v>361</v>
      </c>
    </row>
    <row r="96" customFormat="false" ht="20.1" hidden="false" customHeight="true" outlineLevel="0" collapsed="false">
      <c r="A96" s="77" t="n">
        <v>34912</v>
      </c>
      <c r="B96" s="52"/>
      <c r="C96" s="78" t="s">
        <v>322</v>
      </c>
      <c r="D96" s="79"/>
      <c r="E96" s="134" t="s">
        <v>25</v>
      </c>
      <c r="F96" s="79" t="s">
        <v>323</v>
      </c>
      <c r="G96" s="79" t="s">
        <v>201</v>
      </c>
      <c r="H96" s="79" t="s">
        <v>182</v>
      </c>
      <c r="I96" s="80" t="n">
        <v>1</v>
      </c>
      <c r="J96" s="81" t="n">
        <v>-0.18</v>
      </c>
      <c r="K96" s="82" t="n">
        <v>7</v>
      </c>
      <c r="L96" s="90" t="n">
        <v>144978</v>
      </c>
      <c r="M96" s="16" t="n">
        <f aca="false">+K96</f>
        <v>7</v>
      </c>
    </row>
    <row r="97" customFormat="false" ht="20.1" hidden="false" customHeight="true" outlineLevel="0" collapsed="false">
      <c r="A97" s="52"/>
      <c r="B97" s="52"/>
      <c r="C97" s="65" t="s">
        <v>324</v>
      </c>
      <c r="D97" s="84"/>
      <c r="E97" s="84"/>
      <c r="F97" s="84"/>
      <c r="G97" s="84"/>
      <c r="H97" s="84"/>
      <c r="I97" s="85"/>
      <c r="J97" s="86"/>
      <c r="K97" s="87" t="n">
        <f aca="false">SUM(K74:K96)</f>
        <v>1446</v>
      </c>
      <c r="M97" s="135" t="n">
        <f aca="false">SUM(K96,K74:K76)</f>
        <v>322</v>
      </c>
      <c r="N97" s="16" t="n">
        <f aca="false">SUM(K77:K95)</f>
        <v>1124</v>
      </c>
    </row>
    <row r="98" customFormat="false" ht="20.1" hidden="false" customHeight="true" outlineLevel="0" collapsed="false">
      <c r="A98" s="71"/>
      <c r="B98" s="71"/>
      <c r="C98" s="72"/>
      <c r="D98" s="73"/>
      <c r="E98" s="73"/>
      <c r="F98" s="73"/>
      <c r="G98" s="73"/>
      <c r="H98" s="73"/>
      <c r="I98" s="74"/>
      <c r="J98" s="75"/>
      <c r="K98" s="76"/>
    </row>
    <row r="99" customFormat="false" ht="20.1" hidden="false" customHeight="true" outlineLevel="0" collapsed="false">
      <c r="A99" s="52"/>
      <c r="B99" s="52"/>
      <c r="C99" s="65" t="s">
        <v>325</v>
      </c>
      <c r="I99" s="69"/>
      <c r="J99" s="70"/>
      <c r="K99" s="56"/>
    </row>
    <row r="100" customFormat="false" ht="20.1" hidden="false" customHeight="true" outlineLevel="0" collapsed="false">
      <c r="A100" s="77" t="n">
        <v>34912</v>
      </c>
      <c r="B100" s="52"/>
      <c r="C100" s="91" t="s">
        <v>326</v>
      </c>
      <c r="D100" s="79"/>
      <c r="E100" s="79" t="s">
        <v>51</v>
      </c>
      <c r="F100" s="79" t="s">
        <v>327</v>
      </c>
      <c r="G100" s="79" t="s">
        <v>201</v>
      </c>
      <c r="H100" s="79" t="s">
        <v>182</v>
      </c>
      <c r="I100" s="80" t="n">
        <v>1</v>
      </c>
      <c r="J100" s="81" t="n">
        <v>-0.1</v>
      </c>
      <c r="K100" s="82" t="n">
        <v>420</v>
      </c>
      <c r="L100" s="8" t="n">
        <v>141977</v>
      </c>
    </row>
    <row r="101" customFormat="false" ht="20.1" hidden="false" customHeight="true" outlineLevel="0" collapsed="false">
      <c r="A101" s="77" t="n">
        <v>34912</v>
      </c>
      <c r="B101" s="52"/>
      <c r="C101" s="92" t="s">
        <v>328</v>
      </c>
      <c r="D101" s="93"/>
      <c r="E101" s="79" t="s">
        <v>51</v>
      </c>
      <c r="F101" s="79" t="s">
        <v>329</v>
      </c>
      <c r="G101" s="79" t="s">
        <v>201</v>
      </c>
      <c r="H101" s="79" t="s">
        <v>182</v>
      </c>
      <c r="I101" s="80" t="n">
        <v>1</v>
      </c>
      <c r="J101" s="81" t="n">
        <v>-0.1</v>
      </c>
      <c r="K101" s="82" t="n">
        <v>141</v>
      </c>
      <c r="L101" s="8" t="n">
        <v>141978</v>
      </c>
    </row>
    <row r="102" customFormat="false" ht="20.1" hidden="false" customHeight="true" outlineLevel="0" collapsed="false">
      <c r="A102" s="77" t="n">
        <v>34912</v>
      </c>
      <c r="B102" s="52"/>
      <c r="C102" s="94" t="s">
        <v>330</v>
      </c>
      <c r="D102" s="79"/>
      <c r="E102" s="79" t="s">
        <v>51</v>
      </c>
      <c r="F102" s="79" t="s">
        <v>331</v>
      </c>
      <c r="G102" s="79" t="s">
        <v>201</v>
      </c>
      <c r="H102" s="79" t="s">
        <v>182</v>
      </c>
      <c r="I102" s="80" t="n">
        <v>1</v>
      </c>
      <c r="J102" s="81" t="n">
        <v>-0.15</v>
      </c>
      <c r="K102" s="82" t="n">
        <v>141</v>
      </c>
      <c r="L102" s="8" t="n">
        <v>141930</v>
      </c>
    </row>
    <row r="103" customFormat="false" ht="20.1" hidden="false" customHeight="true" outlineLevel="0" collapsed="false">
      <c r="A103" s="52"/>
      <c r="B103" s="52"/>
      <c r="C103" s="65" t="s">
        <v>332</v>
      </c>
      <c r="D103" s="84"/>
      <c r="E103" s="84"/>
      <c r="F103" s="84"/>
      <c r="G103" s="84"/>
      <c r="H103" s="84"/>
      <c r="I103" s="85"/>
      <c r="J103" s="86"/>
      <c r="K103" s="87" t="n">
        <f aca="false">SUM(K100:K102)</f>
        <v>702</v>
      </c>
    </row>
    <row r="104" customFormat="false" ht="20.1" hidden="false" customHeight="true" outlineLevel="0" collapsed="false">
      <c r="A104" s="71"/>
      <c r="B104" s="71"/>
      <c r="C104" s="72"/>
      <c r="D104" s="73"/>
      <c r="E104" s="73"/>
      <c r="F104" s="73"/>
      <c r="G104" s="73"/>
      <c r="H104" s="73"/>
      <c r="I104" s="74"/>
      <c r="J104" s="75"/>
      <c r="K104" s="76"/>
    </row>
    <row r="105" customFormat="false" ht="20.1" hidden="false" customHeight="true" outlineLevel="0" collapsed="false">
      <c r="A105" s="52"/>
      <c r="B105" s="52"/>
      <c r="C105" s="65" t="s">
        <v>333</v>
      </c>
      <c r="I105" s="69"/>
      <c r="J105" s="70"/>
      <c r="K105" s="56"/>
    </row>
    <row r="106" customFormat="false" ht="20.1" hidden="false" customHeight="true" outlineLevel="0" collapsed="false">
      <c r="A106" s="124" t="n">
        <v>35034</v>
      </c>
      <c r="B106" s="115"/>
      <c r="C106" s="130" t="s">
        <v>334</v>
      </c>
      <c r="D106" s="131"/>
      <c r="E106" s="117" t="s">
        <v>335</v>
      </c>
      <c r="F106" s="117" t="s">
        <v>336</v>
      </c>
      <c r="G106" s="117"/>
      <c r="H106" s="117" t="s">
        <v>186</v>
      </c>
      <c r="I106" s="80" t="n">
        <v>0.9</v>
      </c>
      <c r="J106" s="81" t="n">
        <v>0</v>
      </c>
      <c r="K106" s="82" t="n">
        <v>30</v>
      </c>
    </row>
    <row r="107" customFormat="false" ht="20.1" hidden="false" customHeight="true" outlineLevel="0" collapsed="false">
      <c r="A107" s="52"/>
      <c r="B107" s="52"/>
      <c r="C107" s="65" t="s">
        <v>337</v>
      </c>
      <c r="D107" s="84"/>
      <c r="E107" s="84"/>
      <c r="F107" s="84"/>
      <c r="G107" s="84"/>
      <c r="H107" s="84"/>
      <c r="I107" s="85"/>
      <c r="J107" s="86"/>
      <c r="K107" s="118" t="n">
        <f aca="false">+K106</f>
        <v>30</v>
      </c>
    </row>
  </sheetData>
  <mergeCells count="2">
    <mergeCell ref="A9:B9"/>
    <mergeCell ref="I9:J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99"/>
  </cols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0" t="s">
        <v>339</v>
      </c>
    </row>
    <row r="3" customFormat="false" ht="12.75" hidden="false" customHeight="false" outlineLevel="0" collapsed="false">
      <c r="B3" s="0" t="s">
        <v>340</v>
      </c>
    </row>
    <row r="4" customFormat="false" ht="12.75" hidden="false" customHeight="false" outlineLevel="0" collapsed="false">
      <c r="B4" s="0" t="s">
        <v>341</v>
      </c>
    </row>
    <row r="5" customFormat="false" ht="12.75" hidden="false" customHeight="false" outlineLevel="0" collapsed="false">
      <c r="C5" s="0" t="s">
        <v>342</v>
      </c>
    </row>
    <row r="6" customFormat="false" ht="12.75" hidden="false" customHeight="false" outlineLevel="0" collapsed="false">
      <c r="C6" s="0" t="s">
        <v>343</v>
      </c>
    </row>
    <row r="7" customFormat="false" ht="12.75" hidden="false" customHeight="false" outlineLevel="0" collapsed="false">
      <c r="A7" s="0" t="s">
        <v>344</v>
      </c>
    </row>
    <row r="8" customFormat="false" ht="12.75" hidden="false" customHeight="false" outlineLevel="0" collapsed="false">
      <c r="B8" s="0" t="s">
        <v>345</v>
      </c>
    </row>
    <row r="9" customFormat="false" ht="12.75" hidden="false" customHeight="false" outlineLevel="0" collapsed="false">
      <c r="B9" s="0" t="s">
        <v>346</v>
      </c>
    </row>
    <row r="10" customFormat="false" ht="12.75" hidden="false" customHeight="false" outlineLevel="0" collapsed="false">
      <c r="B10" s="0" t="s">
        <v>347</v>
      </c>
    </row>
    <row r="11" customFormat="false" ht="12.75" hidden="false" customHeight="false" outlineLevel="0" collapsed="false">
      <c r="A11" s="0" t="s">
        <v>348</v>
      </c>
    </row>
    <row r="12" customFormat="false" ht="12.75" hidden="false" customHeight="false" outlineLevel="0" collapsed="false">
      <c r="B12" s="0" t="s">
        <v>349</v>
      </c>
    </row>
    <row r="13" customFormat="false" ht="12.75" hidden="false" customHeight="false" outlineLevel="0" collapsed="false">
      <c r="B13" s="0" t="s">
        <v>350</v>
      </c>
    </row>
    <row r="14" customFormat="false" ht="12.75" hidden="false" customHeight="false" outlineLevel="0" collapsed="false">
      <c r="A14" s="0" t="s">
        <v>62</v>
      </c>
    </row>
    <row r="15" customFormat="false" ht="12.75" hidden="false" customHeight="false" outlineLevel="0" collapsed="false">
      <c r="B15" s="0" t="s">
        <v>351</v>
      </c>
    </row>
    <row r="16" customFormat="false" ht="12.75" hidden="false" customHeight="false" outlineLevel="0" collapsed="false">
      <c r="B16" s="0" t="s">
        <v>352</v>
      </c>
    </row>
    <row r="17" customFormat="false" ht="12.75" hidden="false" customHeight="false" outlineLevel="0" collapsed="false">
      <c r="B17" s="0" t="s">
        <v>353</v>
      </c>
    </row>
    <row r="18" customFormat="false" ht="12.75" hidden="false" customHeight="false" outlineLevel="0" collapsed="false">
      <c r="B18" s="0" t="s">
        <v>354</v>
      </c>
    </row>
    <row r="19" customFormat="false" ht="12.75" hidden="false" customHeight="false" outlineLevel="0" collapsed="false">
      <c r="C19" s="0" t="s">
        <v>355</v>
      </c>
    </row>
    <row r="20" customFormat="false" ht="12.75" hidden="false" customHeight="false" outlineLevel="0" collapsed="false">
      <c r="B20" s="0" t="s">
        <v>356</v>
      </c>
    </row>
    <row r="21" customFormat="false" ht="12.75" hidden="false" customHeight="false" outlineLevel="0" collapsed="false">
      <c r="C21" s="0" t="s">
        <v>357</v>
      </c>
    </row>
    <row r="22" customFormat="false" ht="12.75" hidden="false" customHeight="false" outlineLevel="0" collapsed="false">
      <c r="D22" s="0" t="s">
        <v>358</v>
      </c>
    </row>
    <row r="23" customFormat="false" ht="12.75" hidden="false" customHeight="false" outlineLevel="0" collapsed="false">
      <c r="C23" s="0" t="s">
        <v>359</v>
      </c>
    </row>
    <row r="24" customFormat="false" ht="12.75" hidden="false" customHeight="false" outlineLevel="0" collapsed="false">
      <c r="A24" s="0" t="s">
        <v>360</v>
      </c>
    </row>
    <row r="25" customFormat="false" ht="12.75" hidden="false" customHeight="false" outlineLevel="0" collapsed="false">
      <c r="B25" s="8" t="s">
        <v>361</v>
      </c>
      <c r="C25" s="8" t="s">
        <v>362</v>
      </c>
      <c r="D25" s="8" t="s">
        <v>363</v>
      </c>
      <c r="E25" s="8"/>
    </row>
    <row r="26" customFormat="false" ht="12.75" hidden="false" customHeight="false" outlineLevel="0" collapsed="false">
      <c r="A26" s="8" t="s">
        <v>5</v>
      </c>
      <c r="B26" s="8"/>
      <c r="C26" s="8"/>
      <c r="D26" s="8"/>
      <c r="E26" s="8"/>
    </row>
    <row r="27" customFormat="false" ht="12.75" hidden="false" customHeight="false" outlineLevel="0" collapsed="false">
      <c r="A27" s="136" t="s">
        <v>364</v>
      </c>
      <c r="B27" s="8" t="n">
        <v>148251</v>
      </c>
      <c r="C27" s="8" t="n">
        <v>151365</v>
      </c>
      <c r="D27" s="8" t="n">
        <v>151365</v>
      </c>
      <c r="E27" s="8"/>
    </row>
    <row r="28" customFormat="false" ht="12.75" hidden="false" customHeight="false" outlineLevel="0" collapsed="false">
      <c r="A28" s="136" t="s">
        <v>365</v>
      </c>
      <c r="B28" s="8" t="n">
        <v>148253</v>
      </c>
      <c r="C28" s="8" t="n">
        <v>151376</v>
      </c>
      <c r="D28" s="8" t="n">
        <v>202408</v>
      </c>
      <c r="E28" s="8"/>
    </row>
    <row r="29" customFormat="false" ht="12.75" hidden="false" customHeight="false" outlineLevel="0" collapsed="false">
      <c r="A29" s="8" t="s">
        <v>366</v>
      </c>
      <c r="B29" s="8" t="n">
        <v>148271</v>
      </c>
      <c r="C29" s="8" t="n">
        <v>156346</v>
      </c>
      <c r="D29" s="8" t="n">
        <v>202411</v>
      </c>
      <c r="E29" s="8"/>
    </row>
    <row r="30" customFormat="false" ht="12.75" hidden="false" customHeight="false" outlineLevel="0" collapsed="false">
      <c r="A30" s="8" t="s">
        <v>4</v>
      </c>
      <c r="B30" s="8"/>
      <c r="C30" s="8"/>
      <c r="D30" s="8"/>
      <c r="E30" s="8"/>
    </row>
    <row r="31" customFormat="false" ht="12.75" hidden="false" customHeight="false" outlineLevel="0" collapsed="false">
      <c r="A31" s="136" t="s">
        <v>364</v>
      </c>
      <c r="B31" s="8"/>
      <c r="C31" s="8" t="n">
        <v>157436</v>
      </c>
      <c r="D31" s="8" t="n">
        <v>157436</v>
      </c>
      <c r="E31" s="8"/>
    </row>
    <row r="32" customFormat="false" ht="12.75" hidden="false" customHeight="false" outlineLevel="0" collapsed="false">
      <c r="A32" s="136" t="s">
        <v>365</v>
      </c>
      <c r="B32" s="8"/>
      <c r="C32" s="8" t="n">
        <v>157439</v>
      </c>
      <c r="D32" s="8" t="n">
        <v>157439</v>
      </c>
      <c r="E32" s="8"/>
    </row>
    <row r="35" customFormat="false" ht="12.75" hidden="false" customHeight="false" outlineLevel="0" collapsed="false">
      <c r="A35" s="0" t="s">
        <v>367</v>
      </c>
      <c r="B35" s="0" t="n">
        <v>104</v>
      </c>
      <c r="C35" s="0" t="s">
        <v>368</v>
      </c>
    </row>
    <row r="36" customFormat="false" ht="12.75" hidden="false" customHeight="false" outlineLevel="0" collapsed="false">
      <c r="B36" s="0" t="n">
        <v>156</v>
      </c>
      <c r="C36" s="0" t="s">
        <v>369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Italic"Blue Dolphin Pipeline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0" t="s">
        <v>370</v>
      </c>
    </row>
    <row r="3" customFormat="false" ht="12.75" hidden="false" customHeight="false" outlineLevel="0" collapsed="false">
      <c r="B3" s="0" t="s">
        <v>371</v>
      </c>
    </row>
    <row r="4" customFormat="false" ht="12.75" hidden="false" customHeight="false" outlineLevel="0" collapsed="false">
      <c r="B4" s="0" t="s">
        <v>372</v>
      </c>
    </row>
    <row r="5" customFormat="false" ht="12.75" hidden="false" customHeight="false" outlineLevel="0" collapsed="false">
      <c r="A5" s="0" t="s">
        <v>344</v>
      </c>
    </row>
    <row r="6" customFormat="false" ht="12.75" hidden="false" customHeight="false" outlineLevel="0" collapsed="false">
      <c r="B6" s="0" t="s">
        <v>373</v>
      </c>
    </row>
    <row r="7" customFormat="false" ht="12.75" hidden="false" customHeight="false" outlineLevel="0" collapsed="false">
      <c r="B7" s="0" t="s">
        <v>371</v>
      </c>
    </row>
    <row r="8" customFormat="false" ht="12.75" hidden="false" customHeight="false" outlineLevel="0" collapsed="false">
      <c r="B8" s="0" t="s">
        <v>374</v>
      </c>
    </row>
    <row r="9" customFormat="false" ht="12.75" hidden="false" customHeight="false" outlineLevel="0" collapsed="false">
      <c r="A9" s="0" t="s">
        <v>375</v>
      </c>
    </row>
    <row r="10" customFormat="false" ht="12.75" hidden="false" customHeight="false" outlineLevel="0" collapsed="false">
      <c r="B10" s="0" t="s">
        <v>376</v>
      </c>
    </row>
    <row r="11" customFormat="false" ht="12.75" hidden="false" customHeight="false" outlineLevel="0" collapsed="false">
      <c r="A11" s="0" t="s">
        <v>62</v>
      </c>
    </row>
    <row r="12" customFormat="false" ht="12.75" hidden="false" customHeight="false" outlineLevel="0" collapsed="false">
      <c r="B12" s="0" t="s">
        <v>377</v>
      </c>
    </row>
    <row r="13" customFormat="false" ht="12.75" hidden="false" customHeight="false" outlineLevel="0" collapsed="false">
      <c r="B13" s="0" t="s">
        <v>378</v>
      </c>
    </row>
    <row r="14" customFormat="false" ht="12.75" hidden="false" customHeight="false" outlineLevel="0" collapsed="false">
      <c r="B14" s="0" t="s">
        <v>379</v>
      </c>
    </row>
    <row r="16" customFormat="false" ht="12.75" hidden="false" customHeight="false" outlineLevel="0" collapsed="false">
      <c r="A16" s="137" t="s">
        <v>360</v>
      </c>
    </row>
    <row r="17" customFormat="false" ht="12.75" hidden="false" customHeight="false" outlineLevel="0" collapsed="false">
      <c r="A17" s="15" t="s">
        <v>338</v>
      </c>
    </row>
    <row r="18" customFormat="false" ht="12.75" hidden="false" customHeight="false" outlineLevel="0" collapsed="false">
      <c r="A18" s="136" t="s">
        <v>4</v>
      </c>
      <c r="B18" s="0" t="n">
        <v>139273</v>
      </c>
    </row>
    <row r="19" customFormat="false" ht="12.75" hidden="false" customHeight="false" outlineLevel="0" collapsed="false">
      <c r="A19" s="136" t="s">
        <v>5</v>
      </c>
      <c r="B19" s="0" t="n">
        <v>143581</v>
      </c>
    </row>
    <row r="20" customFormat="false" ht="12.75" hidden="false" customHeight="false" outlineLevel="0" collapsed="false">
      <c r="A20" s="15" t="s">
        <v>344</v>
      </c>
      <c r="B20" s="0" t="n">
        <v>142838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Italic"Corpus Christi Natural Gas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3" min="3" style="0" width="10.56"/>
  </cols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0" t="s">
        <v>339</v>
      </c>
    </row>
    <row r="3" customFormat="false" ht="12.75" hidden="false" customHeight="false" outlineLevel="0" collapsed="false">
      <c r="B3" s="0" t="s">
        <v>380</v>
      </c>
    </row>
    <row r="4" customFormat="false" ht="12.75" hidden="false" customHeight="false" outlineLevel="0" collapsed="false">
      <c r="B4" s="0" t="s">
        <v>381</v>
      </c>
    </row>
    <row r="5" customFormat="false" ht="12.75" hidden="false" customHeight="false" outlineLevel="0" collapsed="false">
      <c r="C5" s="0" t="s">
        <v>382</v>
      </c>
    </row>
    <row r="6" customFormat="false" ht="12.75" hidden="false" customHeight="false" outlineLevel="0" collapsed="false">
      <c r="A6" s="0" t="s">
        <v>344</v>
      </c>
    </row>
    <row r="7" customFormat="false" ht="12.75" hidden="false" customHeight="false" outlineLevel="0" collapsed="false">
      <c r="B7" s="0" t="s">
        <v>345</v>
      </c>
    </row>
    <row r="8" customFormat="false" ht="12.75" hidden="false" customHeight="false" outlineLevel="0" collapsed="false">
      <c r="B8" s="0" t="s">
        <v>383</v>
      </c>
    </row>
    <row r="9" customFormat="false" ht="12.75" hidden="false" customHeight="false" outlineLevel="0" collapsed="false">
      <c r="C9" s="0" t="s">
        <v>384</v>
      </c>
    </row>
    <row r="10" customFormat="false" ht="12.75" hidden="false" customHeight="false" outlineLevel="0" collapsed="false">
      <c r="C10" s="0" t="s">
        <v>385</v>
      </c>
    </row>
    <row r="11" customFormat="false" ht="12.75" hidden="false" customHeight="false" outlineLevel="0" collapsed="false">
      <c r="B11" s="0" t="s">
        <v>386</v>
      </c>
    </row>
    <row r="12" customFormat="false" ht="12.75" hidden="false" customHeight="false" outlineLevel="0" collapsed="false">
      <c r="A12" s="0" t="s">
        <v>348</v>
      </c>
    </row>
    <row r="13" customFormat="false" ht="12.75" hidden="false" customHeight="false" outlineLevel="0" collapsed="false">
      <c r="B13" s="0" t="s">
        <v>387</v>
      </c>
    </row>
    <row r="14" customFormat="false" ht="12.75" hidden="false" customHeight="false" outlineLevel="0" collapsed="false">
      <c r="A14" s="0" t="s">
        <v>62</v>
      </c>
    </row>
    <row r="15" customFormat="false" ht="12.75" hidden="false" customHeight="false" outlineLevel="0" collapsed="false">
      <c r="B15" s="0" t="s">
        <v>388</v>
      </c>
    </row>
    <row r="16" customFormat="false" ht="12.75" hidden="false" customHeight="false" outlineLevel="0" collapsed="false">
      <c r="B16" s="0" t="s">
        <v>352</v>
      </c>
    </row>
    <row r="17" customFormat="false" ht="12.75" hidden="false" customHeight="false" outlineLevel="0" collapsed="false">
      <c r="B17" s="0" t="s">
        <v>389</v>
      </c>
    </row>
    <row r="18" customFormat="false" ht="12.75" hidden="false" customHeight="false" outlineLevel="0" collapsed="false">
      <c r="A18" s="0" t="s">
        <v>360</v>
      </c>
    </row>
    <row r="19" customFormat="false" ht="12.75" hidden="false" customHeight="false" outlineLevel="0" collapsed="false">
      <c r="C19" s="0" t="s">
        <v>390</v>
      </c>
      <c r="D19" s="8" t="s">
        <v>363</v>
      </c>
    </row>
    <row r="20" customFormat="false" ht="12.75" hidden="false" customHeight="false" outlineLevel="0" collapsed="false">
      <c r="B20" s="0" t="s">
        <v>5</v>
      </c>
      <c r="C20" s="138" t="s">
        <v>391</v>
      </c>
      <c r="D20" s="8" t="n">
        <v>144271</v>
      </c>
    </row>
    <row r="21" customFormat="false" ht="12.75" hidden="false" customHeight="false" outlineLevel="0" collapsed="false">
      <c r="C21" s="138" t="s">
        <v>392</v>
      </c>
      <c r="D21" s="8" t="n">
        <v>202422</v>
      </c>
    </row>
    <row r="22" customFormat="false" ht="12.75" hidden="false" customHeight="false" outlineLevel="0" collapsed="false">
      <c r="B22" s="0" t="s">
        <v>366</v>
      </c>
      <c r="C22" s="138" t="s">
        <v>393</v>
      </c>
      <c r="D22" s="8" t="n">
        <v>148795</v>
      </c>
    </row>
    <row r="23" customFormat="false" ht="12.75" hidden="false" customHeight="false" outlineLevel="0" collapsed="false">
      <c r="B23" s="0" t="s">
        <v>4</v>
      </c>
      <c r="C23" s="138" t="s">
        <v>394</v>
      </c>
      <c r="D23" s="8" t="n">
        <v>144264</v>
      </c>
    </row>
    <row r="24" customFormat="false" ht="12.75" hidden="false" customHeight="false" outlineLevel="0" collapsed="false">
      <c r="C24" s="138" t="s">
        <v>395</v>
      </c>
      <c r="D24" s="8" t="n">
        <v>144265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Italic"Coastal States Gas Transmission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56"/>
  </cols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0" t="s">
        <v>396</v>
      </c>
    </row>
    <row r="3" customFormat="false" ht="12.75" hidden="false" customHeight="false" outlineLevel="0" collapsed="false">
      <c r="B3" s="0" t="s">
        <v>397</v>
      </c>
    </row>
    <row r="4" customFormat="false" ht="12.75" hidden="false" customHeight="false" outlineLevel="0" collapsed="false">
      <c r="B4" s="0" t="s">
        <v>398</v>
      </c>
    </row>
    <row r="5" customFormat="false" ht="12.75" hidden="false" customHeight="false" outlineLevel="0" collapsed="false">
      <c r="A5" s="0" t="s">
        <v>344</v>
      </c>
    </row>
    <row r="6" customFormat="false" ht="12.75" hidden="false" customHeight="false" outlineLevel="0" collapsed="false">
      <c r="B6" s="0" t="s">
        <v>399</v>
      </c>
    </row>
    <row r="7" customFormat="false" ht="12.75" hidden="false" customHeight="false" outlineLevel="0" collapsed="false">
      <c r="B7" s="0" t="s">
        <v>400</v>
      </c>
    </row>
    <row r="8" customFormat="false" ht="12.75" hidden="false" customHeight="false" outlineLevel="0" collapsed="false">
      <c r="A8" s="0" t="s">
        <v>348</v>
      </c>
    </row>
    <row r="9" customFormat="false" ht="12.75" hidden="false" customHeight="false" outlineLevel="0" collapsed="false">
      <c r="B9" s="0" t="s">
        <v>401</v>
      </c>
    </row>
    <row r="10" customFormat="false" ht="12.75" hidden="false" customHeight="false" outlineLevel="0" collapsed="false">
      <c r="A10" s="0" t="s">
        <v>62</v>
      </c>
    </row>
    <row r="11" customFormat="false" ht="12.75" hidden="false" customHeight="false" outlineLevel="0" collapsed="false">
      <c r="B11" s="0" t="s">
        <v>402</v>
      </c>
    </row>
    <row r="12" customFormat="false" ht="12.75" hidden="false" customHeight="false" outlineLevel="0" collapsed="false">
      <c r="C12" s="0" t="s">
        <v>403</v>
      </c>
    </row>
    <row r="13" customFormat="false" ht="12.75" hidden="false" customHeight="false" outlineLevel="0" collapsed="false">
      <c r="C13" s="0" t="s">
        <v>404</v>
      </c>
    </row>
    <row r="14" customFormat="false" ht="12.75" hidden="false" customHeight="false" outlineLevel="0" collapsed="false">
      <c r="B14" s="0" t="s">
        <v>405</v>
      </c>
    </row>
    <row r="15" customFormat="false" ht="12.75" hidden="false" customHeight="false" outlineLevel="0" collapsed="false">
      <c r="B15" s="0" t="s">
        <v>406</v>
      </c>
    </row>
    <row r="16" customFormat="false" ht="12.75" hidden="false" customHeight="false" outlineLevel="0" collapsed="false">
      <c r="B16" s="0" t="s">
        <v>407</v>
      </c>
    </row>
    <row r="17" customFormat="false" ht="12.75" hidden="false" customHeight="false" outlineLevel="0" collapsed="false">
      <c r="B17" s="0" t="s">
        <v>408</v>
      </c>
    </row>
    <row r="18" customFormat="false" ht="12.75" hidden="false" customHeight="false" outlineLevel="0" collapsed="false">
      <c r="B18" s="0" t="s">
        <v>409</v>
      </c>
    </row>
    <row r="19" customFormat="false" ht="12.75" hidden="false" customHeight="false" outlineLevel="0" collapsed="false">
      <c r="B19" s="0" t="s">
        <v>410</v>
      </c>
    </row>
    <row r="20" customFormat="false" ht="12.75" hidden="false" customHeight="false" outlineLevel="0" collapsed="false">
      <c r="B20" s="0" t="s">
        <v>411</v>
      </c>
    </row>
    <row r="21" customFormat="false" ht="12.75" hidden="false" customHeight="false" outlineLevel="0" collapsed="false">
      <c r="B21" s="0" t="s">
        <v>412</v>
      </c>
    </row>
    <row r="22" customFormat="false" ht="12.75" hidden="false" customHeight="false" outlineLevel="0" collapsed="false">
      <c r="B22" s="0" t="s">
        <v>413</v>
      </c>
    </row>
    <row r="23" customFormat="false" ht="12.75" hidden="false" customHeight="false" outlineLevel="0" collapsed="false">
      <c r="B23" s="0" t="s">
        <v>414</v>
      </c>
    </row>
    <row r="24" customFormat="false" ht="12.75" hidden="false" customHeight="false" outlineLevel="0" collapsed="false">
      <c r="A24" s="0" t="s">
        <v>360</v>
      </c>
    </row>
    <row r="25" customFormat="false" ht="12.75" hidden="false" customHeight="false" outlineLevel="0" collapsed="false">
      <c r="B25" s="0" t="s">
        <v>415</v>
      </c>
    </row>
    <row r="26" customFormat="false" ht="12.75" hidden="false" customHeight="false" outlineLevel="0" collapsed="false">
      <c r="B26" s="0" t="s">
        <v>416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Italic"Duke Energy Field Services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1.28"/>
    <col collapsed="false" customWidth="true" hidden="false" outlineLevel="0" max="3" min="3" style="0" width="11.99"/>
  </cols>
  <sheetData>
    <row r="1" customFormat="false" ht="12.75" hidden="false" customHeight="false" outlineLevel="0" collapsed="false">
      <c r="A1" s="0" t="s">
        <v>338</v>
      </c>
    </row>
    <row r="2" customFormat="false" ht="12.75" hidden="false" customHeight="false" outlineLevel="0" collapsed="false">
      <c r="B2" s="0" t="s">
        <v>417</v>
      </c>
    </row>
    <row r="3" customFormat="false" ht="12.75" hidden="false" customHeight="false" outlineLevel="0" collapsed="false">
      <c r="B3" s="0" t="s">
        <v>418</v>
      </c>
    </row>
    <row r="4" customFormat="false" ht="12.75" hidden="false" customHeight="false" outlineLevel="0" collapsed="false">
      <c r="B4" s="0" t="s">
        <v>419</v>
      </c>
    </row>
    <row r="5" customFormat="false" ht="12.75" hidden="false" customHeight="false" outlineLevel="0" collapsed="false">
      <c r="B5" s="0" t="s">
        <v>420</v>
      </c>
    </row>
    <row r="6" customFormat="false" ht="12.75" hidden="false" customHeight="false" outlineLevel="0" collapsed="false">
      <c r="A6" s="0" t="s">
        <v>344</v>
      </c>
    </row>
    <row r="7" customFormat="false" ht="12.75" hidden="false" customHeight="false" outlineLevel="0" collapsed="false">
      <c r="B7" s="0" t="s">
        <v>421</v>
      </c>
      <c r="C7" s="7" t="s">
        <v>422</v>
      </c>
      <c r="D7" s="7" t="s">
        <v>423</v>
      </c>
      <c r="E7" s="7" t="s">
        <v>424</v>
      </c>
      <c r="F7" s="7" t="s">
        <v>348</v>
      </c>
      <c r="G7" s="7" t="s">
        <v>425</v>
      </c>
      <c r="H7" s="7" t="s">
        <v>426</v>
      </c>
    </row>
    <row r="8" customFormat="false" ht="12.75" hidden="false" customHeight="false" outlineLevel="0" collapsed="false">
      <c r="C8" s="8" t="s">
        <v>427</v>
      </c>
      <c r="D8" s="8" t="s">
        <v>15</v>
      </c>
      <c r="E8" s="8" t="s">
        <v>428</v>
      </c>
      <c r="F8" s="8" t="s">
        <v>429</v>
      </c>
      <c r="G8" s="8" t="n">
        <v>10000</v>
      </c>
      <c r="H8" s="8" t="n">
        <v>142877</v>
      </c>
    </row>
    <row r="9" customFormat="false" ht="12.75" hidden="false" customHeight="false" outlineLevel="0" collapsed="false">
      <c r="C9" s="8" t="s">
        <v>427</v>
      </c>
      <c r="D9" s="8" t="s">
        <v>15</v>
      </c>
      <c r="E9" s="8" t="s">
        <v>430</v>
      </c>
      <c r="F9" s="8" t="s">
        <v>429</v>
      </c>
      <c r="G9" s="8" t="n">
        <v>10000</v>
      </c>
      <c r="H9" s="8" t="n">
        <v>142914</v>
      </c>
    </row>
    <row r="10" customFormat="false" ht="12.75" hidden="false" customHeight="false" outlineLevel="0" collapsed="false">
      <c r="C10" s="8" t="s">
        <v>431</v>
      </c>
      <c r="D10" s="8" t="s">
        <v>15</v>
      </c>
      <c r="E10" s="8" t="s">
        <v>432</v>
      </c>
      <c r="F10" s="8" t="s">
        <v>429</v>
      </c>
      <c r="G10" s="8" t="n">
        <v>10000</v>
      </c>
      <c r="H10" s="8" t="n">
        <v>142823</v>
      </c>
    </row>
    <row r="11" customFormat="false" ht="12.75" hidden="false" customHeight="false" outlineLevel="0" collapsed="false">
      <c r="C11" s="8" t="s">
        <v>433</v>
      </c>
      <c r="D11" s="8" t="s">
        <v>434</v>
      </c>
      <c r="E11" s="8" t="s">
        <v>435</v>
      </c>
      <c r="F11" s="8" t="s">
        <v>429</v>
      </c>
      <c r="G11" s="8" t="n">
        <f aca="false">7170+448</f>
        <v>7618</v>
      </c>
      <c r="H11" s="8" t="n">
        <v>139282</v>
      </c>
    </row>
    <row r="12" customFormat="false" ht="12.75" hidden="false" customHeight="false" outlineLevel="0" collapsed="false">
      <c r="C12" s="8" t="s">
        <v>436</v>
      </c>
      <c r="D12" s="8" t="s">
        <v>15</v>
      </c>
      <c r="E12" s="8" t="s">
        <v>437</v>
      </c>
      <c r="F12" s="8" t="s">
        <v>429</v>
      </c>
      <c r="G12" s="8" t="n">
        <v>10000</v>
      </c>
      <c r="H12" s="8" t="n">
        <v>139281</v>
      </c>
    </row>
    <row r="13" customFormat="false" ht="12.75" hidden="false" customHeight="false" outlineLevel="0" collapsed="false">
      <c r="C13" s="8" t="s">
        <v>438</v>
      </c>
      <c r="D13" s="8" t="s">
        <v>439</v>
      </c>
      <c r="E13" s="8" t="s">
        <v>440</v>
      </c>
      <c r="F13" s="8" t="s">
        <v>441</v>
      </c>
      <c r="G13" s="8" t="n">
        <v>10000</v>
      </c>
      <c r="H13" s="8" t="n">
        <v>142910</v>
      </c>
    </row>
    <row r="14" customFormat="false" ht="12.75" hidden="false" customHeight="false" outlineLevel="0" collapsed="false">
      <c r="C14" s="8" t="s">
        <v>438</v>
      </c>
      <c r="D14" s="8" t="s">
        <v>439</v>
      </c>
      <c r="E14" s="8" t="s">
        <v>442</v>
      </c>
      <c r="F14" s="8" t="s">
        <v>441</v>
      </c>
      <c r="G14" s="8" t="n">
        <v>3500</v>
      </c>
      <c r="H14" s="8" t="n">
        <v>142904</v>
      </c>
    </row>
    <row r="15" customFormat="false" ht="12.75" hidden="false" customHeight="false" outlineLevel="0" collapsed="false">
      <c r="B15" s="0" t="s">
        <v>443</v>
      </c>
    </row>
    <row r="16" customFormat="false" ht="12.75" hidden="false" customHeight="false" outlineLevel="0" collapsed="false">
      <c r="C16" s="8" t="s">
        <v>438</v>
      </c>
      <c r="D16" s="8" t="s">
        <v>444</v>
      </c>
      <c r="E16" s="8" t="s">
        <v>445</v>
      </c>
      <c r="F16" s="8" t="s">
        <v>429</v>
      </c>
      <c r="G16" s="8" t="n">
        <v>20000</v>
      </c>
      <c r="H16" s="8" t="n">
        <v>149978</v>
      </c>
      <c r="I16" s="0" t="n">
        <v>159483</v>
      </c>
    </row>
    <row r="17" customFormat="false" ht="12.75" hidden="false" customHeight="false" outlineLevel="0" collapsed="false">
      <c r="C17" s="0" t="s">
        <v>446</v>
      </c>
    </row>
    <row r="18" customFormat="false" ht="12.75" hidden="false" customHeight="false" outlineLevel="0" collapsed="false">
      <c r="A18" s="0" t="s">
        <v>62</v>
      </c>
    </row>
    <row r="19" customFormat="false" ht="12.75" hidden="false" customHeight="false" outlineLevel="0" collapsed="false">
      <c r="B19" s="0" t="s">
        <v>447</v>
      </c>
    </row>
    <row r="20" customFormat="false" ht="12.75" hidden="false" customHeight="false" outlineLevel="0" collapsed="false">
      <c r="B20" s="0" t="s">
        <v>448</v>
      </c>
    </row>
    <row r="21" customFormat="false" ht="12.75" hidden="false" customHeight="false" outlineLevel="0" collapsed="false">
      <c r="B21" s="0" t="s">
        <v>449</v>
      </c>
    </row>
    <row r="22" customFormat="false" ht="12.75" hidden="false" customHeight="false" outlineLevel="0" collapsed="false">
      <c r="C22" s="0" t="s">
        <v>450</v>
      </c>
    </row>
    <row r="23" customFormat="false" ht="12.75" hidden="false" customHeight="false" outlineLevel="0" collapsed="false">
      <c r="B23" s="0" t="s">
        <v>451</v>
      </c>
    </row>
    <row r="24" customFormat="false" ht="12.75" hidden="false" customHeight="false" outlineLevel="0" collapsed="false">
      <c r="C24" s="0" t="s">
        <v>452</v>
      </c>
    </row>
    <row r="25" customFormat="false" ht="12.75" hidden="false" customHeight="false" outlineLevel="0" collapsed="false">
      <c r="D25" s="0" t="s">
        <v>453</v>
      </c>
    </row>
    <row r="26" customFormat="false" ht="12.75" hidden="false" customHeight="false" outlineLevel="0" collapsed="false">
      <c r="C26" s="0" t="s">
        <v>454</v>
      </c>
    </row>
    <row r="27" customFormat="false" ht="12.75" hidden="false" customHeight="false" outlineLevel="0" collapsed="false">
      <c r="D27" s="0" t="s">
        <v>455</v>
      </c>
    </row>
    <row r="28" customFormat="false" ht="12.75" hidden="false" customHeight="false" outlineLevel="0" collapsed="false">
      <c r="D28" s="0" t="s">
        <v>456</v>
      </c>
    </row>
    <row r="29" customFormat="false" ht="12.75" hidden="false" customHeight="false" outlineLevel="0" collapsed="false">
      <c r="D29" s="0" t="s">
        <v>457</v>
      </c>
    </row>
    <row r="30" customFormat="false" ht="12.75" hidden="false" customHeight="false" outlineLevel="0" collapsed="false">
      <c r="D30" s="0" t="s">
        <v>458</v>
      </c>
    </row>
    <row r="31" customFormat="false" ht="12.75" hidden="false" customHeight="false" outlineLevel="0" collapsed="false">
      <c r="D31" s="0" t="s">
        <v>459</v>
      </c>
    </row>
    <row r="32" customFormat="false" ht="12.75" hidden="false" customHeight="false" outlineLevel="0" collapsed="false">
      <c r="D32" s="0" t="s">
        <v>460</v>
      </c>
    </row>
    <row r="33" customFormat="false" ht="12.75" hidden="false" customHeight="false" outlineLevel="0" collapsed="false">
      <c r="D33" s="0" t="s">
        <v>461</v>
      </c>
    </row>
    <row r="34" customFormat="false" ht="12.75" hidden="false" customHeight="false" outlineLevel="0" collapsed="false">
      <c r="E34" s="0" t="s">
        <v>462</v>
      </c>
    </row>
    <row r="35" customFormat="false" ht="12.75" hidden="false" customHeight="false" outlineLevel="0" collapsed="false">
      <c r="E35" s="0" t="s">
        <v>463</v>
      </c>
    </row>
    <row r="36" customFormat="false" ht="12.75" hidden="false" customHeight="false" outlineLevel="0" collapsed="false">
      <c r="A36" s="0" t="s">
        <v>360</v>
      </c>
    </row>
    <row r="37" customFormat="false" ht="12.75" hidden="false" customHeight="false" outlineLevel="0" collapsed="false">
      <c r="B37" s="22" t="s">
        <v>338</v>
      </c>
      <c r="C37" s="22"/>
      <c r="D37" s="8" t="s">
        <v>344</v>
      </c>
      <c r="F37" s="0" t="s">
        <v>464</v>
      </c>
    </row>
    <row r="38" customFormat="false" ht="12.75" hidden="false" customHeight="false" outlineLevel="0" collapsed="false">
      <c r="B38" s="8" t="n">
        <v>139257</v>
      </c>
      <c r="C38" s="8" t="n">
        <v>142805</v>
      </c>
      <c r="D38" s="8" t="n">
        <v>139281</v>
      </c>
      <c r="F38" s="0" t="n">
        <v>4609001</v>
      </c>
      <c r="G38" s="0" t="s">
        <v>465</v>
      </c>
    </row>
    <row r="39" customFormat="false" ht="12.75" hidden="false" customHeight="false" outlineLevel="0" collapsed="false">
      <c r="B39" s="8" t="n">
        <v>142574</v>
      </c>
      <c r="C39" s="8" t="n">
        <v>142806</v>
      </c>
      <c r="D39" s="8" t="n">
        <v>139282</v>
      </c>
      <c r="F39" s="0" t="n">
        <v>4607001</v>
      </c>
      <c r="G39" s="0" t="s">
        <v>466</v>
      </c>
    </row>
    <row r="40" customFormat="false" ht="12.75" hidden="false" customHeight="false" outlineLevel="0" collapsed="false">
      <c r="B40" s="8" t="n">
        <v>142577</v>
      </c>
      <c r="C40" s="8" t="n">
        <v>142807</v>
      </c>
      <c r="D40" s="8" t="n">
        <v>142823</v>
      </c>
    </row>
    <row r="41" customFormat="false" ht="12.75" hidden="false" customHeight="false" outlineLevel="0" collapsed="false">
      <c r="B41" s="8" t="n">
        <v>142580</v>
      </c>
      <c r="C41" s="8" t="n">
        <v>142808</v>
      </c>
      <c r="D41" s="8" t="n">
        <v>142877</v>
      </c>
    </row>
    <row r="42" customFormat="false" ht="12.75" hidden="false" customHeight="false" outlineLevel="0" collapsed="false">
      <c r="B42" s="8" t="n">
        <v>142582</v>
      </c>
      <c r="C42" s="8" t="n">
        <v>142809</v>
      </c>
      <c r="D42" s="8" t="n">
        <v>142904</v>
      </c>
    </row>
    <row r="43" customFormat="false" ht="12.75" hidden="false" customHeight="false" outlineLevel="0" collapsed="false">
      <c r="B43" s="8" t="n">
        <v>142583</v>
      </c>
      <c r="C43" s="8" t="n">
        <v>142810</v>
      </c>
      <c r="D43" s="8" t="n">
        <v>142910</v>
      </c>
    </row>
    <row r="44" customFormat="false" ht="12.75" hidden="false" customHeight="false" outlineLevel="0" collapsed="false">
      <c r="B44" s="8" t="n">
        <v>142590</v>
      </c>
      <c r="C44" s="8" t="n">
        <v>142811</v>
      </c>
      <c r="D44" s="8" t="n">
        <v>142914</v>
      </c>
    </row>
    <row r="45" customFormat="false" ht="12.75" hidden="false" customHeight="false" outlineLevel="0" collapsed="false">
      <c r="B45" s="8" t="n">
        <v>142608</v>
      </c>
      <c r="C45" s="8" t="n">
        <v>143567</v>
      </c>
    </row>
    <row r="46" customFormat="false" ht="12.75" hidden="false" customHeight="false" outlineLevel="0" collapsed="false">
      <c r="B46" s="8" t="n">
        <v>142611</v>
      </c>
      <c r="C46" s="8" t="n">
        <v>144905</v>
      </c>
    </row>
    <row r="47" customFormat="false" ht="12.75" hidden="false" customHeight="false" outlineLevel="0" collapsed="false">
      <c r="B47" s="8" t="n">
        <v>142613</v>
      </c>
      <c r="C47" s="8" t="n">
        <v>144909</v>
      </c>
    </row>
    <row r="48" customFormat="false" ht="12.75" hidden="false" customHeight="false" outlineLevel="0" collapsed="false">
      <c r="B48" s="8" t="n">
        <v>142625</v>
      </c>
      <c r="C48" s="8" t="n">
        <v>144912</v>
      </c>
    </row>
    <row r="49" customFormat="false" ht="12.75" hidden="false" customHeight="false" outlineLevel="0" collapsed="false">
      <c r="B49" s="8" t="n">
        <v>142795</v>
      </c>
      <c r="C49" s="8" t="n">
        <v>144914</v>
      </c>
    </row>
    <row r="50" customFormat="false" ht="12.75" hidden="false" customHeight="false" outlineLevel="0" collapsed="false">
      <c r="B50" s="8" t="n">
        <v>142796</v>
      </c>
      <c r="C50" s="8" t="n">
        <v>144917</v>
      </c>
    </row>
    <row r="51" customFormat="false" ht="12.75" hidden="false" customHeight="false" outlineLevel="0" collapsed="false">
      <c r="B51" s="8" t="n">
        <v>142797</v>
      </c>
      <c r="C51" s="8" t="n">
        <v>144918</v>
      </c>
    </row>
    <row r="52" customFormat="false" ht="12.75" hidden="false" customHeight="false" outlineLevel="0" collapsed="false">
      <c r="B52" s="8" t="n">
        <v>142798</v>
      </c>
      <c r="C52" s="8" t="n">
        <v>144922</v>
      </c>
    </row>
    <row r="53" customFormat="false" ht="12.75" hidden="false" customHeight="false" outlineLevel="0" collapsed="false">
      <c r="B53" s="8" t="n">
        <v>142799</v>
      </c>
      <c r="C53" s="8" t="n">
        <v>144927</v>
      </c>
    </row>
    <row r="54" customFormat="false" ht="12.75" hidden="false" customHeight="false" outlineLevel="0" collapsed="false">
      <c r="B54" s="8" t="n">
        <v>142801</v>
      </c>
      <c r="C54" s="8" t="n">
        <v>144932</v>
      </c>
    </row>
    <row r="55" customFormat="false" ht="12.75" hidden="false" customHeight="false" outlineLevel="0" collapsed="false">
      <c r="B55" s="8" t="n">
        <v>142802</v>
      </c>
      <c r="C55" s="8" t="n">
        <v>144933</v>
      </c>
    </row>
    <row r="56" customFormat="false" ht="12.75" hidden="false" customHeight="false" outlineLevel="0" collapsed="false">
      <c r="B56" s="8" t="n">
        <v>142803</v>
      </c>
      <c r="C56" s="8" t="n">
        <v>144936</v>
      </c>
    </row>
    <row r="57" customFormat="false" ht="12.75" hidden="false" customHeight="false" outlineLevel="0" collapsed="false">
      <c r="B57" s="8" t="n">
        <v>142804</v>
      </c>
      <c r="C57" s="8" t="n">
        <v>145111</v>
      </c>
    </row>
  </sheetData>
  <mergeCells count="1">
    <mergeCell ref="B37:C3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Italic"Carthage Hub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2000-03-24T17:20:14Z</dcterms:created>
  <dc:creator>ami chokshi</dc:creator>
  <dc:description/>
  <dc:language>en-US</dc:language>
  <cp:lastModifiedBy>ami chokshi</cp:lastModifiedBy>
  <cp:revision>0</cp:revision>
  <dc:subject/>
  <dc:title/>
</cp:coreProperties>
</file>