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<sst xmlns="http://schemas.openxmlformats.org/spreadsheetml/2006/main" count="86" uniqueCount="20">
  <si>
    <t xml:space="preserve">CES Trades that have not been paid</t>
  </si>
  <si>
    <t xml:space="preserve">Basis Trades</t>
  </si>
  <si>
    <t xml:space="preserve">Deal # </t>
  </si>
  <si>
    <t xml:space="preserve">Total</t>
  </si>
  <si>
    <t xml:space="preserve">N67489.4</t>
  </si>
  <si>
    <t xml:space="preserve">X</t>
  </si>
  <si>
    <t xml:space="preserve">N67489.5</t>
  </si>
  <si>
    <t xml:space="preserve">N92407.1</t>
  </si>
  <si>
    <t xml:space="preserve">N92407.2</t>
  </si>
  <si>
    <t xml:space="preserve">NE1787.3</t>
  </si>
  <si>
    <t xml:space="preserve">NE1787.4</t>
  </si>
  <si>
    <t xml:space="preserve">NK2091.1</t>
  </si>
  <si>
    <t xml:space="preserve">NV5353.1</t>
  </si>
  <si>
    <t xml:space="preserve">NV5435.1</t>
  </si>
  <si>
    <t xml:space="preserve">NW7628.1</t>
  </si>
  <si>
    <t xml:space="preserve">Exposure</t>
  </si>
  <si>
    <t xml:space="preserve">Nymex Trades</t>
  </si>
  <si>
    <t xml:space="preserve">N91852.1</t>
  </si>
  <si>
    <t xml:space="preserve">NW7721.1</t>
  </si>
  <si>
    <t xml:space="preserve">NE1116.1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</si>
</sst>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m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56"/>
    <col collapsed="false" customWidth="true" hidden="false" outlineLevel="0" max="3" min="3" style="2" width="10.13"/>
    <col collapsed="false" customWidth="true" hidden="false" outlineLevel="0" max="4" min="4" style="2" width="10.85"/>
    <col collapsed="false" customWidth="true" hidden="false" outlineLevel="0" max="5" min="5" style="2" width="8.85"/>
    <col collapsed="false" customWidth="true" hidden="false" outlineLevel="0" max="8" min="6" style="2" width="8.41"/>
    <col collapsed="false" customWidth="true" hidden="false" outlineLevel="0" max="9" min="9" style="2" width="8.56"/>
    <col collapsed="false" customWidth="true" hidden="false" outlineLevel="0" max="10" min="10" style="2" width="9.41"/>
    <col collapsed="false" customWidth="true" hidden="false" outlineLevel="0" max="11" min="11" style="2" width="11.85"/>
    <col collapsed="false" customWidth="true" hidden="false" outlineLevel="0" max="12" min="12" style="2" width="9.85"/>
    <col collapsed="false" customWidth="true" hidden="false" outlineLevel="0" max="13" min="13" style="3" width="11.28"/>
    <col collapsed="false" customWidth="false" hidden="false" outlineLevel="0" max="257" min="14" style="1" width="9.14"/>
  </cols>
  <sheetData>
    <row r="1" customFormat="false" ht="14.25" hidden="false" customHeight="false" outlineLevel="0" collapsed="false">
      <c r="A1" s="4" t="s">
        <v>0</v>
      </c>
    </row>
    <row r="3" customFormat="false" ht="12.75" hidden="false" customHeight="false" outlineLevel="0" collapsed="false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5" t="s">
        <v>2</v>
      </c>
      <c r="B5" s="8" t="n">
        <v>36861</v>
      </c>
      <c r="C5" s="8" t="n">
        <v>36892</v>
      </c>
      <c r="D5" s="8" t="n">
        <v>36923</v>
      </c>
      <c r="E5" s="8" t="n">
        <v>36951</v>
      </c>
      <c r="F5" s="8" t="n">
        <v>36982</v>
      </c>
      <c r="G5" s="8" t="n">
        <v>37012</v>
      </c>
      <c r="H5" s="8" t="n">
        <v>37043</v>
      </c>
      <c r="I5" s="8" t="n">
        <v>37073</v>
      </c>
      <c r="J5" s="8" t="n">
        <v>37104</v>
      </c>
      <c r="K5" s="8" t="n">
        <v>37135</v>
      </c>
      <c r="L5" s="8" t="n">
        <v>37165</v>
      </c>
      <c r="M5" s="7" t="s">
        <v>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2.75" hidden="false" customHeight="false" outlineLevel="0" collapsed="false">
      <c r="A6" s="1" t="s">
        <v>4</v>
      </c>
      <c r="D6" s="2" t="s">
        <v>5</v>
      </c>
      <c r="E6" s="2" t="s">
        <v>5</v>
      </c>
      <c r="M6" s="3" t="n">
        <f aca="false">-3075-3911.6</f>
        <v>-6986.6</v>
      </c>
    </row>
    <row r="7" customFormat="false" ht="12.75" hidden="false" customHeight="false" outlineLevel="0" collapsed="false">
      <c r="A7" s="1" t="s">
        <v>6</v>
      </c>
      <c r="C7" s="2" t="s">
        <v>5</v>
      </c>
      <c r="M7" s="3" t="n">
        <f aca="false">54599.02</f>
        <v>54599.02</v>
      </c>
    </row>
    <row r="8" customFormat="false" ht="12.75" hidden="false" customHeight="false" outlineLevel="0" collapsed="false">
      <c r="A8" s="1" t="s">
        <v>7</v>
      </c>
      <c r="B8" s="2" t="s">
        <v>5</v>
      </c>
      <c r="C8" s="2" t="s">
        <v>5</v>
      </c>
      <c r="D8" s="2" t="s">
        <v>5</v>
      </c>
      <c r="E8" s="2" t="s">
        <v>5</v>
      </c>
      <c r="F8" s="2" t="s">
        <v>5</v>
      </c>
      <c r="G8" s="2" t="s">
        <v>5</v>
      </c>
      <c r="H8" s="2" t="s">
        <v>5</v>
      </c>
      <c r="M8" s="3" t="n">
        <f aca="false">649.51+10501.16-2625.57+961.76+1055.65+505.72+154.53</f>
        <v>11202.76</v>
      </c>
    </row>
    <row r="9" customFormat="false" ht="12.75" hidden="false" customHeight="false" outlineLevel="0" collapsed="false">
      <c r="A9" s="1" t="s">
        <v>8</v>
      </c>
      <c r="I9" s="2" t="s">
        <v>5</v>
      </c>
      <c r="J9" s="2" t="s">
        <v>5</v>
      </c>
      <c r="K9" s="2" t="s">
        <v>5</v>
      </c>
      <c r="L9" s="2" t="s">
        <v>5</v>
      </c>
      <c r="M9" s="3" t="n">
        <f aca="false">-24+695.84-125.96+6.54</f>
        <v>552.42</v>
      </c>
    </row>
    <row r="10" customFormat="false" ht="12.75" hidden="false" customHeight="false" outlineLevel="0" collapsed="false">
      <c r="A10" s="1" t="s">
        <v>9</v>
      </c>
      <c r="F10" s="2" t="s">
        <v>5</v>
      </c>
      <c r="G10" s="2" t="s">
        <v>5</v>
      </c>
      <c r="H10" s="2" t="s">
        <v>5</v>
      </c>
      <c r="I10" s="2" t="s">
        <v>5</v>
      </c>
      <c r="J10" s="2" t="s">
        <v>5</v>
      </c>
      <c r="K10" s="2" t="s">
        <v>5</v>
      </c>
      <c r="L10" s="2" t="s">
        <v>5</v>
      </c>
      <c r="M10" s="3" t="n">
        <f aca="false">2049.55+1611.29+1083.94+1473.7+642.15+389.2+1671.28</f>
        <v>8921.11</v>
      </c>
    </row>
    <row r="11" customFormat="false" ht="12.75" hidden="false" customHeight="false" outlineLevel="0" collapsed="false">
      <c r="A11" s="1" t="s">
        <v>10</v>
      </c>
      <c r="B11" s="2" t="s">
        <v>5</v>
      </c>
      <c r="C11" s="2" t="s">
        <v>5</v>
      </c>
      <c r="D11" s="2" t="s">
        <v>5</v>
      </c>
      <c r="E11" s="2" t="s">
        <v>5</v>
      </c>
      <c r="M11" s="3" t="n">
        <f aca="false">2580.39+89056.96+8071.23-2261</f>
        <v>97447.58</v>
      </c>
    </row>
    <row r="12" customFormat="false" ht="12.75" hidden="false" customHeight="false" outlineLevel="0" collapsed="false">
      <c r="A12" s="1" t="s">
        <v>11</v>
      </c>
      <c r="C12" s="2" t="s">
        <v>5</v>
      </c>
      <c r="D12" s="2" t="s">
        <v>5</v>
      </c>
      <c r="E12" s="2" t="s">
        <v>5</v>
      </c>
      <c r="M12" s="3" t="n">
        <f aca="false">55323+3262.5+4065.6</f>
        <v>62651.1</v>
      </c>
    </row>
    <row r="13" customFormat="false" ht="12.75" hidden="false" customHeight="false" outlineLevel="0" collapsed="false">
      <c r="A13" s="1" t="s">
        <v>12</v>
      </c>
      <c r="C13" s="2" t="s">
        <v>5</v>
      </c>
      <c r="M13" s="3" t="n">
        <f aca="false">-111670.5</f>
        <v>-111670.5</v>
      </c>
    </row>
    <row r="14" customFormat="false" ht="12.75" hidden="false" customHeight="false" outlineLevel="0" collapsed="false">
      <c r="A14" s="1" t="s">
        <v>13</v>
      </c>
      <c r="B14" s="2" t="s">
        <v>5</v>
      </c>
      <c r="C14" s="2" t="s">
        <v>5</v>
      </c>
      <c r="D14" s="2" t="s">
        <v>5</v>
      </c>
      <c r="E14" s="2" t="s">
        <v>5</v>
      </c>
      <c r="F14" s="2" t="s">
        <v>5</v>
      </c>
      <c r="G14" s="2" t="s">
        <v>5</v>
      </c>
      <c r="H14" s="2" t="s">
        <v>5</v>
      </c>
      <c r="I14" s="2" t="s">
        <v>5</v>
      </c>
      <c r="J14" s="2" t="s">
        <v>5</v>
      </c>
      <c r="K14" s="2" t="s">
        <v>5</v>
      </c>
      <c r="L14" s="2" t="s">
        <v>5</v>
      </c>
      <c r="M14" s="3" t="n">
        <f aca="false">1914.36-8000.88+4863.27+303.71-271.75-102.22+48.8+56.73-173.96+377.87+58.83</f>
        <v>-925.24</v>
      </c>
    </row>
    <row r="15" customFormat="false" ht="12.75" hidden="false" customHeight="false" outlineLevel="0" collapsed="false">
      <c r="A15" s="1" t="s">
        <v>14</v>
      </c>
      <c r="B15" s="2" t="s">
        <v>5</v>
      </c>
      <c r="C15" s="2" t="s">
        <v>5</v>
      </c>
      <c r="D15" s="2" t="s">
        <v>5</v>
      </c>
      <c r="E15" s="2" t="s">
        <v>5</v>
      </c>
      <c r="F15" s="2" t="s">
        <v>5</v>
      </c>
      <c r="G15" s="2" t="s">
        <v>5</v>
      </c>
      <c r="H15" s="2" t="s">
        <v>5</v>
      </c>
      <c r="I15" s="2" t="s">
        <v>5</v>
      </c>
      <c r="J15" s="2" t="s">
        <v>5</v>
      </c>
      <c r="K15" s="2" t="s">
        <v>5</v>
      </c>
      <c r="L15" s="2" t="s">
        <v>5</v>
      </c>
      <c r="M15" s="3" t="n">
        <f aca="false">4530.91-81705.56-1478.63+8911-55.64+271.47+617.14+257.7+1198.68+1284.36+56.24</f>
        <v>-66112.33</v>
      </c>
    </row>
    <row r="16" customFormat="false" ht="12.75" hidden="false" customHeight="false" outlineLevel="0" collapsed="false">
      <c r="A16" s="9" t="s">
        <v>15</v>
      </c>
      <c r="B16" s="10" t="n">
        <v>9675.17</v>
      </c>
      <c r="C16" s="10" t="n">
        <v>8103.2</v>
      </c>
      <c r="D16" s="10" t="n">
        <v>9017.8</v>
      </c>
      <c r="E16" s="10" t="n">
        <v>8069.47</v>
      </c>
      <c r="F16" s="10" t="n">
        <v>2777.81</v>
      </c>
      <c r="G16" s="10" t="n">
        <v>2286.26</v>
      </c>
      <c r="H16" s="10" t="n">
        <v>1904.41</v>
      </c>
      <c r="I16" s="10" t="n">
        <v>1764.13</v>
      </c>
      <c r="J16" s="10" t="n">
        <v>1792.89</v>
      </c>
      <c r="K16" s="10" t="n">
        <v>1925.47</v>
      </c>
      <c r="L16" s="10" t="n">
        <v>2362.71</v>
      </c>
      <c r="M16" s="7" t="n">
        <f aca="false">SUM(B16:L16)</f>
        <v>49679.32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9" customFormat="false" ht="12.75" hidden="false" customHeight="false" outlineLevel="0" collapsed="false">
      <c r="A19" s="5" t="s">
        <v>16</v>
      </c>
    </row>
    <row r="21" customFormat="false" ht="12.75" hidden="false" customHeight="false" outlineLevel="0" collapsed="false">
      <c r="A21" s="5" t="s">
        <v>2</v>
      </c>
      <c r="B21" s="8" t="n">
        <v>36861</v>
      </c>
      <c r="C21" s="8" t="n">
        <v>36892</v>
      </c>
      <c r="D21" s="8" t="n">
        <v>36923</v>
      </c>
      <c r="E21" s="8" t="n">
        <v>36951</v>
      </c>
      <c r="F21" s="8" t="n">
        <v>36982</v>
      </c>
      <c r="G21" s="8" t="n">
        <v>37012</v>
      </c>
      <c r="H21" s="8" t="n">
        <v>37043</v>
      </c>
      <c r="I21" s="8" t="n">
        <v>37073</v>
      </c>
      <c r="J21" s="8" t="n">
        <v>37104</v>
      </c>
      <c r="K21" s="8" t="n">
        <v>37135</v>
      </c>
      <c r="L21" s="8" t="n">
        <v>37165</v>
      </c>
      <c r="M21" s="7" t="s">
        <v>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12.75" hidden="false" customHeight="false" outlineLevel="0" collapsed="false">
      <c r="A22" s="1" t="s">
        <v>17</v>
      </c>
      <c r="I22" s="2" t="s">
        <v>5</v>
      </c>
      <c r="M22" s="3" t="n">
        <v>596.78</v>
      </c>
    </row>
    <row r="23" customFormat="false" ht="12.75" hidden="false" customHeight="false" outlineLevel="0" collapsed="false">
      <c r="A23" s="1" t="s">
        <v>18</v>
      </c>
      <c r="I23" s="2" t="s">
        <v>5</v>
      </c>
      <c r="M23" s="3" t="n">
        <v>565.14</v>
      </c>
    </row>
    <row r="24" customFormat="false" ht="12.75" hidden="false" customHeight="false" outlineLevel="0" collapsed="false">
      <c r="A24" s="1" t="s">
        <v>17</v>
      </c>
      <c r="J24" s="2" t="s">
        <v>5</v>
      </c>
      <c r="K24" s="2" t="s">
        <v>5</v>
      </c>
      <c r="L24" s="2" t="s">
        <v>5</v>
      </c>
      <c r="M24" s="3" t="n">
        <f aca="false">-2854.98-14003.78+1159.23</f>
        <v>-15699.53</v>
      </c>
    </row>
    <row r="25" customFormat="false" ht="12.75" hidden="false" customHeight="false" outlineLevel="0" collapsed="false">
      <c r="A25" s="1" t="s">
        <v>19</v>
      </c>
      <c r="J25" s="2" t="s">
        <v>5</v>
      </c>
      <c r="K25" s="2" t="s">
        <v>5</v>
      </c>
      <c r="L25" s="2" t="s">
        <v>5</v>
      </c>
      <c r="M25" s="3" t="n">
        <f aca="false">-2319.63-6763.98+4668.34</f>
        <v>-4415.27</v>
      </c>
    </row>
    <row r="26" customFormat="false" ht="12.75" hidden="false" customHeight="false" outlineLevel="0" collapsed="false">
      <c r="A26" s="1" t="s">
        <v>18</v>
      </c>
      <c r="J26" s="2" t="s">
        <v>5</v>
      </c>
      <c r="K26" s="2" t="s">
        <v>5</v>
      </c>
      <c r="L26" s="2" t="s">
        <v>5</v>
      </c>
      <c r="M26" s="3" t="n">
        <f aca="false">22410.69+48022.3+5444.06</f>
        <v>75877.05</v>
      </c>
    </row>
    <row r="28" customFormat="false" ht="12.75" hidden="false" customHeight="false" outlineLevel="0" collapsed="false">
      <c r="A28" s="9" t="s">
        <v>15</v>
      </c>
      <c r="B28" s="10"/>
      <c r="C28" s="10"/>
      <c r="D28" s="10"/>
      <c r="E28" s="10"/>
      <c r="F28" s="10"/>
      <c r="G28" s="10"/>
      <c r="H28" s="10"/>
      <c r="I28" s="10" t="n">
        <v>1161.92</v>
      </c>
      <c r="J28" s="10" t="n">
        <v>11271.63</v>
      </c>
      <c r="K28" s="10" t="n">
        <v>17236.08</v>
      </c>
      <c r="L28" s="10" t="n">
        <v>27254.54</v>
      </c>
      <c r="M28" s="7" t="n">
        <f aca="false">SUM(B28:L28)</f>
        <v>56924.17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2001-07-27T11:00:00Z</dcterms:created>
  <dc:creator>msteve1</dc:creator>
  <dc:description/>
  <dc:language>en-US</dc:language>
  <cp:lastModifiedBy>msteve1</cp:lastModifiedBy>
  <cp:lastPrinted>2001-10-19T16:07:45Z</cp:lastPrinted>
  <dcterms:modified xsi:type="dcterms:W3CDTF">2001-10-19T16:08:51Z</dcterms:modified>
  <cp:revision>0</cp:revision>
  <dc:subject/>
  <dc:title/>
</cp:coreProperties>
</file>