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<sst xmlns="http://schemas.openxmlformats.org/spreadsheetml/2006/main" count="69" uniqueCount="18">
  <si>
    <t xml:space="preserve">CES Trades that have not been paid</t>
  </si>
  <si>
    <t xml:space="preserve">Basis Trades</t>
  </si>
  <si>
    <t xml:space="preserve">Deal # </t>
  </si>
  <si>
    <t xml:space="preserve">Total</t>
  </si>
  <si>
    <t xml:space="preserve">Deal Expiration</t>
  </si>
  <si>
    <t xml:space="preserve">N92407.1</t>
  </si>
  <si>
    <t xml:space="preserve">X</t>
  </si>
  <si>
    <t xml:space="preserve">N92407.2</t>
  </si>
  <si>
    <t xml:space="preserve">NE1787.3</t>
  </si>
  <si>
    <t xml:space="preserve">NE1787.4</t>
  </si>
  <si>
    <t xml:space="preserve">NV5435.1</t>
  </si>
  <si>
    <t xml:space="preserve">NW7628.1</t>
  </si>
  <si>
    <t xml:space="preserve">Exposure</t>
  </si>
  <si>
    <t xml:space="preserve">Nymex Trades</t>
  </si>
  <si>
    <t xml:space="preserve">N91852.1</t>
  </si>
  <si>
    <t xml:space="preserve">NW7721.1</t>
  </si>
  <si>
    <t xml:space="preserve">NE1116.1</t>
  </si>
  <si>
    <t xml:space="preserve">Total Exposure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</si>
</sst>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[RED]\(#,##0.00\)"/>
    <numFmt numFmtId="166" formatCode="[$-409]mmm\-yy"/>
    <numFmt numFmtId="167" formatCode="mmmm\-yy"/>
    <numFmt numFmtId="168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42"/>
    <col collapsed="false" customWidth="true" hidden="false" outlineLevel="0" max="6" min="2" style="2" width="8.41"/>
    <col collapsed="false" customWidth="true" hidden="false" outlineLevel="0" max="10" min="7" style="2" width="9.41"/>
    <col collapsed="false" customWidth="true" hidden="false" outlineLevel="0" max="11" min="11" style="2" width="0.85"/>
    <col collapsed="false" customWidth="true" hidden="false" outlineLevel="0" max="12" min="12" style="3" width="11.28"/>
    <col collapsed="false" customWidth="true" hidden="false" outlineLevel="0" max="13" min="13" style="1" width="0.85"/>
    <col collapsed="false" customWidth="true" hidden="false" outlineLevel="0" max="14" min="14" style="4" width="13.14"/>
    <col collapsed="false" customWidth="false" hidden="false" outlineLevel="0" max="257" min="15" style="1" width="9.14"/>
  </cols>
  <sheetData>
    <row r="1" customFormat="false" ht="14.25" hidden="false" customHeight="false" outlineLevel="0" collapsed="false">
      <c r="A1" s="5" t="s">
        <v>0</v>
      </c>
    </row>
    <row r="3" customFormat="false" ht="12.75" hidden="false" customHeight="false" outlineLevel="0" collapsed="false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6"/>
      <c r="N3" s="9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6"/>
      <c r="N4" s="9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2.75" hidden="false" customHeight="false" outlineLevel="0" collapsed="false">
      <c r="A5" s="6" t="s">
        <v>2</v>
      </c>
      <c r="B5" s="10" t="n">
        <v>36861</v>
      </c>
      <c r="C5" s="10" t="n">
        <v>36982</v>
      </c>
      <c r="D5" s="10" t="n">
        <v>37012</v>
      </c>
      <c r="E5" s="10" t="n">
        <v>37043</v>
      </c>
      <c r="F5" s="10" t="n">
        <v>37073</v>
      </c>
      <c r="G5" s="10" t="n">
        <v>37104</v>
      </c>
      <c r="H5" s="10" t="n">
        <v>37135</v>
      </c>
      <c r="I5" s="10" t="n">
        <v>37165</v>
      </c>
      <c r="J5" s="10" t="n">
        <v>37196</v>
      </c>
      <c r="K5" s="11"/>
      <c r="L5" s="8" t="s">
        <v>3</v>
      </c>
      <c r="M5" s="6"/>
      <c r="N5" s="9" t="s">
        <v>4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2.75" hidden="false" customHeight="false" outlineLevel="0" collapsed="false">
      <c r="A6" s="1" t="s">
        <v>5</v>
      </c>
      <c r="B6" s="2" t="s">
        <v>6</v>
      </c>
      <c r="C6" s="2" t="s">
        <v>6</v>
      </c>
      <c r="D6" s="2" t="s">
        <v>6</v>
      </c>
      <c r="E6" s="2" t="s">
        <v>6</v>
      </c>
      <c r="L6" s="3" t="n">
        <f aca="false">649.51+1055.65+505.72+154.53</f>
        <v>2365.41</v>
      </c>
      <c r="N6" s="12" t="n">
        <v>37072</v>
      </c>
    </row>
    <row r="7" customFormat="false" ht="12.75" hidden="false" customHeight="false" outlineLevel="0" collapsed="false">
      <c r="A7" s="1" t="s">
        <v>7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L7" s="3" t="n">
        <f aca="false">-24+695.84-125.96+6.54-397.79</f>
        <v>154.63</v>
      </c>
      <c r="N7" s="12" t="n">
        <v>37437</v>
      </c>
    </row>
    <row r="8" customFormat="false" ht="12.75" hidden="false" customHeight="false" outlineLevel="0" collapsed="false">
      <c r="A8" s="1" t="s">
        <v>8</v>
      </c>
      <c r="C8" s="2" t="s">
        <v>6</v>
      </c>
      <c r="D8" s="2" t="s">
        <v>6</v>
      </c>
      <c r="E8" s="2" t="s">
        <v>6</v>
      </c>
      <c r="F8" s="2" t="s">
        <v>6</v>
      </c>
      <c r="G8" s="2" t="s">
        <v>6</v>
      </c>
      <c r="H8" s="2" t="s">
        <v>6</v>
      </c>
      <c r="I8" s="2" t="s">
        <v>6</v>
      </c>
      <c r="J8" s="2" t="s">
        <v>6</v>
      </c>
      <c r="L8" s="3" t="n">
        <f aca="false">2049.55+1611.29+1083.94+1473.7+642.15+389.2+1671.28-4085.39</f>
        <v>4835.72</v>
      </c>
      <c r="N8" s="12" t="n">
        <v>37346</v>
      </c>
    </row>
    <row r="9" customFormat="false" ht="12.75" hidden="false" customHeight="false" outlineLevel="0" collapsed="false">
      <c r="A9" s="1" t="s">
        <v>9</v>
      </c>
      <c r="B9" s="2" t="s">
        <v>6</v>
      </c>
      <c r="L9" s="3" t="n">
        <f aca="false">2580.39</f>
        <v>2580.39</v>
      </c>
      <c r="N9" s="12" t="n">
        <v>36981</v>
      </c>
    </row>
    <row r="10" customFormat="false" ht="12.75" hidden="false" customHeight="false" outlineLevel="0" collapsed="false">
      <c r="A10" s="1" t="s">
        <v>10</v>
      </c>
      <c r="B10" s="2" t="s">
        <v>6</v>
      </c>
      <c r="C10" s="2" t="s">
        <v>6</v>
      </c>
      <c r="D10" s="2" t="s">
        <v>6</v>
      </c>
      <c r="E10" s="2" t="s">
        <v>6</v>
      </c>
      <c r="F10" s="2" t="s">
        <v>6</v>
      </c>
      <c r="G10" s="2" t="s">
        <v>6</v>
      </c>
      <c r="H10" s="2" t="s">
        <v>6</v>
      </c>
      <c r="I10" s="2" t="s">
        <v>6</v>
      </c>
      <c r="J10" s="2" t="s">
        <v>6</v>
      </c>
      <c r="L10" s="3" t="n">
        <f aca="false">1914.36-271.75-102.22+48.8+56.73-173.96+377.87+58.83+4707.16</f>
        <v>6615.82</v>
      </c>
      <c r="N10" s="12" t="n">
        <v>37437</v>
      </c>
    </row>
    <row r="11" customFormat="false" ht="12.75" hidden="false" customHeight="false" outlineLevel="0" collapsed="false">
      <c r="A11" s="1" t="s">
        <v>11</v>
      </c>
      <c r="B11" s="2" t="s">
        <v>6</v>
      </c>
      <c r="C11" s="2" t="s">
        <v>6</v>
      </c>
      <c r="D11" s="2" t="s">
        <v>6</v>
      </c>
      <c r="E11" s="2" t="s">
        <v>6</v>
      </c>
      <c r="F11" s="2" t="s">
        <v>6</v>
      </c>
      <c r="G11" s="2" t="s">
        <v>6</v>
      </c>
      <c r="H11" s="2" t="s">
        <v>6</v>
      </c>
      <c r="I11" s="2" t="s">
        <v>6</v>
      </c>
      <c r="J11" s="2" t="s">
        <v>6</v>
      </c>
      <c r="L11" s="3" t="n">
        <f aca="false">4530.91-55.64+271.47+617.14+257.7+1198.68+1284.36+56.24+9935.83</f>
        <v>18096.69</v>
      </c>
      <c r="N11" s="12" t="n">
        <v>37925</v>
      </c>
    </row>
    <row r="12" customFormat="false" ht="12.75" hidden="false" customHeight="false" outlineLevel="0" collapsed="false">
      <c r="A12" s="13" t="s">
        <v>12</v>
      </c>
      <c r="B12" s="14" t="n">
        <v>9675.17</v>
      </c>
      <c r="C12" s="14" t="n">
        <v>2777.81</v>
      </c>
      <c r="D12" s="14" t="n">
        <v>2286.26</v>
      </c>
      <c r="E12" s="14" t="n">
        <v>1904.41</v>
      </c>
      <c r="F12" s="14" t="n">
        <v>1764.13</v>
      </c>
      <c r="G12" s="14" t="n">
        <v>1792.89</v>
      </c>
      <c r="H12" s="14" t="n">
        <v>1925.47</v>
      </c>
      <c r="I12" s="14" t="n">
        <v>2362.71</v>
      </c>
      <c r="J12" s="14" t="n">
        <v>10159.81</v>
      </c>
      <c r="K12" s="14"/>
      <c r="L12" s="8" t="n">
        <f aca="false">SUM(L6:L11)</f>
        <v>34648.66</v>
      </c>
      <c r="M12" s="13"/>
      <c r="N12" s="15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2.75" hidden="false" customHeight="false" outlineLevel="0" collapsed="false">
      <c r="N13" s="12"/>
    </row>
    <row r="14" customFormat="false" ht="12.75" hidden="false" customHeight="false" outlineLevel="0" collapsed="false">
      <c r="N14" s="12"/>
    </row>
    <row r="15" customFormat="false" ht="12.75" hidden="false" customHeight="false" outlineLevel="0" collapsed="false">
      <c r="A15" s="6" t="s">
        <v>13</v>
      </c>
      <c r="N15" s="12"/>
    </row>
    <row r="16" customFormat="false" ht="12.75" hidden="false" customHeight="false" outlineLevel="0" collapsed="false">
      <c r="N16" s="12"/>
    </row>
    <row r="17" customFormat="false" ht="12.75" hidden="false" customHeight="false" outlineLevel="0" collapsed="false">
      <c r="A17" s="6" t="s">
        <v>2</v>
      </c>
      <c r="B17" s="10" t="n">
        <v>36861</v>
      </c>
      <c r="C17" s="10" t="n">
        <v>36982</v>
      </c>
      <c r="D17" s="10" t="n">
        <v>37012</v>
      </c>
      <c r="E17" s="10" t="n">
        <v>37043</v>
      </c>
      <c r="F17" s="10" t="n">
        <v>37073</v>
      </c>
      <c r="G17" s="10" t="n">
        <v>37104</v>
      </c>
      <c r="H17" s="10" t="n">
        <v>37135</v>
      </c>
      <c r="I17" s="10" t="n">
        <v>37165</v>
      </c>
      <c r="J17" s="10" t="n">
        <f aca="false">+J5</f>
        <v>37196</v>
      </c>
      <c r="K17" s="11"/>
      <c r="L17" s="8" t="s">
        <v>3</v>
      </c>
      <c r="M17" s="6"/>
      <c r="N17" s="15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2.75" hidden="false" customHeight="false" outlineLevel="0" collapsed="false">
      <c r="A18" s="1" t="s">
        <v>14</v>
      </c>
      <c r="G18" s="2" t="s">
        <v>6</v>
      </c>
      <c r="H18" s="2" t="s">
        <v>6</v>
      </c>
      <c r="I18" s="2" t="s">
        <v>6</v>
      </c>
      <c r="J18" s="2" t="s">
        <v>6</v>
      </c>
      <c r="L18" s="3" t="n">
        <f aca="false">596.78-2854.98-14003.78+1159.23+18795.48</f>
        <v>3692.73</v>
      </c>
      <c r="N18" s="12" t="n">
        <v>37437</v>
      </c>
    </row>
    <row r="19" customFormat="false" ht="12.75" hidden="false" customHeight="false" outlineLevel="0" collapsed="false">
      <c r="A19" s="1" t="s">
        <v>15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L19" s="3" t="n">
        <f aca="false">565.14+22410.69+48022.3+5444.06+23168.97</f>
        <v>99611.16</v>
      </c>
      <c r="N19" s="12" t="n">
        <v>37346</v>
      </c>
    </row>
    <row r="20" customFormat="false" ht="12.75" hidden="false" customHeight="false" outlineLevel="0" collapsed="false">
      <c r="A20" s="1" t="s">
        <v>16</v>
      </c>
      <c r="G20" s="2" t="s">
        <v>6</v>
      </c>
      <c r="H20" s="2" t="s">
        <v>6</v>
      </c>
      <c r="I20" s="2" t="s">
        <v>6</v>
      </c>
      <c r="J20" s="2" t="s">
        <v>6</v>
      </c>
      <c r="L20" s="3" t="n">
        <f aca="false">-2319.63-6763.98+4668.34+4422.54</f>
        <v>7.26999999999953</v>
      </c>
      <c r="N20" s="12" t="n">
        <v>37468</v>
      </c>
    </row>
    <row r="21" customFormat="false" ht="12.75" hidden="false" customHeight="false" outlineLevel="0" collapsed="false">
      <c r="N21" s="12"/>
    </row>
    <row r="22" customFormat="false" ht="12.75" hidden="false" customHeight="false" outlineLevel="0" collapsed="false">
      <c r="A22" s="13" t="s">
        <v>12</v>
      </c>
      <c r="B22" s="14"/>
      <c r="C22" s="14"/>
      <c r="D22" s="14"/>
      <c r="E22" s="14"/>
      <c r="F22" s="14" t="n">
        <v>1161.92</v>
      </c>
      <c r="G22" s="14" t="n">
        <v>11271.63</v>
      </c>
      <c r="H22" s="14" t="n">
        <v>17236.08</v>
      </c>
      <c r="I22" s="14" t="n">
        <v>27254.54</v>
      </c>
      <c r="J22" s="14" t="n">
        <f aca="false">18795.48+4422.54+23168.97</f>
        <v>46386.99</v>
      </c>
      <c r="K22" s="14"/>
      <c r="L22" s="8" t="n">
        <f aca="false">SUM(B22:J22)</f>
        <v>103311.16</v>
      </c>
      <c r="M22" s="13"/>
      <c r="N22" s="8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</row>
    <row r="24" customFormat="false" ht="12.75" hidden="false" customHeight="false" outlineLevel="0" collapsed="false">
      <c r="A24" s="6" t="s">
        <v>17</v>
      </c>
      <c r="B24" s="14" t="n">
        <f aca="false">+B22+B12</f>
        <v>9675.17</v>
      </c>
      <c r="C24" s="14" t="n">
        <f aca="false">+C22+C12</f>
        <v>2777.81</v>
      </c>
      <c r="D24" s="14" t="n">
        <f aca="false">+D22+D12</f>
        <v>2286.26</v>
      </c>
      <c r="E24" s="14" t="n">
        <f aca="false">+E22+E12</f>
        <v>1904.41</v>
      </c>
      <c r="F24" s="14" t="n">
        <f aca="false">+F22+F12</f>
        <v>2926.05</v>
      </c>
      <c r="G24" s="14" t="n">
        <f aca="false">+G22+G12</f>
        <v>13064.52</v>
      </c>
      <c r="H24" s="14" t="n">
        <f aca="false">+H22+H12</f>
        <v>19161.55</v>
      </c>
      <c r="I24" s="14" t="n">
        <f aca="false">+I22+I12</f>
        <v>29617.25</v>
      </c>
      <c r="J24" s="14" t="n">
        <f aca="false">+J22+J12</f>
        <v>56546.8</v>
      </c>
      <c r="K24" s="14"/>
      <c r="L24" s="8" t="n">
        <f aca="false">+L22+L12</f>
        <v>137959.82</v>
      </c>
      <c r="M24" s="6"/>
      <c r="N24" s="9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2001-07-27T11:00:00Z</dcterms:created>
  <dc:creator>msteve1</dc:creator>
  <dc:description/>
  <dc:language>en-US</dc:language>
  <cp:lastModifiedBy>msteve1</cp:lastModifiedBy>
  <cp:lastPrinted>2001-11-15T13:44:43Z</cp:lastPrinted>
  <dcterms:modified xsi:type="dcterms:W3CDTF">2001-11-15T18:32:46Z</dcterms:modified>
  <cp:revision>0</cp:revision>
  <dc:subject/>
  <dc:title/>
</cp:coreProperties>
</file>