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ndercollection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<sst xmlns="http://schemas.openxmlformats.org/spreadsheetml/2006/main" count="44" uniqueCount="31">
  <si>
    <t xml:space="preserve">CDWR Expenses for 2001</t>
  </si>
  <si>
    <t xml:space="preserve">ST Energy</t>
  </si>
  <si>
    <t xml:space="preserve">gwh</t>
  </si>
  <si>
    <t xml:space="preserve">Mwh</t>
  </si>
  <si>
    <t xml:space="preserve">$/Mwh</t>
  </si>
  <si>
    <t xml:space="preserve">Cost</t>
  </si>
  <si>
    <t xml:space="preserve">Jan - 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</si>
  <si>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</si>
  <si>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</si>
  <si>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</si>
  <si>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</si>
  <si>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</si>
  <si>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</si>
  <si>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</si>
  <si>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</si>
  <si>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LT Contracts</t>
  </si>
  <si>
    <t xml:space="preserve">Total Amount Borrowed</t>
  </si>
  <si>
    <t xml:space="preserve">Years</t>
  </si>
  <si>
    <t xml:space="preserve">Interest Rate</t>
  </si>
  <si>
    <t xml:space="preserve">Annual Payment</t>
  </si>
  <si>
    <t xml:space="preserve">Annual SCE Sales (Mwh)</t>
  </si>
  <si>
    <t xml:space="preserve">Annual PG&amp;E Sales (Mwh)</t>
  </si>
  <si>
    <t xml:space="preserve">SCE Annual Payment</t>
  </si>
  <si>
    <t xml:space="preserve">PG&amp;E Annual Payment</t>
  </si>
  <si>
    <t xml:space="preserve">SCE Rate Increase ($/Mwh)</t>
  </si>
  <si>
    <t xml:space="preserve">PG&amp;E Rate Increase ($/Mwh)</t>
  </si>
  <si>
    <t xml:space="preserve">SCE Undercollection for 2000</t>
  </si>
  <si>
    <t xml:space="preserve">PG&amp;E Undercollection for 2000</t>
  </si>
  <si>
    <t xml:space="preserve">Total Increase</t>
  </si>
  <si>
    <t xml:space="preserve">Total SCE Rate Increase</t>
  </si>
  <si>
    <t xml:space="preserve">Total PG&amp;E Rate Increase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</si>
</sst>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0%"/>
    <numFmt numFmtId="169" formatCode="\$#,##0.00_);[RED]&quot;($&quot;#,##0.0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8.84765625" defaultRowHeight="15" customHeight="true" zeroHeight="false" outlineLevelRow="0" outlineLevelCol="0"/>
  <cols>
    <col collapsed="false" customWidth="false" hidden="false" outlineLevel="0" max="1" min="1" style="1" width="18.85"/>
    <col collapsed="false" customWidth="true" hidden="false" outlineLevel="0" max="2" min="2" style="1" width="0.41"/>
    <col collapsed="false" customWidth="false" hidden="false" outlineLevel="0" max="3" min="3" style="2" width="18.85"/>
    <col collapsed="false" customWidth="false" hidden="false" outlineLevel="0" max="4" min="4" style="1" width="18.85"/>
    <col collapsed="false" customWidth="true" hidden="false" outlineLevel="0" max="5" min="5" style="3" width="23.41"/>
    <col collapsed="false" customWidth="false" hidden="false" outlineLevel="0" max="257" min="6" style="1" width="18.85"/>
  </cols>
  <sheetData>
    <row r="1" customFormat="false" ht="15.75" hidden="false" customHeight="false" outlineLevel="0" collapsed="false">
      <c r="A1" s="4" t="s">
        <v>0</v>
      </c>
    </row>
    <row r="3" customFormat="false" ht="15" hidden="false" customHeight="false" outlineLevel="0" collapsed="false">
      <c r="A3" s="1" t="s">
        <v>1</v>
      </c>
      <c r="B3" s="1" t="s">
        <v>2</v>
      </c>
      <c r="C3" s="5" t="s">
        <v>3</v>
      </c>
      <c r="D3" s="6" t="s">
        <v>4</v>
      </c>
      <c r="E3" s="7" t="s">
        <v>5</v>
      </c>
    </row>
    <row r="5" customFormat="false" ht="15" hidden="false" customHeight="false" outlineLevel="0" collapsed="false">
      <c r="A5" s="1" t="s">
        <v>6</v>
      </c>
      <c r="E5" s="3" t="n">
        <v>4500000000</v>
      </c>
    </row>
    <row r="6" customFormat="false" ht="15" hidden="false" customHeight="false" outlineLevel="0" collapsed="false">
      <c r="A6" s="1" t="s">
        <v>7</v>
      </c>
      <c r="B6" s="1" t="n">
        <v>4000</v>
      </c>
      <c r="C6" s="2" t="n">
        <f aca="false">1000*B6</f>
        <v>4000000</v>
      </c>
      <c r="D6" s="3" t="n">
        <v>275</v>
      </c>
      <c r="E6" s="3" t="n">
        <f aca="false">D6*C6</f>
        <v>1100000000</v>
      </c>
      <c r="G6" s="8"/>
    </row>
    <row r="7" customFormat="false" ht="15" hidden="false" customHeight="false" outlineLevel="0" collapsed="false">
      <c r="A7" s="1" t="s">
        <v>8</v>
      </c>
      <c r="B7" s="1" t="n">
        <v>3000</v>
      </c>
      <c r="C7" s="2" t="n">
        <f aca="false">1000*B7</f>
        <v>3000000</v>
      </c>
      <c r="D7" s="3" t="n">
        <v>300</v>
      </c>
      <c r="E7" s="3" t="n">
        <f aca="false">D7*C7</f>
        <v>900000000</v>
      </c>
      <c r="G7" s="8"/>
    </row>
    <row r="8" customFormat="false" ht="15" hidden="false" customHeight="false" outlineLevel="0" collapsed="false">
      <c r="A8" s="1" t="s">
        <v>9</v>
      </c>
      <c r="B8" s="1" t="n">
        <v>2000</v>
      </c>
      <c r="C8" s="2" t="n">
        <f aca="false">1000*B8</f>
        <v>2000000</v>
      </c>
      <c r="D8" s="3" t="n">
        <v>525</v>
      </c>
      <c r="E8" s="3" t="n">
        <f aca="false">D8*C8</f>
        <v>1050000000</v>
      </c>
      <c r="G8" s="8"/>
    </row>
    <row r="9" customFormat="false" ht="15" hidden="false" customHeight="false" outlineLevel="0" collapsed="false">
      <c r="A9" s="1" t="s">
        <v>10</v>
      </c>
      <c r="B9" s="1" t="n">
        <v>5000</v>
      </c>
      <c r="C9" s="2" t="n">
        <f aca="false">1000*B9</f>
        <v>5000000</v>
      </c>
      <c r="D9" s="3" t="n">
        <v>600</v>
      </c>
      <c r="E9" s="3" t="n">
        <f aca="false">D9*C9</f>
        <v>3000000000</v>
      </c>
      <c r="G9" s="8"/>
    </row>
    <row r="10" customFormat="false" ht="15" hidden="false" customHeight="false" outlineLevel="0" collapsed="false">
      <c r="A10" s="1" t="s">
        <v>11</v>
      </c>
      <c r="B10" s="1" t="n">
        <v>5000</v>
      </c>
      <c r="C10" s="2" t="n">
        <f aca="false">1000*B10</f>
        <v>5000000</v>
      </c>
      <c r="D10" s="3" t="n">
        <v>500</v>
      </c>
      <c r="E10" s="3" t="n">
        <f aca="false">D10*C10</f>
        <v>2500000000</v>
      </c>
      <c r="G10" s="8"/>
    </row>
    <row r="11" customFormat="false" ht="15" hidden="false" customHeight="false" outlineLevel="0" collapsed="false">
      <c r="A11" s="1" t="s">
        <v>12</v>
      </c>
      <c r="B11" s="1" t="n">
        <v>4500</v>
      </c>
      <c r="C11" s="2" t="n">
        <f aca="false">1000*B11</f>
        <v>4500000</v>
      </c>
      <c r="D11" s="3" t="n">
        <v>475</v>
      </c>
      <c r="E11" s="3" t="n">
        <f aca="false">D11*C11</f>
        <v>2137500000</v>
      </c>
      <c r="G11" s="8"/>
    </row>
    <row r="12" customFormat="false" ht="15" hidden="false" customHeight="false" outlineLevel="0" collapsed="false">
      <c r="A12" s="1" t="s">
        <v>13</v>
      </c>
      <c r="B12" s="1" t="n">
        <v>3000</v>
      </c>
      <c r="C12" s="2" t="n">
        <f aca="false">1000*B12</f>
        <v>3000000</v>
      </c>
      <c r="D12" s="3" t="n">
        <v>300</v>
      </c>
      <c r="E12" s="3" t="n">
        <f aca="false">D12*C12</f>
        <v>900000000</v>
      </c>
      <c r="G12" s="8"/>
    </row>
    <row r="13" customFormat="false" ht="15" hidden="false" customHeight="false" outlineLevel="0" collapsed="false">
      <c r="A13" s="1" t="s">
        <v>14</v>
      </c>
      <c r="B13" s="1" t="n">
        <v>3000</v>
      </c>
      <c r="C13" s="2" t="n">
        <f aca="false">1000*B13</f>
        <v>3000000</v>
      </c>
      <c r="D13" s="3" t="n">
        <v>250</v>
      </c>
      <c r="E13" s="9" t="n">
        <f aca="false">D13*C13</f>
        <v>750000000</v>
      </c>
      <c r="G13" s="8"/>
    </row>
    <row r="14" customFormat="false" ht="15" hidden="false" customHeight="false" outlineLevel="0" collapsed="false">
      <c r="D14" s="3"/>
      <c r="E14" s="3" t="n">
        <f aca="false">SUM(E5:E13)</f>
        <v>16837500000</v>
      </c>
    </row>
    <row r="15" customFormat="false" ht="15" hidden="false" customHeight="false" outlineLevel="0" collapsed="false">
      <c r="D15" s="3"/>
    </row>
    <row r="16" customFormat="false" ht="15" hidden="false" customHeight="false" outlineLevel="0" collapsed="false">
      <c r="A16" s="1" t="s">
        <v>15</v>
      </c>
      <c r="C16" s="5" t="s">
        <v>3</v>
      </c>
      <c r="D16" s="6" t="s">
        <v>4</v>
      </c>
      <c r="E16" s="7" t="s">
        <v>5</v>
      </c>
    </row>
    <row r="17" customFormat="false" ht="15" hidden="false" customHeight="false" outlineLevel="0" collapsed="false">
      <c r="D17" s="3"/>
    </row>
    <row r="18" customFormat="false" ht="15" hidden="false" customHeight="false" outlineLevel="0" collapsed="false">
      <c r="A18" s="10" t="n">
        <v>2001</v>
      </c>
      <c r="C18" s="2" t="n">
        <v>40000000</v>
      </c>
      <c r="D18" s="3" t="n">
        <v>79</v>
      </c>
      <c r="E18" s="3" t="n">
        <f aca="false">D18*C18</f>
        <v>3160000000</v>
      </c>
    </row>
    <row r="19" customFormat="false" ht="15.75" hidden="false" customHeight="false" outlineLevel="0" collapsed="false">
      <c r="E19" s="11"/>
    </row>
    <row r="20" customFormat="false" ht="15.75" hidden="false" customHeight="false" outlineLevel="0" collapsed="false">
      <c r="A20" s="4" t="s">
        <v>16</v>
      </c>
      <c r="E20" s="3" t="n">
        <f aca="false">E14+E18</f>
        <v>19997500000</v>
      </c>
    </row>
    <row r="22" customFormat="false" ht="15" hidden="false" customHeight="false" outlineLevel="0" collapsed="false">
      <c r="E22" s="1" t="n">
        <v>15</v>
      </c>
      <c r="F22" s="1" t="s">
        <v>17</v>
      </c>
    </row>
    <row r="23" customFormat="false" ht="15" hidden="false" customHeight="false" outlineLevel="0" collapsed="false">
      <c r="E23" s="12" t="n">
        <v>0.06</v>
      </c>
      <c r="F23" s="1" t="s">
        <v>18</v>
      </c>
    </row>
    <row r="24" customFormat="false" ht="15" hidden="false" customHeight="false" outlineLevel="0" collapsed="false">
      <c r="E24" s="13" t="n">
        <f aca="false">PMT(E23,E22,-E20)</f>
        <v>2058997872.19637</v>
      </c>
      <c r="F24" s="1" t="s">
        <v>19</v>
      </c>
    </row>
    <row r="25" customFormat="false" ht="15" hidden="false" customHeight="false" outlineLevel="0" collapsed="false">
      <c r="E25" s="13"/>
    </row>
    <row r="26" customFormat="false" ht="15" hidden="false" customHeight="false" outlineLevel="0" collapsed="false">
      <c r="E26" s="2" t="n">
        <v>82000000</v>
      </c>
      <c r="F26" s="1" t="s">
        <v>20</v>
      </c>
    </row>
    <row r="27" customFormat="false" ht="15" hidden="false" customHeight="false" outlineLevel="0" collapsed="false">
      <c r="E27" s="2" t="n">
        <v>88000000</v>
      </c>
      <c r="F27" s="1" t="s">
        <v>21</v>
      </c>
    </row>
    <row r="28" customFormat="false" ht="15" hidden="false" customHeight="false" outlineLevel="0" collapsed="false">
      <c r="E28" s="1"/>
      <c r="G28" s="8"/>
    </row>
    <row r="29" customFormat="false" ht="15" hidden="false" customHeight="false" outlineLevel="0" collapsed="false">
      <c r="E29" s="3" t="n">
        <f aca="false">E24/2</f>
        <v>1029498936.09818</v>
      </c>
      <c r="F29" s="1" t="s">
        <v>22</v>
      </c>
      <c r="G29" s="8"/>
    </row>
    <row r="30" customFormat="false" ht="15" hidden="false" customHeight="false" outlineLevel="0" collapsed="false">
      <c r="E30" s="3" t="n">
        <f aca="false">E24/2</f>
        <v>1029498936.09818</v>
      </c>
      <c r="F30" s="1" t="s">
        <v>23</v>
      </c>
      <c r="G30" s="8"/>
    </row>
    <row r="31" customFormat="false" ht="15" hidden="false" customHeight="false" outlineLevel="0" collapsed="false">
      <c r="G31" s="8"/>
    </row>
    <row r="32" customFormat="false" ht="15" hidden="false" customHeight="false" outlineLevel="0" collapsed="false">
      <c r="E32" s="14" t="n">
        <f aca="false">E29/E26</f>
        <v>12.5548650743681</v>
      </c>
      <c r="F32" s="1" t="s">
        <v>24</v>
      </c>
      <c r="G32" s="8"/>
    </row>
    <row r="33" customFormat="false" ht="15" hidden="false" customHeight="false" outlineLevel="0" collapsed="false">
      <c r="E33" s="14" t="n">
        <f aca="false">E30/E27</f>
        <v>11.6988515465703</v>
      </c>
      <c r="F33" s="1" t="s">
        <v>25</v>
      </c>
    </row>
    <row r="35" customFormat="false" ht="15.75" hidden="false" customHeight="false" outlineLevel="0" collapsed="false">
      <c r="A35" s="4" t="s">
        <v>26</v>
      </c>
      <c r="E35" s="3" t="n">
        <v>4100000000</v>
      </c>
    </row>
    <row r="36" customFormat="false" ht="15" hidden="false" customHeight="false" outlineLevel="0" collapsed="false">
      <c r="E36" s="1"/>
    </row>
    <row r="37" customFormat="false" ht="15" hidden="false" customHeight="false" outlineLevel="0" collapsed="false">
      <c r="E37" s="1" t="n">
        <v>10</v>
      </c>
      <c r="F37" s="1" t="s">
        <v>17</v>
      </c>
    </row>
    <row r="38" customFormat="false" ht="15" hidden="false" customHeight="false" outlineLevel="0" collapsed="false">
      <c r="E38" s="12" t="n">
        <v>0.08</v>
      </c>
      <c r="F38" s="1" t="s">
        <v>18</v>
      </c>
    </row>
    <row r="39" customFormat="false" ht="15" hidden="false" customHeight="false" outlineLevel="0" collapsed="false">
      <c r="E39" s="13" t="n">
        <f aca="false">PMT(E38,E37,-E35)</f>
        <v>611020903.658009</v>
      </c>
      <c r="F39" s="1" t="s">
        <v>19</v>
      </c>
    </row>
    <row r="40" customFormat="false" ht="15" hidden="false" customHeight="false" outlineLevel="0" collapsed="false">
      <c r="E40" s="13"/>
    </row>
    <row r="41" customFormat="false" ht="15" hidden="false" customHeight="false" outlineLevel="0" collapsed="false">
      <c r="E41" s="2" t="n">
        <v>82000000</v>
      </c>
      <c r="F41" s="1" t="s">
        <v>20</v>
      </c>
    </row>
    <row r="43" customFormat="false" ht="15" hidden="false" customHeight="false" outlineLevel="0" collapsed="false">
      <c r="E43" s="3" t="n">
        <f aca="false">E39/E41</f>
        <v>7.45147443485377</v>
      </c>
      <c r="F43" s="1" t="s">
        <v>24</v>
      </c>
    </row>
    <row r="45" customFormat="false" ht="15.75" hidden="false" customHeight="false" outlineLevel="0" collapsed="false">
      <c r="A45" s="4" t="s">
        <v>27</v>
      </c>
      <c r="E45" s="3" t="n">
        <v>5500000000</v>
      </c>
    </row>
    <row r="46" customFormat="false" ht="15.75" hidden="false" customHeight="false" outlineLevel="0" collapsed="false">
      <c r="A46" s="4"/>
    </row>
    <row r="47" customFormat="false" ht="15.75" hidden="false" customHeight="false" outlineLevel="0" collapsed="false">
      <c r="A47" s="4"/>
      <c r="E47" s="1" t="n">
        <v>10</v>
      </c>
      <c r="F47" s="1" t="s">
        <v>17</v>
      </c>
    </row>
    <row r="48" customFormat="false" ht="15.75" hidden="false" customHeight="false" outlineLevel="0" collapsed="false">
      <c r="A48" s="4"/>
      <c r="E48" s="12" t="n">
        <v>0.08</v>
      </c>
      <c r="F48" s="1" t="s">
        <v>18</v>
      </c>
    </row>
    <row r="49" customFormat="false" ht="15.75" hidden="false" customHeight="false" outlineLevel="0" collapsed="false">
      <c r="A49" s="4"/>
      <c r="E49" s="13" t="n">
        <f aca="false">PMT(E48,E47,-E45)</f>
        <v>819662187.833915</v>
      </c>
      <c r="F49" s="1" t="s">
        <v>19</v>
      </c>
    </row>
    <row r="50" customFormat="false" ht="15.75" hidden="false" customHeight="false" outlineLevel="0" collapsed="false">
      <c r="A50" s="4"/>
      <c r="E50" s="13"/>
    </row>
    <row r="51" customFormat="false" ht="15.75" hidden="false" customHeight="false" outlineLevel="0" collapsed="false">
      <c r="A51" s="4"/>
      <c r="E51" s="2" t="n">
        <v>88000000</v>
      </c>
      <c r="F51" s="1" t="s">
        <v>21</v>
      </c>
    </row>
    <row r="52" customFormat="false" ht="15.75" hidden="false" customHeight="false" outlineLevel="0" collapsed="false">
      <c r="A52" s="4"/>
    </row>
    <row r="53" customFormat="false" ht="15.75" hidden="false" customHeight="false" outlineLevel="0" collapsed="false">
      <c r="A53" s="4"/>
      <c r="E53" s="3" t="n">
        <f aca="false">E49/E51</f>
        <v>9.31434304356722</v>
      </c>
      <c r="F53" s="1" t="s">
        <v>25</v>
      </c>
    </row>
    <row r="54" customFormat="false" ht="15.75" hidden="false" customHeight="false" outlineLevel="0" collapsed="false">
      <c r="A54" s="4"/>
    </row>
    <row r="55" customFormat="false" ht="15.75" hidden="false" customHeight="false" outlineLevel="0" collapsed="false">
      <c r="A55" s="4" t="s">
        <v>28</v>
      </c>
      <c r="E55" s="1"/>
    </row>
    <row r="56" customFormat="false" ht="15" hidden="false" customHeight="false" outlineLevel="0" collapsed="false">
      <c r="E56" s="15" t="n">
        <f aca="false">E43+E32</f>
        <v>20.0063395092219</v>
      </c>
      <c r="F56" s="16" t="s">
        <v>29</v>
      </c>
      <c r="G56" s="17"/>
    </row>
    <row r="57" customFormat="false" ht="15" hidden="false" customHeight="false" outlineLevel="0" collapsed="false">
      <c r="E57" s="18" t="n">
        <f aca="false">E33+E53</f>
        <v>21.0131945901375</v>
      </c>
      <c r="F57" s="19" t="s">
        <v>30</v>
      </c>
      <c r="G57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2001-04-26T22:39:17Z</dcterms:created>
  <dc:creator>jsteffe</dc:creator>
  <dc:description/>
  <dc:language>en-US</dc:language>
  <cp:lastModifiedBy>jsteffe</cp:lastModifiedBy>
  <dcterms:modified xsi:type="dcterms:W3CDTF">2001-04-27T03:09:57Z</dcterms:modified>
  <cp:revision>0</cp:revision>
  <dc:subject/>
  <dc:title/>
</cp:coreProperties>
</file>