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3" sheetId="1" state="visible" r:id="rId3"/>
    <sheet name="Chart1" sheetId="2" state="visible" r:id="rId4"/>
    <sheet name="Plants" sheetId="3" state="visible" r:id="rId5"/>
  </sheets>
  <definedNames>
    <definedName function="false" hidden="false" localSheetId="2" name="_xlnm.Print_Titles" vbProcedure="false">Plants!$1:$1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<sst xmlns="http://schemas.openxmlformats.org/spreadsheetml/2006/main" count="339" uniqueCount="128">
  <si>
    <t xml:space="preserve">ORISPL</t>
  </si>
  <si>
    <t xml:space="preserve">PLNAME</t>
  </si>
  <si>
    <t xml:space="preserve">Unit ID</t>
  </si>
  <si>
    <t xml:space="preserve">NOx Emission Rate (lb/mmBtu) </t>
  </si>
  <si>
    <t xml:space="preserve">NOx Data Availability </t>
  </si>
  <si>
    <t xml:space="preserve">NOx LB/MWH</t>
  </si>
  <si>
    <t xml:space="preserve">MW</t>
  </si>
  <si>
    <t xml:space="preserve">HeatRate/1000</t>
  </si>
  <si>
    <t xml:space="preserve">Efficiency </t>
  </si>
  <si>
    <t xml:space="preserve">Heat Input</t>
  </si>
  <si>
    <t xml:space="preserve">MWH</t>
  </si>
  <si>
    <t xml:space="preserve">Opt. Time</t>
  </si>
  <si>
    <t xml:space="preserve">Heat Input (mmBtu)</t>
  </si>
  <si>
    <t xml:space="preserve">CUM MW</t>
  </si>
  <si>
    <t xml:space="preserve">Coahchella (Riverside)</t>
  </si>
  <si>
    <t xml:space="preserve">000422</t>
  </si>
  <si>
    <t xml:space="preserve">Glenarm</t>
  </si>
  <si>
    <t xml:space="preserve">16</t>
  </si>
  <si>
    <t xml:space="preserve">17</t>
  </si>
  <si>
    <t xml:space="preserve">000375</t>
  </si>
  <si>
    <t xml:space="preserve">Magnolia</t>
  </si>
  <si>
    <t xml:space="preserve">M4</t>
  </si>
  <si>
    <t xml:space="preserve">000408</t>
  </si>
  <si>
    <t xml:space="preserve">Valley Gen Station</t>
  </si>
  <si>
    <t xml:space="preserve">1</t>
  </si>
  <si>
    <t xml:space="preserve">2</t>
  </si>
  <si>
    <t xml:space="preserve">000345</t>
  </si>
  <si>
    <t xml:space="preserve">Ocean Vista (Mandalay)</t>
  </si>
  <si>
    <t xml:space="preserve">007266</t>
  </si>
  <si>
    <t xml:space="preserve">Woodland Generation</t>
  </si>
  <si>
    <t xml:space="preserve">000350</t>
  </si>
  <si>
    <t xml:space="preserve">Ormond Beach</t>
  </si>
  <si>
    <t xml:space="preserve">000400</t>
  </si>
  <si>
    <t xml:space="preserve">Haynes Gen Station</t>
  </si>
  <si>
    <t xml:space="preserve">5</t>
  </si>
  <si>
    <t xml:space="preserve">unit 2</t>
  </si>
  <si>
    <t xml:space="preserve">007449</t>
  </si>
  <si>
    <t xml:space="preserve">NCPA Combustion Turbine</t>
  </si>
  <si>
    <t xml:space="preserve">NA1</t>
  </si>
  <si>
    <t xml:space="preserve">007552</t>
  </si>
  <si>
    <t xml:space="preserve">Sacramento Power Authority </t>
  </si>
  <si>
    <t xml:space="preserve">000315</t>
  </si>
  <si>
    <t xml:space="preserve">AES Alamitos, LLC</t>
  </si>
  <si>
    <t xml:space="preserve">6</t>
  </si>
  <si>
    <t xml:space="preserve">unit5</t>
  </si>
  <si>
    <t xml:space="preserve">000330</t>
  </si>
  <si>
    <t xml:space="preserve">El Segundo</t>
  </si>
  <si>
    <t xml:space="preserve">4</t>
  </si>
  <si>
    <t xml:space="preserve">000399</t>
  </si>
  <si>
    <t xml:space="preserve">Harbor Gen Station</t>
  </si>
  <si>
    <t xml:space="preserve">10A</t>
  </si>
  <si>
    <t xml:space="preserve">000356</t>
  </si>
  <si>
    <t xml:space="preserve">AES Redondo Beach, LLC</t>
  </si>
  <si>
    <t xml:space="preserve">8</t>
  </si>
  <si>
    <t xml:space="preserve">7</t>
  </si>
  <si>
    <t xml:space="preserve">007315</t>
  </si>
  <si>
    <t xml:space="preserve">Almond Power Plant</t>
  </si>
  <si>
    <t xml:space="preserve">10B</t>
  </si>
  <si>
    <t xml:space="preserve">unit 10 a</t>
  </si>
  <si>
    <t xml:space="preserve">000310</t>
  </si>
  <si>
    <t xml:space="preserve">Duke Energy South Bay</t>
  </si>
  <si>
    <t xml:space="preserve">007527</t>
  </si>
  <si>
    <t xml:space="preserve">Carson Cogeneration</t>
  </si>
  <si>
    <t xml:space="preserve">007551</t>
  </si>
  <si>
    <t xml:space="preserve">SCA Cogen II</t>
  </si>
  <si>
    <t xml:space="preserve">1A</t>
  </si>
  <si>
    <t xml:space="preserve">1B</t>
  </si>
  <si>
    <t xml:space="preserve">000377</t>
  </si>
  <si>
    <t xml:space="preserve">Grayson</t>
  </si>
  <si>
    <t xml:space="preserve">007693</t>
  </si>
  <si>
    <t xml:space="preserve">Anaheim Combustion Turbine</t>
  </si>
  <si>
    <t xml:space="preserve">default</t>
  </si>
  <si>
    <t xml:space="preserve">000420</t>
  </si>
  <si>
    <t xml:space="preserve">Broadway</t>
  </si>
  <si>
    <t xml:space="preserve">B3</t>
  </si>
  <si>
    <t xml:space="preserve">000259</t>
  </si>
  <si>
    <t xml:space="preserve">Duke Energy Morro Bay</t>
  </si>
  <si>
    <t xml:space="preserve">3</t>
  </si>
  <si>
    <t xml:space="preserve">000247</t>
  </si>
  <si>
    <t xml:space="preserve">Hunters Point</t>
  </si>
  <si>
    <t xml:space="preserve">000302</t>
  </si>
  <si>
    <t xml:space="preserve">Cabrillo Power I LLC</t>
  </si>
  <si>
    <t xml:space="preserve">CS0001</t>
  </si>
  <si>
    <t xml:space="preserve">000331</t>
  </si>
  <si>
    <t xml:space="preserve">Mountain Vista (Etiwanda)</t>
  </si>
  <si>
    <t xml:space="preserve">000271</t>
  </si>
  <si>
    <t xml:space="preserve">Pittsburg</t>
  </si>
  <si>
    <t xml:space="preserve">000389</t>
  </si>
  <si>
    <t xml:space="preserve">El Centro</t>
  </si>
  <si>
    <t xml:space="preserve">2-2</t>
  </si>
  <si>
    <t xml:space="preserve">000228</t>
  </si>
  <si>
    <t xml:space="preserve">Contra Costa</t>
  </si>
  <si>
    <t xml:space="preserve">10</t>
  </si>
  <si>
    <t xml:space="preserve">000404</t>
  </si>
  <si>
    <t xml:space="preserve">Scattergood Gen Station </t>
  </si>
  <si>
    <t xml:space="preserve">000260</t>
  </si>
  <si>
    <t xml:space="preserve">Moss Landing</t>
  </si>
  <si>
    <t xml:space="preserve">7-1</t>
  </si>
  <si>
    <t xml:space="preserve">000335</t>
  </si>
  <si>
    <t xml:space="preserve">AES Huntington Beach</t>
  </si>
  <si>
    <t xml:space="preserve">000273</t>
  </si>
  <si>
    <t xml:space="preserve">Potrero</t>
  </si>
  <si>
    <t xml:space="preserve">3-1</t>
  </si>
  <si>
    <t xml:space="preserve">6-1</t>
  </si>
  <si>
    <t xml:space="preserve">unit 4</t>
  </si>
  <si>
    <t xml:space="preserve">9</t>
  </si>
  <si>
    <t xml:space="preserve">000358</t>
  </si>
  <si>
    <t xml:space="preserve">Mountainview (San Bernardino)</t>
  </si>
  <si>
    <t xml:space="preserve">000334</t>
  </si>
  <si>
    <t xml:space="preserve">Riverside Canal (High)</t>
  </si>
  <si>
    <t xml:space="preserve">unit 8</t>
  </si>
  <si>
    <t xml:space="preserve">B1</t>
  </si>
  <si>
    <t xml:space="preserve">000329</t>
  </si>
  <si>
    <t xml:space="preserve">Alta (Cool Water)</t>
  </si>
  <si>
    <t xml:space="preserve">B2</t>
  </si>
  <si>
    <t xml:space="preserve">Mountain Vista(Etiwanda)</t>
  </si>
  <si>
    <t xml:space="preserve">006013</t>
  </si>
  <si>
    <t xml:space="preserve">Olive</t>
  </si>
  <si>
    <t xml:space="preserve">02</t>
  </si>
  <si>
    <t xml:space="preserve">AES Redondo Beach,LLC</t>
  </si>
  <si>
    <t xml:space="preserve">42</t>
  </si>
  <si>
    <t xml:space="preserve">31</t>
  </si>
  <si>
    <t xml:space="preserve">41</t>
  </si>
  <si>
    <t xml:space="preserve">32</t>
  </si>
  <si>
    <t xml:space="preserve">000246</t>
  </si>
  <si>
    <t xml:space="preserve">Humboldt Bay</t>
  </si>
  <si>
    <t xml:space="preserve">TOTAL</t>
  </si>
  <si>
    <t xml:space="preserve">TOTAL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</si>
</sst>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0.0"/>
    <numFmt numFmtId="167" formatCode="0.00"/>
    <numFmt numFmtId="168" formatCode="_(* #,##0.00_);_(* \(#,##0.00\);_(* \-??_);_(@_)"/>
    <numFmt numFmtId="169" formatCode="_(* #,##0.000_);_(* \(#,##0.000\);_(* \-??_);_(@_)"/>
    <numFmt numFmtId="170" formatCode="0%"/>
    <numFmt numFmtId="171" formatCode="0"/>
  </numFmts>
  <fonts count="1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b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California Fossil Generating Capacity by NOx 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Plants!$N$1</c:f>
              <c:strCache>
                <c:ptCount val="1"/>
                <c:pt idx="0">
                  <c:v>CUM MW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Plants!$N$10:$N$108</c:f>
              <c:numCache>
                <c:formatCode>General</c:formatCode>
                <c:ptCount val="99"/>
                <c:pt idx="0">
                  <c:v>218</c:v>
                </c:pt>
                <c:pt idx="1">
                  <c:v>246</c:v>
                </c:pt>
                <c:pt idx="2">
                  <c:v>996</c:v>
                </c:pt>
                <c:pt idx="3">
                  <c:v>1339</c:v>
                </c:pt>
                <c:pt idx="4">
                  <c:v>1339</c:v>
                </c:pt>
                <c:pt idx="5">
                  <c:v>1339</c:v>
                </c:pt>
                <c:pt idx="6">
                  <c:v>1834</c:v>
                </c:pt>
                <c:pt idx="7">
                  <c:v>2329</c:v>
                </c:pt>
                <c:pt idx="8">
                  <c:v>2671</c:v>
                </c:pt>
                <c:pt idx="9">
                  <c:v>2889</c:v>
                </c:pt>
                <c:pt idx="10">
                  <c:v>3639</c:v>
                </c:pt>
                <c:pt idx="11">
                  <c:v>3869</c:v>
                </c:pt>
                <c:pt idx="12">
                  <c:v>4099</c:v>
                </c:pt>
                <c:pt idx="13">
                  <c:v>4179</c:v>
                </c:pt>
                <c:pt idx="14">
                  <c:v>4674</c:v>
                </c:pt>
                <c:pt idx="15">
                  <c:v>5169</c:v>
                </c:pt>
                <c:pt idx="16">
                  <c:v>5218.5</c:v>
                </c:pt>
                <c:pt idx="17">
                  <c:v>5298.5</c:v>
                </c:pt>
                <c:pt idx="18">
                  <c:v>5434.5</c:v>
                </c:pt>
                <c:pt idx="19">
                  <c:v>5473.5</c:v>
                </c:pt>
                <c:pt idx="20">
                  <c:v>5484</c:v>
                </c:pt>
                <c:pt idx="21">
                  <c:v>5484</c:v>
                </c:pt>
                <c:pt idx="22">
                  <c:v>5484</c:v>
                </c:pt>
                <c:pt idx="23">
                  <c:v>5528</c:v>
                </c:pt>
                <c:pt idx="24">
                  <c:v>5577.3</c:v>
                </c:pt>
                <c:pt idx="25">
                  <c:v>5652.3</c:v>
                </c:pt>
                <c:pt idx="26">
                  <c:v>6011.3</c:v>
                </c:pt>
                <c:pt idx="27">
                  <c:v>6370.3</c:v>
                </c:pt>
                <c:pt idx="28">
                  <c:v>6477.9</c:v>
                </c:pt>
                <c:pt idx="29">
                  <c:v>6807.9</c:v>
                </c:pt>
                <c:pt idx="30">
                  <c:v>7137.9</c:v>
                </c:pt>
                <c:pt idx="31">
                  <c:v>7467.9</c:v>
                </c:pt>
                <c:pt idx="32">
                  <c:v>7800.9</c:v>
                </c:pt>
                <c:pt idx="33">
                  <c:v>7844.9</c:v>
                </c:pt>
                <c:pt idx="34">
                  <c:v>8169.9</c:v>
                </c:pt>
                <c:pt idx="35">
                  <c:v>8511.9</c:v>
                </c:pt>
                <c:pt idx="36">
                  <c:v>9193.9</c:v>
                </c:pt>
                <c:pt idx="37">
                  <c:v>9526.9</c:v>
                </c:pt>
                <c:pt idx="38">
                  <c:v>9756.9</c:v>
                </c:pt>
                <c:pt idx="39">
                  <c:v>9846.8</c:v>
                </c:pt>
                <c:pt idx="40">
                  <c:v>9860.1</c:v>
                </c:pt>
                <c:pt idx="41">
                  <c:v>10193.1</c:v>
                </c:pt>
                <c:pt idx="42">
                  <c:v>10349.4</c:v>
                </c:pt>
                <c:pt idx="43">
                  <c:v>10846.2</c:v>
                </c:pt>
                <c:pt idx="44">
                  <c:v>11171.2</c:v>
                </c:pt>
                <c:pt idx="45">
                  <c:v>11873.2</c:v>
                </c:pt>
                <c:pt idx="46">
                  <c:v>11929.5</c:v>
                </c:pt>
                <c:pt idx="47">
                  <c:v>12144.5</c:v>
                </c:pt>
                <c:pt idx="48">
                  <c:v>12252.1</c:v>
                </c:pt>
                <c:pt idx="49">
                  <c:v>12482.1</c:v>
                </c:pt>
                <c:pt idx="50">
                  <c:v>12589.7</c:v>
                </c:pt>
                <c:pt idx="51">
                  <c:v>12849.7</c:v>
                </c:pt>
                <c:pt idx="52">
                  <c:v>13551.7</c:v>
                </c:pt>
                <c:pt idx="53">
                  <c:v>13714.9</c:v>
                </c:pt>
                <c:pt idx="54">
                  <c:v>14057.9</c:v>
                </c:pt>
                <c:pt idx="55">
                  <c:v>14071.2</c:v>
                </c:pt>
                <c:pt idx="56">
                  <c:v>14234.2</c:v>
                </c:pt>
                <c:pt idx="57">
                  <c:v>14294.2</c:v>
                </c:pt>
                <c:pt idx="58">
                  <c:v>14334.2</c:v>
                </c:pt>
                <c:pt idx="59">
                  <c:v>14507</c:v>
                </c:pt>
                <c:pt idx="60">
                  <c:v>14722</c:v>
                </c:pt>
                <c:pt idx="61">
                  <c:v>14858</c:v>
                </c:pt>
                <c:pt idx="62">
                  <c:v>14858</c:v>
                </c:pt>
                <c:pt idx="63">
                  <c:v>15021.2</c:v>
                </c:pt>
                <c:pt idx="64">
                  <c:v>15081.2</c:v>
                </c:pt>
                <c:pt idx="65">
                  <c:v>15254</c:v>
                </c:pt>
                <c:pt idx="66">
                  <c:v>15417.2</c:v>
                </c:pt>
                <c:pt idx="67">
                  <c:v>15618.8</c:v>
                </c:pt>
                <c:pt idx="68">
                  <c:v>15781.8</c:v>
                </c:pt>
                <c:pt idx="69">
                  <c:v>15904.3</c:v>
                </c:pt>
                <c:pt idx="70">
                  <c:v>15950.3</c:v>
                </c:pt>
                <c:pt idx="71">
                  <c:v>16119.4</c:v>
                </c:pt>
                <c:pt idx="72">
                  <c:v>16282.6</c:v>
                </c:pt>
                <c:pt idx="73">
                  <c:v>16347.8</c:v>
                </c:pt>
                <c:pt idx="74">
                  <c:v>16393.8</c:v>
                </c:pt>
                <c:pt idx="75">
                  <c:v>16516.3</c:v>
                </c:pt>
                <c:pt idx="76">
                  <c:v>16576.1</c:v>
                </c:pt>
                <c:pt idx="77">
                  <c:v>16635.9</c:v>
                </c:pt>
                <c:pt idx="78">
                  <c:v>16792.2</c:v>
                </c:pt>
                <c:pt idx="79">
                  <c:v>16832.2</c:v>
                </c:pt>
                <c:pt idx="80">
                  <c:v>16995.2</c:v>
                </c:pt>
                <c:pt idx="81">
                  <c:v>17164.3</c:v>
                </c:pt>
                <c:pt idx="82">
                  <c:v>17404.6</c:v>
                </c:pt>
                <c:pt idx="83">
                  <c:v>17567.6</c:v>
                </c:pt>
                <c:pt idx="84">
                  <c:v>17597.6</c:v>
                </c:pt>
                <c:pt idx="85">
                  <c:v>17753.9</c:v>
                </c:pt>
                <c:pt idx="86">
                  <c:v>17783.9</c:v>
                </c:pt>
                <c:pt idx="87">
                  <c:v>17865.5</c:v>
                </c:pt>
                <c:pt idx="88">
                  <c:v>17915.5</c:v>
                </c:pt>
                <c:pt idx="89">
                  <c:v>18000.4</c:v>
                </c:pt>
                <c:pt idx="90">
                  <c:v>18085.3</c:v>
                </c:pt>
                <c:pt idx="91">
                  <c:v>18170.2</c:v>
                </c:pt>
                <c:pt idx="92">
                  <c:v>18503.2</c:v>
                </c:pt>
                <c:pt idx="93">
                  <c:v>18588.1</c:v>
                </c:pt>
                <c:pt idx="94">
                  <c:v>18744.3</c:v>
                </c:pt>
                <c:pt idx="95">
                  <c:v>18900.6</c:v>
                </c:pt>
                <c:pt idx="96">
                  <c:v>18982.2</c:v>
                </c:pt>
                <c:pt idx="97">
                  <c:v>19033.4</c:v>
                </c:pt>
                <c:pt idx="98">
                  <c:v>19084.6</c:v>
                </c:pt>
              </c:numCache>
            </c:numRef>
          </c:xVal>
          <c:yVal>
            <c:numRef>
              <c:f>Plants!$F$10:$F$108</c:f>
              <c:numCache>
                <c:formatCode>0.00</c:formatCode>
                <c:ptCount val="99"/>
                <c:pt idx="0">
                  <c:v>0.0980848876081848</c:v>
                </c:pt>
                <c:pt idx="1">
                  <c:v>0.098484675664829</c:v>
                </c:pt>
                <c:pt idx="2">
                  <c:v>0.099545526860052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0.100280182211855</c:v>
                </c:pt>
                <c:pt idx="7">
                  <c:v>0.100280182211855</c:v>
                </c:pt>
                <c:pt idx="8">
                  <c:v>0.101556335109233</c:v>
                </c:pt>
                <c:pt idx="9">
                  <c:v>0.101686595541301</c:v>
                </c:pt>
                <c:pt idx="10">
                  <c:v>0.102928552873116</c:v>
                </c:pt>
                <c:pt idx="11">
                  <c:v>0.111253286915299</c:v>
                </c:pt>
                <c:pt idx="12">
                  <c:v>0.116086054426072</c:v>
                </c:pt>
                <c:pt idx="13">
                  <c:v>0.187541605479052</c:v>
                </c:pt>
                <c:pt idx="14">
                  <c:v>0.188089865954699</c:v>
                </c:pt>
                <c:pt idx="15">
                  <c:v>0.190576620713299</c:v>
                </c:pt>
                <c:pt idx="16">
                  <c:v>0.192906267171819</c:v>
                </c:pt>
                <c:pt idx="17">
                  <c:v>0.2</c:v>
                </c:pt>
                <c:pt idx="18">
                  <c:v>0.208731291713935</c:v>
                </c:pt>
                <c:pt idx="19">
                  <c:v>0.218355304087019</c:v>
                </c:pt>
                <c:pt idx="20">
                  <c:v>0.218355304087019</c:v>
                </c:pt>
                <c:pt idx="21">
                  <c:v>0.270007641349932</c:v>
                </c:pt>
                <c:pt idx="22">
                  <c:v>0.270007641349932</c:v>
                </c:pt>
                <c:pt idx="23">
                  <c:v>0.282174542393413</c:v>
                </c:pt>
                <c:pt idx="24">
                  <c:v>0.3</c:v>
                </c:pt>
                <c:pt idx="25">
                  <c:v>0.365719250820622</c:v>
                </c:pt>
                <c:pt idx="26">
                  <c:v>0.404816909967879</c:v>
                </c:pt>
                <c:pt idx="27">
                  <c:v>0.413347876386311</c:v>
                </c:pt>
                <c:pt idx="28">
                  <c:v>0.466586223736022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0.525127382024195</c:v>
                </c:pt>
                <c:pt idx="33">
                  <c:v>0.527126208777585</c:v>
                </c:pt>
                <c:pt idx="34">
                  <c:v>0.531812878087306</c:v>
                </c:pt>
                <c:pt idx="35">
                  <c:v>0.533399463181235</c:v>
                </c:pt>
                <c:pt idx="36">
                  <c:v>0.534218276358111</c:v>
                </c:pt>
                <c:pt idx="37">
                  <c:v>0.540712611999858</c:v>
                </c:pt>
                <c:pt idx="38">
                  <c:v>0.561181737760804</c:v>
                </c:pt>
                <c:pt idx="39">
                  <c:v>0.60170186339464</c:v>
                </c:pt>
                <c:pt idx="40">
                  <c:v>0.616392177447172</c:v>
                </c:pt>
                <c:pt idx="41">
                  <c:v>0.630036868916795</c:v>
                </c:pt>
                <c:pt idx="42">
                  <c:v>0.633116201815551</c:v>
                </c:pt>
                <c:pt idx="43">
                  <c:v>0.649337690043477</c:v>
                </c:pt>
                <c:pt idx="44">
                  <c:v>0.654893614089559</c:v>
                </c:pt>
                <c:pt idx="45">
                  <c:v>0.655744401124458</c:v>
                </c:pt>
                <c:pt idx="46">
                  <c:v>0.660484611054129</c:v>
                </c:pt>
                <c:pt idx="47">
                  <c:v>0.665811721504726</c:v>
                </c:pt>
                <c:pt idx="48">
                  <c:v>0.704379545156589</c:v>
                </c:pt>
                <c:pt idx="49">
                  <c:v>0.721790727024719</c:v>
                </c:pt>
                <c:pt idx="50">
                  <c:v>0.738635568784809</c:v>
                </c:pt>
                <c:pt idx="51">
                  <c:v>0.743471762189659</c:v>
                </c:pt>
                <c:pt idx="52">
                  <c:v>0.74918018549769</c:v>
                </c:pt>
                <c:pt idx="53">
                  <c:v>0.818444429996523</c:v>
                </c:pt>
                <c:pt idx="54">
                  <c:v>0.82490368802825</c:v>
                </c:pt>
                <c:pt idx="55">
                  <c:v>0.826445126152577</c:v>
                </c:pt>
                <c:pt idx="56">
                  <c:v>0.886516884059114</c:v>
                </c:pt>
                <c:pt idx="57">
                  <c:v>0.933693072039746</c:v>
                </c:pt>
                <c:pt idx="58">
                  <c:v>1</c:v>
                </c:pt>
                <c:pt idx="59">
                  <c:v>1</c:v>
                </c:pt>
                <c:pt idx="60">
                  <c:v>1.00351111290551</c:v>
                </c:pt>
                <c:pt idx="61">
                  <c:v>1.01398632894918</c:v>
                </c:pt>
                <c:pt idx="62">
                  <c:v>1.03449426275085</c:v>
                </c:pt>
                <c:pt idx="63">
                  <c:v>1.04583564244484</c:v>
                </c:pt>
                <c:pt idx="64">
                  <c:v>1.04902935703949</c:v>
                </c:pt>
                <c:pt idx="65">
                  <c:v>1.1</c:v>
                </c:pt>
                <c:pt idx="66">
                  <c:v>1.1030820043304</c:v>
                </c:pt>
                <c:pt idx="67">
                  <c:v>1.14941579920373</c:v>
                </c:pt>
                <c:pt idx="68">
                  <c:v>1.15143600404148</c:v>
                </c:pt>
                <c:pt idx="69">
                  <c:v>1.15219364599092</c:v>
                </c:pt>
                <c:pt idx="70">
                  <c:v>1.16205419475405</c:v>
                </c:pt>
                <c:pt idx="71">
                  <c:v>1.16362229102167</c:v>
                </c:pt>
                <c:pt idx="72">
                  <c:v>1.30364236875411</c:v>
                </c:pt>
                <c:pt idx="73">
                  <c:v>1.32655415246166</c:v>
                </c:pt>
                <c:pt idx="74">
                  <c:v>1.3307604257937</c:v>
                </c:pt>
                <c:pt idx="75">
                  <c:v>1.36752990594466</c:v>
                </c:pt>
                <c:pt idx="76">
                  <c:v>1.38868624062052</c:v>
                </c:pt>
                <c:pt idx="77">
                  <c:v>1.38868624062052</c:v>
                </c:pt>
                <c:pt idx="78">
                  <c:v>1.39981718464351</c:v>
                </c:pt>
                <c:pt idx="79">
                  <c:v>1.4</c:v>
                </c:pt>
                <c:pt idx="80">
                  <c:v>1.40731067160626</c:v>
                </c:pt>
                <c:pt idx="81">
                  <c:v>1.43055609284333</c:v>
                </c:pt>
                <c:pt idx="82">
                  <c:v>1.50799929949956</c:v>
                </c:pt>
                <c:pt idx="83">
                  <c:v>1.65071515804598</c:v>
                </c:pt>
                <c:pt idx="84">
                  <c:v>1.7</c:v>
                </c:pt>
                <c:pt idx="85">
                  <c:v>1.71717419061941</c:v>
                </c:pt>
                <c:pt idx="86">
                  <c:v>1.8</c:v>
                </c:pt>
                <c:pt idx="87">
                  <c:v>1.89507736065952</c:v>
                </c:pt>
                <c:pt idx="88">
                  <c:v>1.92905301864346</c:v>
                </c:pt>
                <c:pt idx="89">
                  <c:v>2.08458509672547</c:v>
                </c:pt>
                <c:pt idx="90">
                  <c:v>2.27409283279142</c:v>
                </c:pt>
                <c:pt idx="91">
                  <c:v>2.27409283279142</c:v>
                </c:pt>
                <c:pt idx="92">
                  <c:v>2.31223012687603</c:v>
                </c:pt>
                <c:pt idx="93">
                  <c:v>2.65310830492333</c:v>
                </c:pt>
                <c:pt idx="94">
                  <c:v>2.67654205607477</c:v>
                </c:pt>
                <c:pt idx="95">
                  <c:v>2.90683724928367</c:v>
                </c:pt>
                <c:pt idx="96">
                  <c:v>3.06379008843373</c:v>
                </c:pt>
                <c:pt idx="97">
                  <c:v>4.80442077514962</c:v>
                </c:pt>
                <c:pt idx="98">
                  <c:v>4.88380603217158</c:v>
                </c:pt>
              </c:numCache>
            </c:numRef>
          </c:yVal>
          <c:smooth val="0"/>
        </c:ser>
        <c:axId val="57559308"/>
        <c:axId val="34839861"/>
      </c:scatterChart>
      <c:valAx>
        <c:axId val="57559308"/>
        <c:scaling>
          <c:orientation val="minMax"/>
          <c:max val="2000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39861"/>
        <c:crossesAt val="0"/>
        <c:crossBetween val="midCat"/>
      </c:valAx>
      <c:valAx>
        <c:axId val="34839861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 NOx/MWh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59308"/>
        <c:crossesAt val="0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Fossil Generation Capacity and NOx 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Plants!$G$1</c:f>
              <c:strCache>
                <c:ptCount val="1"/>
                <c:pt idx="0">
                  <c:v>MW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Plants!$G$2:$G$108</c:f>
              <c:numCache>
                <c:formatCode>General</c:formatCode>
                <c:ptCount val="107"/>
                <c:pt idx="0">
                  <c:v>23.2</c:v>
                </c:pt>
                <c:pt idx="1">
                  <c:v>23.2</c:v>
                </c:pt>
                <c:pt idx="2">
                  <c:v>23.2</c:v>
                </c:pt>
                <c:pt idx="3">
                  <c:v>28.9</c:v>
                </c:pt>
                <c:pt idx="4">
                  <c:v>28.9</c:v>
                </c:pt>
                <c:pt idx="5">
                  <c:v>34.5</c:v>
                </c:pt>
                <c:pt idx="6">
                  <c:v>100</c:v>
                </c:pt>
                <c:pt idx="7">
                  <c:v>100</c:v>
                </c:pt>
                <c:pt idx="8">
                  <c:v>218</c:v>
                </c:pt>
                <c:pt idx="9">
                  <c:v>28</c:v>
                </c:pt>
                <c:pt idx="10">
                  <c:v>750</c:v>
                </c:pt>
                <c:pt idx="11">
                  <c:v>343</c:v>
                </c:pt>
                <c:pt idx="14">
                  <c:v>495</c:v>
                </c:pt>
                <c:pt idx="15">
                  <c:v>495</c:v>
                </c:pt>
                <c:pt idx="16">
                  <c:v>342</c:v>
                </c:pt>
                <c:pt idx="17">
                  <c:v>218</c:v>
                </c:pt>
                <c:pt idx="18">
                  <c:v>750</c:v>
                </c:pt>
                <c:pt idx="19">
                  <c:v>230</c:v>
                </c:pt>
                <c:pt idx="20">
                  <c:v>230</c:v>
                </c:pt>
                <c:pt idx="21">
                  <c:v>80</c:v>
                </c:pt>
                <c:pt idx="22">
                  <c:v>495</c:v>
                </c:pt>
                <c:pt idx="23">
                  <c:v>495</c:v>
                </c:pt>
                <c:pt idx="24">
                  <c:v>49.5</c:v>
                </c:pt>
                <c:pt idx="25">
                  <c:v>80</c:v>
                </c:pt>
                <c:pt idx="26">
                  <c:v>136</c:v>
                </c:pt>
                <c:pt idx="27">
                  <c:v>39</c:v>
                </c:pt>
                <c:pt idx="28">
                  <c:v>10.5</c:v>
                </c:pt>
                <c:pt idx="31">
                  <c:v>44</c:v>
                </c:pt>
                <c:pt idx="32">
                  <c:v>49.3</c:v>
                </c:pt>
                <c:pt idx="33">
                  <c:v>75</c:v>
                </c:pt>
                <c:pt idx="34">
                  <c:v>359</c:v>
                </c:pt>
                <c:pt idx="35">
                  <c:v>359</c:v>
                </c:pt>
                <c:pt idx="36">
                  <c:v>107.6</c:v>
                </c:pt>
                <c:pt idx="37">
                  <c:v>330</c:v>
                </c:pt>
                <c:pt idx="38">
                  <c:v>330</c:v>
                </c:pt>
                <c:pt idx="39">
                  <c:v>330</c:v>
                </c:pt>
                <c:pt idx="40">
                  <c:v>333</c:v>
                </c:pt>
                <c:pt idx="41">
                  <c:v>44</c:v>
                </c:pt>
                <c:pt idx="42">
                  <c:v>325</c:v>
                </c:pt>
                <c:pt idx="43">
                  <c:v>342</c:v>
                </c:pt>
                <c:pt idx="44">
                  <c:v>682</c:v>
                </c:pt>
                <c:pt idx="45">
                  <c:v>333</c:v>
                </c:pt>
                <c:pt idx="46">
                  <c:v>230</c:v>
                </c:pt>
                <c:pt idx="47">
                  <c:v>89.9</c:v>
                </c:pt>
                <c:pt idx="48">
                  <c:v>13.3</c:v>
                </c:pt>
                <c:pt idx="49">
                  <c:v>333</c:v>
                </c:pt>
                <c:pt idx="50">
                  <c:v>156.3</c:v>
                </c:pt>
                <c:pt idx="51">
                  <c:v>496.8</c:v>
                </c:pt>
                <c:pt idx="52">
                  <c:v>325</c:v>
                </c:pt>
                <c:pt idx="53">
                  <c:v>702</c:v>
                </c:pt>
                <c:pt idx="54">
                  <c:v>56.3</c:v>
                </c:pt>
                <c:pt idx="55">
                  <c:v>215</c:v>
                </c:pt>
                <c:pt idx="56">
                  <c:v>107.6</c:v>
                </c:pt>
                <c:pt idx="57">
                  <c:v>230</c:v>
                </c:pt>
                <c:pt idx="58">
                  <c:v>107.6</c:v>
                </c:pt>
                <c:pt idx="59">
                  <c:v>260</c:v>
                </c:pt>
                <c:pt idx="60">
                  <c:v>702</c:v>
                </c:pt>
                <c:pt idx="61">
                  <c:v>163.2</c:v>
                </c:pt>
                <c:pt idx="62">
                  <c:v>343</c:v>
                </c:pt>
                <c:pt idx="63">
                  <c:v>13.3</c:v>
                </c:pt>
                <c:pt idx="64">
                  <c:v>163</c:v>
                </c:pt>
                <c:pt idx="65">
                  <c:v>60</c:v>
                </c:pt>
                <c:pt idx="66">
                  <c:v>40</c:v>
                </c:pt>
                <c:pt idx="67">
                  <c:v>172.8</c:v>
                </c:pt>
                <c:pt idx="68">
                  <c:v>215</c:v>
                </c:pt>
                <c:pt idx="69">
                  <c:v>136</c:v>
                </c:pt>
                <c:pt idx="71">
                  <c:v>163.2</c:v>
                </c:pt>
                <c:pt idx="72">
                  <c:v>60</c:v>
                </c:pt>
                <c:pt idx="73">
                  <c:v>172.8</c:v>
                </c:pt>
                <c:pt idx="74">
                  <c:v>163.2</c:v>
                </c:pt>
                <c:pt idx="75">
                  <c:v>201.6</c:v>
                </c:pt>
                <c:pt idx="76">
                  <c:v>163</c:v>
                </c:pt>
                <c:pt idx="77">
                  <c:v>122.5</c:v>
                </c:pt>
                <c:pt idx="78">
                  <c:v>46</c:v>
                </c:pt>
                <c:pt idx="79">
                  <c:v>169.1</c:v>
                </c:pt>
                <c:pt idx="80">
                  <c:v>163.2</c:v>
                </c:pt>
                <c:pt idx="81">
                  <c:v>65.2</c:v>
                </c:pt>
                <c:pt idx="82">
                  <c:v>46</c:v>
                </c:pt>
                <c:pt idx="83">
                  <c:v>122.5</c:v>
                </c:pt>
                <c:pt idx="84">
                  <c:v>59.8</c:v>
                </c:pt>
                <c:pt idx="85">
                  <c:v>59.8</c:v>
                </c:pt>
                <c:pt idx="86">
                  <c:v>156.3</c:v>
                </c:pt>
                <c:pt idx="87">
                  <c:v>40</c:v>
                </c:pt>
                <c:pt idx="88">
                  <c:v>163</c:v>
                </c:pt>
                <c:pt idx="89">
                  <c:v>169.1</c:v>
                </c:pt>
                <c:pt idx="90">
                  <c:v>240.3</c:v>
                </c:pt>
                <c:pt idx="91">
                  <c:v>163</c:v>
                </c:pt>
                <c:pt idx="92">
                  <c:v>30</c:v>
                </c:pt>
                <c:pt idx="93">
                  <c:v>156.3</c:v>
                </c:pt>
                <c:pt idx="94">
                  <c:v>30</c:v>
                </c:pt>
                <c:pt idx="95">
                  <c:v>81.6</c:v>
                </c:pt>
                <c:pt idx="96">
                  <c:v>50</c:v>
                </c:pt>
                <c:pt idx="97">
                  <c:v>84.9</c:v>
                </c:pt>
                <c:pt idx="98">
                  <c:v>84.9</c:v>
                </c:pt>
                <c:pt idx="99">
                  <c:v>84.9</c:v>
                </c:pt>
                <c:pt idx="100">
                  <c:v>333</c:v>
                </c:pt>
                <c:pt idx="101">
                  <c:v>84.9</c:v>
                </c:pt>
                <c:pt idx="102">
                  <c:v>156.2</c:v>
                </c:pt>
                <c:pt idx="103">
                  <c:v>156.3</c:v>
                </c:pt>
                <c:pt idx="104">
                  <c:v>81.6</c:v>
                </c:pt>
                <c:pt idx="105">
                  <c:v>51.2</c:v>
                </c:pt>
                <c:pt idx="106">
                  <c:v>51.2</c:v>
                </c:pt>
              </c:numCache>
            </c:numRef>
          </c:xVal>
          <c:yVal>
            <c:numRef>
              <c:f>Plants!$F$2:$F$108</c:f>
              <c:numCache>
                <c:formatCode>0.00</c:formatCode>
                <c:ptCount val="1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0.0980848876081848</c:v>
                </c:pt>
                <c:pt idx="9">
                  <c:v>0.098484675664829</c:v>
                </c:pt>
                <c:pt idx="10">
                  <c:v>0.099545526860052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0.100280182211855</c:v>
                </c:pt>
                <c:pt idx="15">
                  <c:v>0.100280182211855</c:v>
                </c:pt>
                <c:pt idx="16">
                  <c:v>0.101556335109233</c:v>
                </c:pt>
                <c:pt idx="17">
                  <c:v>0.101686595541301</c:v>
                </c:pt>
                <c:pt idx="18">
                  <c:v>0.102928552873116</c:v>
                </c:pt>
                <c:pt idx="19">
                  <c:v>0.111253286915299</c:v>
                </c:pt>
                <c:pt idx="20">
                  <c:v>0.116086054426072</c:v>
                </c:pt>
                <c:pt idx="21">
                  <c:v>0.187541605479052</c:v>
                </c:pt>
                <c:pt idx="22">
                  <c:v>0.188089865954699</c:v>
                </c:pt>
                <c:pt idx="23">
                  <c:v>0.190576620713299</c:v>
                </c:pt>
                <c:pt idx="24">
                  <c:v>0.192906267171819</c:v>
                </c:pt>
                <c:pt idx="25">
                  <c:v>0.2</c:v>
                </c:pt>
                <c:pt idx="26">
                  <c:v>0.208731291713935</c:v>
                </c:pt>
                <c:pt idx="27">
                  <c:v>0.218355304087019</c:v>
                </c:pt>
                <c:pt idx="28">
                  <c:v>0.218355304087019</c:v>
                </c:pt>
                <c:pt idx="29">
                  <c:v>0.270007641349932</c:v>
                </c:pt>
                <c:pt idx="30">
                  <c:v>0.270007641349932</c:v>
                </c:pt>
                <c:pt idx="31">
                  <c:v>0.282174542393413</c:v>
                </c:pt>
                <c:pt idx="32">
                  <c:v>0.3</c:v>
                </c:pt>
                <c:pt idx="33">
                  <c:v>0.365719250820622</c:v>
                </c:pt>
                <c:pt idx="34">
                  <c:v>0.404816909967879</c:v>
                </c:pt>
                <c:pt idx="35">
                  <c:v>0.413347876386311</c:v>
                </c:pt>
                <c:pt idx="36">
                  <c:v>0.466586223736022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0.525127382024195</c:v>
                </c:pt>
                <c:pt idx="41">
                  <c:v>0.527126208777585</c:v>
                </c:pt>
                <c:pt idx="42">
                  <c:v>0.531812878087306</c:v>
                </c:pt>
                <c:pt idx="43">
                  <c:v>0.533399463181235</c:v>
                </c:pt>
                <c:pt idx="44">
                  <c:v>0.534218276358111</c:v>
                </c:pt>
                <c:pt idx="45">
                  <c:v>0.540712611999858</c:v>
                </c:pt>
                <c:pt idx="46">
                  <c:v>0.561181737760804</c:v>
                </c:pt>
                <c:pt idx="47">
                  <c:v>0.60170186339464</c:v>
                </c:pt>
                <c:pt idx="48">
                  <c:v>0.616392177447172</c:v>
                </c:pt>
                <c:pt idx="49">
                  <c:v>0.630036868916795</c:v>
                </c:pt>
                <c:pt idx="50">
                  <c:v>0.633116201815551</c:v>
                </c:pt>
                <c:pt idx="51">
                  <c:v>0.649337690043477</c:v>
                </c:pt>
                <c:pt idx="52">
                  <c:v>0.654893614089559</c:v>
                </c:pt>
                <c:pt idx="53">
                  <c:v>0.655744401124458</c:v>
                </c:pt>
                <c:pt idx="54">
                  <c:v>0.660484611054129</c:v>
                </c:pt>
                <c:pt idx="55">
                  <c:v>0.665811721504726</c:v>
                </c:pt>
                <c:pt idx="56">
                  <c:v>0.704379545156589</c:v>
                </c:pt>
                <c:pt idx="57">
                  <c:v>0.721790727024719</c:v>
                </c:pt>
                <c:pt idx="58">
                  <c:v>0.738635568784809</c:v>
                </c:pt>
                <c:pt idx="59">
                  <c:v>0.743471762189659</c:v>
                </c:pt>
                <c:pt idx="60">
                  <c:v>0.74918018549769</c:v>
                </c:pt>
                <c:pt idx="61">
                  <c:v>0.818444429996523</c:v>
                </c:pt>
                <c:pt idx="62">
                  <c:v>0.82490368802825</c:v>
                </c:pt>
                <c:pt idx="63">
                  <c:v>0.826445126152577</c:v>
                </c:pt>
                <c:pt idx="64">
                  <c:v>0.886516884059114</c:v>
                </c:pt>
                <c:pt idx="65">
                  <c:v>0.933693072039746</c:v>
                </c:pt>
                <c:pt idx="66">
                  <c:v>1</c:v>
                </c:pt>
                <c:pt idx="67">
                  <c:v>1</c:v>
                </c:pt>
                <c:pt idx="68">
                  <c:v>1.00351111290551</c:v>
                </c:pt>
                <c:pt idx="69">
                  <c:v>1.01398632894918</c:v>
                </c:pt>
                <c:pt idx="70">
                  <c:v>1.03449426275085</c:v>
                </c:pt>
                <c:pt idx="71">
                  <c:v>1.04583564244484</c:v>
                </c:pt>
                <c:pt idx="72">
                  <c:v>1.04902935703949</c:v>
                </c:pt>
                <c:pt idx="73">
                  <c:v>1.1</c:v>
                </c:pt>
                <c:pt idx="74">
                  <c:v>1.1030820043304</c:v>
                </c:pt>
                <c:pt idx="75">
                  <c:v>1.14941579920373</c:v>
                </c:pt>
                <c:pt idx="76">
                  <c:v>1.15143600404148</c:v>
                </c:pt>
                <c:pt idx="77">
                  <c:v>1.15219364599092</c:v>
                </c:pt>
                <c:pt idx="78">
                  <c:v>1.16205419475405</c:v>
                </c:pt>
                <c:pt idx="79">
                  <c:v>1.16362229102167</c:v>
                </c:pt>
                <c:pt idx="80">
                  <c:v>1.30364236875411</c:v>
                </c:pt>
                <c:pt idx="81">
                  <c:v>1.32655415246166</c:v>
                </c:pt>
                <c:pt idx="82">
                  <c:v>1.3307604257937</c:v>
                </c:pt>
                <c:pt idx="83">
                  <c:v>1.36752990594466</c:v>
                </c:pt>
                <c:pt idx="84">
                  <c:v>1.38868624062052</c:v>
                </c:pt>
                <c:pt idx="85">
                  <c:v>1.38868624062052</c:v>
                </c:pt>
                <c:pt idx="86">
                  <c:v>1.39981718464351</c:v>
                </c:pt>
                <c:pt idx="87">
                  <c:v>1.4</c:v>
                </c:pt>
                <c:pt idx="88">
                  <c:v>1.40731067160626</c:v>
                </c:pt>
                <c:pt idx="89">
                  <c:v>1.43055609284333</c:v>
                </c:pt>
                <c:pt idx="90">
                  <c:v>1.50799929949956</c:v>
                </c:pt>
                <c:pt idx="91">
                  <c:v>1.65071515804598</c:v>
                </c:pt>
                <c:pt idx="92">
                  <c:v>1.7</c:v>
                </c:pt>
                <c:pt idx="93">
                  <c:v>1.71717419061941</c:v>
                </c:pt>
                <c:pt idx="94">
                  <c:v>1.8</c:v>
                </c:pt>
                <c:pt idx="95">
                  <c:v>1.89507736065952</c:v>
                </c:pt>
                <c:pt idx="96">
                  <c:v>1.92905301864346</c:v>
                </c:pt>
                <c:pt idx="97">
                  <c:v>2.08458509672547</c:v>
                </c:pt>
                <c:pt idx="98">
                  <c:v>2.27409283279142</c:v>
                </c:pt>
                <c:pt idx="99">
                  <c:v>2.27409283279142</c:v>
                </c:pt>
                <c:pt idx="100">
                  <c:v>2.31223012687603</c:v>
                </c:pt>
                <c:pt idx="101">
                  <c:v>2.65310830492333</c:v>
                </c:pt>
                <c:pt idx="102">
                  <c:v>2.67654205607477</c:v>
                </c:pt>
                <c:pt idx="103">
                  <c:v>2.90683724928367</c:v>
                </c:pt>
                <c:pt idx="104">
                  <c:v>3.06379008843373</c:v>
                </c:pt>
                <c:pt idx="105">
                  <c:v>4.80442077514962</c:v>
                </c:pt>
                <c:pt idx="106">
                  <c:v>4.88380603217158</c:v>
                </c:pt>
              </c:numCache>
            </c:numRef>
          </c:yVal>
          <c:smooth val="0"/>
        </c:ser>
        <c:axId val="67010491"/>
        <c:axId val="2153893"/>
      </c:scatterChart>
      <c:valAx>
        <c:axId val="670104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3893"/>
        <c:crossesAt val="0"/>
        <c:crossBetween val="midCat"/>
      </c:valAx>
      <c:valAx>
        <c:axId val="2153893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 NOx/MWh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10491"/>
        <c:crossesAt val="0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30</xdr:row>
      <xdr:rowOff>87480</xdr:rowOff>
    </xdr:from>
    <xdr:to>
      <xdr:col>9</xdr:col>
      <xdr:colOff>221040</xdr:colOff>
      <xdr:row>30</xdr:row>
      <xdr:rowOff>91800</xdr:rowOff>
    </xdr:to>
    <xdr:sp>
      <xdr:nvSpPr>
        <xdr:cNvPr id="1" name="Line 1"/>
        <xdr:cNvSpPr/>
      </xdr:nvSpPr>
      <xdr:spPr>
        <a:xfrm>
          <a:off x="1041480" y="4964400"/>
          <a:ext cx="6494760" cy="432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722520</xdr:colOff>
      <xdr:row>28</xdr:row>
      <xdr:rowOff>102960</xdr:rowOff>
    </xdr:from>
    <xdr:to>
      <xdr:col>9</xdr:col>
      <xdr:colOff>314280</xdr:colOff>
      <xdr:row>30</xdr:row>
      <xdr:rowOff>102960</xdr:rowOff>
    </xdr:to>
    <xdr:sp>
      <xdr:nvSpPr>
        <xdr:cNvPr id="2" name="Text 2"/>
        <xdr:cNvSpPr/>
      </xdr:nvSpPr>
      <xdr:spPr>
        <a:xfrm>
          <a:off x="4786560" y="4654800"/>
          <a:ext cx="284292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Typical Emission Rate for New Combined Cycle Plant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451800</xdr:colOff>
      <xdr:row>29</xdr:row>
      <xdr:rowOff>19440</xdr:rowOff>
    </xdr:from>
    <xdr:to>
      <xdr:col>5</xdr:col>
      <xdr:colOff>674640</xdr:colOff>
      <xdr:row>30</xdr:row>
      <xdr:rowOff>51120</xdr:rowOff>
    </xdr:to>
    <xdr:sp>
      <xdr:nvSpPr>
        <xdr:cNvPr id="3" name="Line 3"/>
        <xdr:cNvSpPr/>
      </xdr:nvSpPr>
      <xdr:spPr>
        <a:xfrm flipH="1">
          <a:off x="4515840" y="4733640"/>
          <a:ext cx="222840" cy="194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179280</xdr:colOff>
      <xdr:row>30</xdr:row>
      <xdr:rowOff>87480</xdr:rowOff>
    </xdr:from>
    <xdr:to>
      <xdr:col>9</xdr:col>
      <xdr:colOff>378720</xdr:colOff>
      <xdr:row>30</xdr:row>
      <xdr:rowOff>91800</xdr:rowOff>
    </xdr:to>
    <xdr:sp>
      <xdr:nvSpPr>
        <xdr:cNvPr id="5" name="Line 1"/>
        <xdr:cNvSpPr/>
      </xdr:nvSpPr>
      <xdr:spPr>
        <a:xfrm flipV="1">
          <a:off x="992160" y="4964400"/>
          <a:ext cx="6701760" cy="4320"/>
        </a:xfrm>
        <a:prstGeom prst="line">
          <a:avLst/>
        </a:prstGeom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115200</xdr:colOff>
      <xdr:row>28</xdr:row>
      <xdr:rowOff>62280</xdr:rowOff>
    </xdr:from>
    <xdr:to>
      <xdr:col>9</xdr:col>
      <xdr:colOff>519480</xdr:colOff>
      <xdr:row>30</xdr:row>
      <xdr:rowOff>62280</xdr:rowOff>
    </xdr:to>
    <xdr:sp>
      <xdr:nvSpPr>
        <xdr:cNvPr id="6" name="Text 2"/>
        <xdr:cNvSpPr/>
      </xdr:nvSpPr>
      <xdr:spPr>
        <a:xfrm>
          <a:off x="4992120" y="4614120"/>
          <a:ext cx="284256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Typical Emission Rate for New Combined Cycle Plant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328320</xdr:colOff>
      <xdr:row>29</xdr:row>
      <xdr:rowOff>87480</xdr:rowOff>
    </xdr:from>
    <xdr:to>
      <xdr:col>7</xdr:col>
      <xdr:colOff>470880</xdr:colOff>
      <xdr:row>30</xdr:row>
      <xdr:rowOff>71280</xdr:rowOff>
    </xdr:to>
    <xdr:sp>
      <xdr:nvSpPr>
        <xdr:cNvPr id="7" name="Line 3"/>
        <xdr:cNvSpPr/>
      </xdr:nvSpPr>
      <xdr:spPr>
        <a:xfrm flipH="1">
          <a:off x="6017760" y="4801680"/>
          <a:ext cx="142560" cy="146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6796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0.66796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171875" defaultRowHeight="15.75" customHeight="true" zeroHeight="false" outlineLevelRow="0" outlineLevelCol="0"/>
  <cols>
    <col collapsed="false" customWidth="true" hidden="false" outlineLevel="0" max="1" min="1" style="0" width="7.37"/>
    <col collapsed="false" customWidth="true" hidden="false" outlineLevel="0" max="2" min="2" style="0" width="24.37"/>
    <col collapsed="false" customWidth="true" hidden="false" outlineLevel="0" max="3" min="3" style="1" width="6.62"/>
    <col collapsed="false" customWidth="true" hidden="false" outlineLevel="0" max="4" min="4" style="0" width="9.74"/>
    <col collapsed="false" customWidth="true" hidden="true" outlineLevel="0" max="5" min="5" style="0" width="8.9"/>
    <col collapsed="false" customWidth="true" hidden="false" outlineLevel="0" max="6" min="6" style="2" width="8.49"/>
    <col collapsed="false" customWidth="false" hidden="false" outlineLevel="0" max="7" min="7" style="3" width="9.12"/>
    <col collapsed="false" customWidth="true" hidden="false" outlineLevel="0" max="8" min="8" style="3" width="10.11"/>
    <col collapsed="false" customWidth="true" hidden="false" outlineLevel="0" max="9" min="9" style="3" width="10.74"/>
    <col collapsed="false" customWidth="true" hidden="false" outlineLevel="0" max="10" min="10" style="1" width="10.87"/>
    <col collapsed="false" customWidth="false" hidden="false" outlineLevel="0" max="11" min="11" style="1" width="9.12"/>
    <col collapsed="false" customWidth="true" hidden="false" outlineLevel="0" max="12" min="12" style="0" width="8.37"/>
    <col collapsed="false" customWidth="true" hidden="false" outlineLevel="0" max="13" min="13" style="0" width="8.74"/>
  </cols>
  <sheetData>
    <row r="1" customFormat="false" ht="60" hidden="false" customHeight="false" outlineLevel="0" collapsed="false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7" t="s">
        <v>5</v>
      </c>
      <c r="G1" s="8" t="s">
        <v>6</v>
      </c>
      <c r="H1" s="9" t="s">
        <v>7</v>
      </c>
      <c r="I1" s="8" t="s">
        <v>8</v>
      </c>
      <c r="J1" s="10" t="s">
        <v>9</v>
      </c>
      <c r="K1" s="10" t="s">
        <v>10</v>
      </c>
      <c r="L1" s="4" t="s">
        <v>11</v>
      </c>
      <c r="M1" s="5" t="s">
        <v>12</v>
      </c>
      <c r="N1" s="11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15.75" hidden="false" customHeight="false" outlineLevel="0" collapsed="false">
      <c r="A2" s="13"/>
      <c r="B2" s="4" t="s">
        <v>14</v>
      </c>
      <c r="C2" s="6" t="n">
        <v>1</v>
      </c>
      <c r="D2" s="14"/>
      <c r="E2" s="14"/>
      <c r="F2" s="15" t="n">
        <f aca="false">D2*H2</f>
        <v>0</v>
      </c>
      <c r="G2" s="8" t="n">
        <v>23.2</v>
      </c>
      <c r="H2" s="8" t="n">
        <v>10</v>
      </c>
      <c r="I2" s="8"/>
      <c r="J2" s="10"/>
      <c r="K2" s="10"/>
      <c r="L2" s="14"/>
      <c r="M2" s="13"/>
      <c r="N2" s="16"/>
    </row>
    <row r="3" customFormat="false" ht="15.75" hidden="false" customHeight="false" outlineLevel="0" collapsed="false">
      <c r="A3" s="13"/>
      <c r="B3" s="4" t="s">
        <v>14</v>
      </c>
      <c r="C3" s="6" t="n">
        <v>2</v>
      </c>
      <c r="D3" s="14"/>
      <c r="E3" s="14"/>
      <c r="F3" s="15" t="n">
        <f aca="false">D3*H3</f>
        <v>0</v>
      </c>
      <c r="G3" s="8" t="n">
        <v>23.2</v>
      </c>
      <c r="H3" s="8" t="n">
        <v>10</v>
      </c>
      <c r="I3" s="8"/>
      <c r="J3" s="10"/>
      <c r="K3" s="10"/>
      <c r="L3" s="14"/>
      <c r="M3" s="13"/>
      <c r="N3" s="16"/>
    </row>
    <row r="4" customFormat="false" ht="15.75" hidden="false" customHeight="false" outlineLevel="0" collapsed="false">
      <c r="A4" s="13"/>
      <c r="B4" s="4" t="s">
        <v>14</v>
      </c>
      <c r="C4" s="6" t="n">
        <v>3</v>
      </c>
      <c r="D4" s="14"/>
      <c r="E4" s="14"/>
      <c r="F4" s="15" t="n">
        <f aca="false">D4*H4</f>
        <v>0</v>
      </c>
      <c r="G4" s="8" t="n">
        <v>23.2</v>
      </c>
      <c r="H4" s="8" t="n">
        <v>10</v>
      </c>
      <c r="I4" s="8"/>
      <c r="J4" s="10"/>
      <c r="K4" s="10"/>
      <c r="L4" s="14"/>
      <c r="M4" s="13"/>
      <c r="N4" s="16"/>
    </row>
    <row r="5" customFormat="false" ht="15.75" hidden="false" customHeight="false" outlineLevel="0" collapsed="false">
      <c r="A5" s="17" t="s">
        <v>15</v>
      </c>
      <c r="B5" s="18" t="s">
        <v>16</v>
      </c>
      <c r="C5" s="19" t="s">
        <v>17</v>
      </c>
      <c r="D5" s="20"/>
      <c r="E5" s="20"/>
      <c r="F5" s="21" t="n">
        <f aca="false">D5*H5</f>
        <v>0</v>
      </c>
      <c r="G5" s="22" t="n">
        <v>28.9</v>
      </c>
      <c r="H5" s="23" t="n">
        <f aca="false">J5/K5</f>
        <v>15.3312007874016</v>
      </c>
      <c r="I5" s="24" t="n">
        <f aca="false">3413/(J5/K5*1000)</f>
        <v>0.222617918017526</v>
      </c>
      <c r="J5" s="25" t="n">
        <v>62306</v>
      </c>
      <c r="K5" s="25" t="n">
        <v>4064</v>
      </c>
      <c r="L5" s="20" t="n">
        <v>0</v>
      </c>
      <c r="M5" s="17"/>
      <c r="N5" s="26"/>
    </row>
    <row r="6" customFormat="false" ht="15.75" hidden="false" customHeight="false" outlineLevel="0" collapsed="false">
      <c r="A6" s="17" t="s">
        <v>15</v>
      </c>
      <c r="B6" s="18" t="s">
        <v>16</v>
      </c>
      <c r="C6" s="19" t="s">
        <v>18</v>
      </c>
      <c r="D6" s="20"/>
      <c r="E6" s="20"/>
      <c r="F6" s="21" t="n">
        <f aca="false">D6*H6</f>
        <v>0</v>
      </c>
      <c r="G6" s="22" t="n">
        <v>28.9</v>
      </c>
      <c r="H6" s="23" t="n">
        <f aca="false">J6/K6</f>
        <v>15.3312007874016</v>
      </c>
      <c r="I6" s="24" t="n">
        <f aca="false">3413/(J6/K6*1000)</f>
        <v>0.222617918017526</v>
      </c>
      <c r="J6" s="25" t="n">
        <v>62306</v>
      </c>
      <c r="K6" s="25" t="n">
        <v>4064</v>
      </c>
      <c r="L6" s="20" t="n">
        <v>0</v>
      </c>
      <c r="M6" s="17"/>
      <c r="N6" s="26"/>
    </row>
    <row r="7" customFormat="false" ht="15.75" hidden="false" customHeight="false" outlineLevel="0" collapsed="false">
      <c r="A7" s="17" t="s">
        <v>19</v>
      </c>
      <c r="B7" s="18" t="s">
        <v>20</v>
      </c>
      <c r="C7" s="19" t="s">
        <v>21</v>
      </c>
      <c r="D7" s="20" t="n">
        <v>0</v>
      </c>
      <c r="E7" s="20"/>
      <c r="F7" s="21" t="n">
        <f aca="false">D7*H7</f>
        <v>0</v>
      </c>
      <c r="G7" s="22" t="n">
        <v>34.5</v>
      </c>
      <c r="H7" s="23" t="n">
        <f aca="false">J7/K7</f>
        <v>20.3150764748725</v>
      </c>
      <c r="I7" s="24" t="n">
        <f aca="false">3413/(J7/K7*1000)</f>
        <v>0.168003305536235</v>
      </c>
      <c r="J7" s="25" t="n">
        <v>139463</v>
      </c>
      <c r="K7" s="25" t="n">
        <v>6865</v>
      </c>
      <c r="L7" s="20" t="n">
        <v>0</v>
      </c>
      <c r="M7" s="17" t="n">
        <v>0</v>
      </c>
      <c r="N7" s="26"/>
    </row>
    <row r="8" customFormat="false" ht="15.75" hidden="false" customHeight="false" outlineLevel="0" collapsed="false">
      <c r="A8" s="13" t="s">
        <v>22</v>
      </c>
      <c r="B8" s="4" t="s">
        <v>23</v>
      </c>
      <c r="C8" s="6" t="s">
        <v>24</v>
      </c>
      <c r="D8" s="14" t="n">
        <v>0</v>
      </c>
      <c r="E8" s="14"/>
      <c r="F8" s="15" t="n">
        <f aca="false">D8*H8</f>
        <v>0</v>
      </c>
      <c r="G8" s="8" t="n">
        <v>100</v>
      </c>
      <c r="H8" s="27" t="n">
        <v>10</v>
      </c>
      <c r="I8" s="28" t="e">
        <f aca="false">3413/(J8/K8*1000)</f>
        <v>#DIV/0!</v>
      </c>
      <c r="J8" s="10"/>
      <c r="K8" s="10"/>
      <c r="L8" s="14" t="n">
        <v>0</v>
      </c>
      <c r="M8" s="13" t="n">
        <v>0</v>
      </c>
      <c r="N8" s="16"/>
    </row>
    <row r="9" customFormat="false" ht="15.75" hidden="false" customHeight="false" outlineLevel="0" collapsed="false">
      <c r="A9" s="13" t="s">
        <v>22</v>
      </c>
      <c r="B9" s="4" t="s">
        <v>23</v>
      </c>
      <c r="C9" s="6" t="s">
        <v>25</v>
      </c>
      <c r="D9" s="14" t="n">
        <v>0</v>
      </c>
      <c r="E9" s="14"/>
      <c r="F9" s="15" t="n">
        <f aca="false">D9*H9</f>
        <v>0</v>
      </c>
      <c r="G9" s="8" t="n">
        <v>100</v>
      </c>
      <c r="H9" s="27" t="n">
        <v>10</v>
      </c>
      <c r="I9" s="28" t="e">
        <f aca="false">3413/(J9/K9*1000)</f>
        <v>#DIV/0!</v>
      </c>
      <c r="J9" s="10"/>
      <c r="K9" s="10"/>
      <c r="L9" s="14" t="n">
        <v>0</v>
      </c>
      <c r="M9" s="13" t="n">
        <v>0</v>
      </c>
      <c r="N9" s="16"/>
    </row>
    <row r="10" customFormat="false" ht="15.75" hidden="false" customHeight="false" outlineLevel="0" collapsed="false">
      <c r="A10" s="13" t="s">
        <v>26</v>
      </c>
      <c r="B10" s="4" t="s">
        <v>27</v>
      </c>
      <c r="C10" s="6" t="s">
        <v>25</v>
      </c>
      <c r="D10" s="14" t="n">
        <v>0.01</v>
      </c>
      <c r="E10" s="14" t="n">
        <v>99.5</v>
      </c>
      <c r="F10" s="15" t="n">
        <f aca="false">D10*H10</f>
        <v>0.0980848876081848</v>
      </c>
      <c r="G10" s="8" t="n">
        <v>218</v>
      </c>
      <c r="H10" s="27" t="n">
        <f aca="false">J10/K10</f>
        <v>9.80848876081848</v>
      </c>
      <c r="I10" s="28" t="n">
        <f aca="false">3413/(J10/K10*1000)</f>
        <v>0.347963899763413</v>
      </c>
      <c r="J10" s="29" t="n">
        <v>7822054</v>
      </c>
      <c r="K10" s="29" t="n">
        <v>797478</v>
      </c>
      <c r="L10" s="14" t="n">
        <v>5725.5</v>
      </c>
      <c r="M10" s="13" t="n">
        <v>8727291</v>
      </c>
      <c r="N10" s="16" t="n">
        <f aca="false">G10</f>
        <v>218</v>
      </c>
    </row>
    <row r="11" customFormat="false" ht="15.75" hidden="false" customHeight="false" outlineLevel="0" collapsed="false">
      <c r="A11" s="17" t="s">
        <v>28</v>
      </c>
      <c r="B11" s="18" t="s">
        <v>29</v>
      </c>
      <c r="C11" s="19" t="s">
        <v>24</v>
      </c>
      <c r="D11" s="20" t="n">
        <v>0.01</v>
      </c>
      <c r="E11" s="20" t="n">
        <v>99.1</v>
      </c>
      <c r="F11" s="21" t="n">
        <f aca="false">D11*H11</f>
        <v>0.098484675664829</v>
      </c>
      <c r="G11" s="22" t="n">
        <v>28</v>
      </c>
      <c r="H11" s="23" t="n">
        <f aca="false">J11/K11</f>
        <v>9.8484675664829</v>
      </c>
      <c r="I11" s="24" t="n">
        <f aca="false">3413/(J11/K11*1000)</f>
        <v>0.346551377354929</v>
      </c>
      <c r="J11" s="25" t="n">
        <v>466256</v>
      </c>
      <c r="K11" s="25" t="n">
        <v>47343</v>
      </c>
      <c r="L11" s="20" t="n">
        <v>4821.39</v>
      </c>
      <c r="M11" s="17" t="n">
        <v>1761614</v>
      </c>
      <c r="N11" s="26" t="n">
        <f aca="false">G11+N10</f>
        <v>246</v>
      </c>
    </row>
    <row r="12" customFormat="false" ht="15.75" hidden="false" customHeight="false" outlineLevel="0" collapsed="false">
      <c r="A12" s="13" t="s">
        <v>30</v>
      </c>
      <c r="B12" s="4" t="s">
        <v>31</v>
      </c>
      <c r="C12" s="6" t="s">
        <v>24</v>
      </c>
      <c r="D12" s="14" t="n">
        <v>0.01</v>
      </c>
      <c r="E12" s="14" t="n">
        <v>99</v>
      </c>
      <c r="F12" s="15" t="n">
        <f aca="false">D12*H12</f>
        <v>0.099545526860052</v>
      </c>
      <c r="G12" s="8" t="n">
        <v>750</v>
      </c>
      <c r="H12" s="27" t="n">
        <f aca="false">J12/K12</f>
        <v>9.9545526860052</v>
      </c>
      <c r="I12" s="28" t="n">
        <f aca="false">3413/(J12/K12*1000)</f>
        <v>0.342858198419928</v>
      </c>
      <c r="J12" s="29" t="n">
        <v>6194529</v>
      </c>
      <c r="K12" s="29" t="n">
        <v>622281</v>
      </c>
      <c r="L12" s="14" t="n">
        <v>2711</v>
      </c>
      <c r="M12" s="13" t="n">
        <v>12906973</v>
      </c>
      <c r="N12" s="26" t="n">
        <f aca="false">G12+N11</f>
        <v>996</v>
      </c>
    </row>
    <row r="13" customFormat="false" ht="15.75" hidden="false" customHeight="false" outlineLevel="0" collapsed="false">
      <c r="A13" s="13" t="s">
        <v>32</v>
      </c>
      <c r="B13" s="4" t="s">
        <v>33</v>
      </c>
      <c r="C13" s="6" t="s">
        <v>34</v>
      </c>
      <c r="D13" s="14" t="n">
        <v>0.01</v>
      </c>
      <c r="E13" s="14" t="n">
        <v>97.6</v>
      </c>
      <c r="F13" s="15" t="n">
        <f aca="false">D13*H13</f>
        <v>0.1</v>
      </c>
      <c r="G13" s="8" t="n">
        <v>343</v>
      </c>
      <c r="H13" s="27" t="n">
        <v>10</v>
      </c>
      <c r="I13" s="28" t="n">
        <f aca="false">3413/(J13/K13*1000)</f>
        <v>0.30677745302019</v>
      </c>
      <c r="J13" s="29" t="n">
        <v>300395</v>
      </c>
      <c r="K13" s="29" t="n">
        <v>27001</v>
      </c>
      <c r="L13" s="14" t="n">
        <v>2853.75</v>
      </c>
      <c r="M13" s="13" t="n">
        <v>6237539</v>
      </c>
      <c r="N13" s="26" t="n">
        <f aca="false">G13+N12</f>
        <v>1339</v>
      </c>
      <c r="O13" s="0" t="s">
        <v>35</v>
      </c>
    </row>
    <row r="14" customFormat="false" ht="15.75" hidden="false" customHeight="false" outlineLevel="0" collapsed="false">
      <c r="A14" s="13" t="s">
        <v>36</v>
      </c>
      <c r="B14" s="4" t="s">
        <v>37</v>
      </c>
      <c r="C14" s="6" t="s">
        <v>38</v>
      </c>
      <c r="D14" s="14" t="n">
        <v>0.01</v>
      </c>
      <c r="E14" s="14" t="n">
        <v>99.9</v>
      </c>
      <c r="F14" s="15" t="n">
        <f aca="false">D14*H14</f>
        <v>0.1</v>
      </c>
      <c r="G14" s="8"/>
      <c r="H14" s="27" t="n">
        <v>10</v>
      </c>
      <c r="I14" s="28" t="e">
        <f aca="false">3413/(J14/K14*1000)</f>
        <v>#DIV/0!</v>
      </c>
      <c r="J14" s="10"/>
      <c r="K14" s="10"/>
      <c r="L14" s="14" t="n">
        <v>1984.95</v>
      </c>
      <c r="M14" s="13" t="n">
        <v>863763</v>
      </c>
      <c r="N14" s="26" t="n">
        <f aca="false">G14+N13</f>
        <v>1339</v>
      </c>
    </row>
    <row r="15" customFormat="false" ht="15.75" hidden="false" customHeight="false" outlineLevel="0" collapsed="false">
      <c r="A15" s="30" t="s">
        <v>39</v>
      </c>
      <c r="B15" s="31" t="s">
        <v>40</v>
      </c>
      <c r="C15" s="32" t="s">
        <v>24</v>
      </c>
      <c r="D15" s="33" t="n">
        <v>0.01</v>
      </c>
      <c r="E15" s="33" t="n">
        <v>99.8</v>
      </c>
      <c r="F15" s="15" t="n">
        <f aca="false">D15*H15</f>
        <v>0.1</v>
      </c>
      <c r="G15" s="8"/>
      <c r="H15" s="27" t="n">
        <v>10</v>
      </c>
      <c r="I15" s="28" t="e">
        <f aca="false">3413/(J15/K15*1000)</f>
        <v>#DIV/0!</v>
      </c>
      <c r="J15" s="10"/>
      <c r="K15" s="10"/>
      <c r="L15" s="33" t="n">
        <v>5603.25</v>
      </c>
      <c r="M15" s="30" t="n">
        <v>6852164</v>
      </c>
      <c r="N15" s="26" t="n">
        <f aca="false">G15+N14</f>
        <v>1339</v>
      </c>
    </row>
    <row r="16" customFormat="false" ht="15.75" hidden="false" customHeight="false" outlineLevel="0" collapsed="false">
      <c r="A16" s="13" t="s">
        <v>41</v>
      </c>
      <c r="B16" s="4" t="s">
        <v>42</v>
      </c>
      <c r="C16" s="6" t="s">
        <v>34</v>
      </c>
      <c r="D16" s="14" t="n">
        <v>0.01</v>
      </c>
      <c r="E16" s="14" t="n">
        <v>98.2</v>
      </c>
      <c r="F16" s="15" t="n">
        <f aca="false">D16*H16</f>
        <v>0.100280182211855</v>
      </c>
      <c r="G16" s="8" t="n">
        <v>495</v>
      </c>
      <c r="H16" s="27" t="n">
        <f aca="false">J16/K16</f>
        <v>10.0280182211855</v>
      </c>
      <c r="I16" s="28" t="n">
        <f aca="false">3413/(J16/K16*1000)</f>
        <v>0.340346409900772</v>
      </c>
      <c r="J16" s="29" t="n">
        <v>14491800</v>
      </c>
      <c r="K16" s="29" t="n">
        <v>1445131</v>
      </c>
      <c r="L16" s="14" t="n">
        <v>4135.25</v>
      </c>
      <c r="M16" s="13" t="n">
        <v>14147837</v>
      </c>
      <c r="N16" s="26" t="n">
        <f aca="false">G16+N15</f>
        <v>1834</v>
      </c>
    </row>
    <row r="17" customFormat="false" ht="15.75" hidden="false" customHeight="false" outlineLevel="0" collapsed="false">
      <c r="A17" s="13" t="s">
        <v>41</v>
      </c>
      <c r="B17" s="4" t="s">
        <v>42</v>
      </c>
      <c r="C17" s="6" t="s">
        <v>43</v>
      </c>
      <c r="D17" s="14" t="n">
        <v>0.01</v>
      </c>
      <c r="E17" s="14" t="n">
        <v>98.5</v>
      </c>
      <c r="F17" s="15" t="n">
        <f aca="false">D17*H17</f>
        <v>0.100280182211855</v>
      </c>
      <c r="G17" s="8" t="n">
        <v>495</v>
      </c>
      <c r="H17" s="27" t="n">
        <f aca="false">J17/K17</f>
        <v>10.0280182211855</v>
      </c>
      <c r="I17" s="28" t="n">
        <f aca="false">3413/(J17/K17*1000)</f>
        <v>0.340346409900772</v>
      </c>
      <c r="J17" s="29" t="n">
        <v>14491800</v>
      </c>
      <c r="K17" s="29" t="n">
        <v>1445131</v>
      </c>
      <c r="L17" s="14" t="n">
        <v>3032.5</v>
      </c>
      <c r="M17" s="13" t="n">
        <v>10446495</v>
      </c>
      <c r="N17" s="26" t="n">
        <f aca="false">G17+N16</f>
        <v>2329</v>
      </c>
      <c r="O17" s="0" t="s">
        <v>44</v>
      </c>
    </row>
    <row r="18" customFormat="false" ht="15.75" hidden="false" customHeight="false" outlineLevel="0" collapsed="false">
      <c r="A18" s="13" t="s">
        <v>45</v>
      </c>
      <c r="B18" s="4" t="s">
        <v>46</v>
      </c>
      <c r="C18" s="6" t="s">
        <v>47</v>
      </c>
      <c r="D18" s="14" t="n">
        <v>0.01</v>
      </c>
      <c r="E18" s="14" t="n">
        <v>95.8</v>
      </c>
      <c r="F18" s="15" t="n">
        <f aca="false">D18*H18</f>
        <v>0.101556335109233</v>
      </c>
      <c r="G18" s="8" t="n">
        <v>342</v>
      </c>
      <c r="H18" s="27" t="n">
        <f aca="false">J18/K18</f>
        <v>10.1556335109233</v>
      </c>
      <c r="I18" s="28" t="n">
        <f aca="false">3413/(J18/K18*1000)</f>
        <v>0.336069630351372</v>
      </c>
      <c r="J18" s="29" t="n">
        <v>5022824</v>
      </c>
      <c r="K18" s="29" t="n">
        <v>494585</v>
      </c>
      <c r="L18" s="14" t="n">
        <v>5424.03</v>
      </c>
      <c r="M18" s="13" t="n">
        <v>10110181</v>
      </c>
      <c r="N18" s="26" t="n">
        <f aca="false">G18+N17</f>
        <v>2671</v>
      </c>
    </row>
    <row r="19" customFormat="false" ht="15.75" hidden="false" customHeight="false" outlineLevel="0" collapsed="false">
      <c r="A19" s="13" t="s">
        <v>26</v>
      </c>
      <c r="B19" s="4" t="s">
        <v>27</v>
      </c>
      <c r="C19" s="6" t="s">
        <v>24</v>
      </c>
      <c r="D19" s="14" t="n">
        <v>0.01</v>
      </c>
      <c r="E19" s="14" t="n">
        <v>99.7</v>
      </c>
      <c r="F19" s="15" t="n">
        <f aca="false">D19*H19</f>
        <v>0.101686595541301</v>
      </c>
      <c r="G19" s="8" t="n">
        <v>218</v>
      </c>
      <c r="H19" s="27" t="n">
        <f aca="false">J19/K19</f>
        <v>10.1686595541301</v>
      </c>
      <c r="I19" s="28" t="n">
        <f aca="false">3413/(J19/K19*1000)</f>
        <v>0.335639125474879</v>
      </c>
      <c r="J19" s="29" t="n">
        <v>5808318</v>
      </c>
      <c r="K19" s="29" t="n">
        <v>571198</v>
      </c>
      <c r="L19" s="14" t="n">
        <v>5889.25</v>
      </c>
      <c r="M19" s="13" t="n">
        <v>9203198</v>
      </c>
      <c r="N19" s="26" t="n">
        <f aca="false">G19+N18</f>
        <v>2889</v>
      </c>
    </row>
    <row r="20" customFormat="false" ht="15.75" hidden="false" customHeight="false" outlineLevel="0" collapsed="false">
      <c r="A20" s="13" t="s">
        <v>30</v>
      </c>
      <c r="B20" s="4" t="s">
        <v>31</v>
      </c>
      <c r="C20" s="6" t="s">
        <v>25</v>
      </c>
      <c r="D20" s="14" t="n">
        <v>0.01</v>
      </c>
      <c r="E20" s="14" t="n">
        <v>99</v>
      </c>
      <c r="F20" s="15" t="n">
        <f aca="false">D20*H20</f>
        <v>0.102928552873116</v>
      </c>
      <c r="G20" s="8" t="n">
        <v>750</v>
      </c>
      <c r="H20" s="27" t="n">
        <f aca="false">J20/K20</f>
        <v>10.2928552873116</v>
      </c>
      <c r="I20" s="28" t="n">
        <f aca="false">3413/(J20/K20*1000)</f>
        <v>0.331589233961867</v>
      </c>
      <c r="J20" s="29" t="n">
        <v>9548898</v>
      </c>
      <c r="K20" s="29" t="n">
        <v>927721</v>
      </c>
      <c r="L20" s="14" t="n">
        <v>3698.75</v>
      </c>
      <c r="M20" s="13" t="n">
        <v>17550668</v>
      </c>
      <c r="N20" s="26" t="n">
        <f aca="false">G20+N19</f>
        <v>3639</v>
      </c>
    </row>
    <row r="21" customFormat="false" ht="15.75" hidden="false" customHeight="false" outlineLevel="0" collapsed="false">
      <c r="A21" s="13" t="s">
        <v>32</v>
      </c>
      <c r="B21" s="4" t="s">
        <v>33</v>
      </c>
      <c r="C21" s="6" t="s">
        <v>25</v>
      </c>
      <c r="D21" s="14" t="n">
        <v>0.01</v>
      </c>
      <c r="E21" s="14" t="n">
        <v>96.1</v>
      </c>
      <c r="F21" s="15" t="n">
        <f aca="false">D21*H21</f>
        <v>0.111253286915299</v>
      </c>
      <c r="G21" s="8" t="n">
        <v>230</v>
      </c>
      <c r="H21" s="27" t="n">
        <f aca="false">J21/K21</f>
        <v>11.1253286915299</v>
      </c>
      <c r="I21" s="28" t="n">
        <f aca="false">3413/(J21/K21*1000)</f>
        <v>0.30677745302019</v>
      </c>
      <c r="J21" s="29" t="n">
        <v>300395</v>
      </c>
      <c r="K21" s="29" t="n">
        <v>27001</v>
      </c>
      <c r="L21" s="14" t="n">
        <v>5121.75</v>
      </c>
      <c r="M21" s="13" t="n">
        <v>6621056</v>
      </c>
      <c r="N21" s="26" t="n">
        <f aca="false">G21+N20</f>
        <v>3869</v>
      </c>
    </row>
    <row r="22" customFormat="false" ht="15.75" hidden="false" customHeight="false" outlineLevel="0" collapsed="false">
      <c r="A22" s="13" t="s">
        <v>32</v>
      </c>
      <c r="B22" s="4" t="s">
        <v>33</v>
      </c>
      <c r="C22" s="6" t="s">
        <v>24</v>
      </c>
      <c r="D22" s="14" t="n">
        <v>0.01</v>
      </c>
      <c r="E22" s="14" t="n">
        <v>98.6</v>
      </c>
      <c r="F22" s="15" t="n">
        <f aca="false">D22*H22</f>
        <v>0.116086054426072</v>
      </c>
      <c r="G22" s="8" t="n">
        <v>230</v>
      </c>
      <c r="H22" s="27" t="n">
        <f aca="false">J22/K22</f>
        <v>11.6086054426072</v>
      </c>
      <c r="I22" s="28" t="n">
        <f aca="false">3413/(J22/K22*1000)</f>
        <v>0.294006029998507</v>
      </c>
      <c r="J22" s="29" t="n">
        <v>1835158</v>
      </c>
      <c r="K22" s="29" t="n">
        <v>158086</v>
      </c>
      <c r="L22" s="14" t="n">
        <v>5176.25</v>
      </c>
      <c r="M22" s="13" t="n">
        <v>6944169</v>
      </c>
      <c r="N22" s="26" t="n">
        <f aca="false">G22+N21</f>
        <v>4099</v>
      </c>
    </row>
    <row r="23" customFormat="false" ht="15.75" hidden="false" customHeight="false" outlineLevel="0" collapsed="false">
      <c r="A23" s="17" t="s">
        <v>48</v>
      </c>
      <c r="B23" s="18" t="s">
        <v>49</v>
      </c>
      <c r="C23" s="19" t="s">
        <v>50</v>
      </c>
      <c r="D23" s="20" t="n">
        <v>0.02</v>
      </c>
      <c r="E23" s="20" t="n">
        <v>97.6</v>
      </c>
      <c r="F23" s="21" t="n">
        <f aca="false">D23*H23</f>
        <v>0.187541605479052</v>
      </c>
      <c r="G23" s="22" t="n">
        <v>80</v>
      </c>
      <c r="H23" s="23" t="n">
        <f aca="false">J23/K23</f>
        <v>9.37708027395259</v>
      </c>
      <c r="I23" s="24" t="n">
        <f aca="false">3413/(J23/K23*1000)</f>
        <v>0.363972569316757</v>
      </c>
      <c r="J23" s="25" t="n">
        <v>3722729</v>
      </c>
      <c r="K23" s="25" t="n">
        <v>397003</v>
      </c>
      <c r="L23" s="20" t="n">
        <v>4131.75</v>
      </c>
      <c r="M23" s="17" t="n">
        <v>3958087</v>
      </c>
      <c r="N23" s="26" t="n">
        <f aca="false">G23+N22</f>
        <v>4179</v>
      </c>
    </row>
    <row r="24" customFormat="false" ht="15.75" hidden="false" customHeight="false" outlineLevel="0" collapsed="false">
      <c r="A24" s="13" t="s">
        <v>51</v>
      </c>
      <c r="B24" s="4" t="s">
        <v>52</v>
      </c>
      <c r="C24" s="6" t="s">
        <v>53</v>
      </c>
      <c r="D24" s="14" t="n">
        <v>0.02</v>
      </c>
      <c r="E24" s="14" t="n">
        <v>98.1</v>
      </c>
      <c r="F24" s="15" t="n">
        <f aca="false">D24*H24</f>
        <v>0.188089865954699</v>
      </c>
      <c r="G24" s="8" t="n">
        <v>495</v>
      </c>
      <c r="H24" s="27" t="n">
        <f aca="false">J24/K24</f>
        <v>9.40449329773497</v>
      </c>
      <c r="I24" s="28" t="n">
        <f aca="false">3413/(J24/K24*1000)</f>
        <v>0.362911630850118</v>
      </c>
      <c r="J24" s="29" t="n">
        <v>10232700</v>
      </c>
      <c r="K24" s="29" t="n">
        <v>1088065</v>
      </c>
      <c r="L24" s="14" t="n">
        <v>1790</v>
      </c>
      <c r="M24" s="13" t="n">
        <v>5512064</v>
      </c>
      <c r="N24" s="26" t="n">
        <f aca="false">G24+N23</f>
        <v>4674</v>
      </c>
    </row>
    <row r="25" customFormat="false" ht="15.75" hidden="false" customHeight="false" outlineLevel="0" collapsed="false">
      <c r="A25" s="13" t="s">
        <v>51</v>
      </c>
      <c r="B25" s="4" t="s">
        <v>52</v>
      </c>
      <c r="C25" s="6" t="s">
        <v>54</v>
      </c>
      <c r="D25" s="14" t="n">
        <v>0.02</v>
      </c>
      <c r="E25" s="14" t="n">
        <v>97.8</v>
      </c>
      <c r="F25" s="15" t="n">
        <f aca="false">D25*H25</f>
        <v>0.190576620713299</v>
      </c>
      <c r="G25" s="8" t="n">
        <v>495</v>
      </c>
      <c r="H25" s="27" t="n">
        <f aca="false">J25/K25</f>
        <v>9.52883103566493</v>
      </c>
      <c r="I25" s="28" t="n">
        <f aca="false">3413/(J25/K25*1000)</f>
        <v>0.358176148493522</v>
      </c>
      <c r="J25" s="29" t="n">
        <v>15314823</v>
      </c>
      <c r="K25" s="29" t="n">
        <v>1607209</v>
      </c>
      <c r="L25" s="14" t="n">
        <v>3786</v>
      </c>
      <c r="M25" s="13" t="n">
        <v>12436954</v>
      </c>
      <c r="N25" s="26" t="n">
        <f aca="false">G25+N24</f>
        <v>5169</v>
      </c>
    </row>
    <row r="26" customFormat="false" ht="15.75" hidden="false" customHeight="false" outlineLevel="0" collapsed="false">
      <c r="A26" s="17" t="s">
        <v>55</v>
      </c>
      <c r="B26" s="18" t="s">
        <v>56</v>
      </c>
      <c r="C26" s="19" t="s">
        <v>24</v>
      </c>
      <c r="D26" s="20" t="n">
        <v>0.02</v>
      </c>
      <c r="E26" s="20" t="n">
        <v>98.7</v>
      </c>
      <c r="F26" s="21" t="n">
        <f aca="false">D26*H26</f>
        <v>0.192906267171819</v>
      </c>
      <c r="G26" s="22" t="n">
        <v>49.5</v>
      </c>
      <c r="H26" s="23" t="n">
        <f aca="false">J26/K26</f>
        <v>9.64531335859097</v>
      </c>
      <c r="I26" s="24" t="n">
        <f aca="false">3413/(J26/K26*1000)</f>
        <v>0.353850608384857</v>
      </c>
      <c r="J26" s="25" t="n">
        <v>1000518</v>
      </c>
      <c r="K26" s="25" t="n">
        <v>103731</v>
      </c>
      <c r="L26" s="20" t="n">
        <v>3640.75</v>
      </c>
      <c r="M26" s="17" t="n">
        <v>1493615</v>
      </c>
      <c r="N26" s="26" t="n">
        <f aca="false">G26+N25</f>
        <v>5218.5</v>
      </c>
    </row>
    <row r="27" customFormat="false" ht="15.75" hidden="false" customHeight="false" outlineLevel="0" collapsed="false">
      <c r="A27" s="34" t="s">
        <v>48</v>
      </c>
      <c r="B27" s="35" t="s">
        <v>49</v>
      </c>
      <c r="C27" s="36" t="s">
        <v>57</v>
      </c>
      <c r="D27" s="37" t="n">
        <v>0.02</v>
      </c>
      <c r="E27" s="37" t="n">
        <v>96.7</v>
      </c>
      <c r="F27" s="38" t="n">
        <f aca="false">D27*H27</f>
        <v>0.2</v>
      </c>
      <c r="G27" s="39" t="n">
        <v>80</v>
      </c>
      <c r="H27" s="40" t="n">
        <v>10</v>
      </c>
      <c r="I27" s="41" t="n">
        <f aca="false">3413/(J27/K27*1000)</f>
        <v>0.363972569316757</v>
      </c>
      <c r="J27" s="42" t="n">
        <v>3722729</v>
      </c>
      <c r="K27" s="42" t="n">
        <v>397003</v>
      </c>
      <c r="L27" s="37" t="n">
        <v>4067.25</v>
      </c>
      <c r="M27" s="34" t="n">
        <v>3863756</v>
      </c>
      <c r="N27" s="26" t="n">
        <f aca="false">G27+N26</f>
        <v>5298.5</v>
      </c>
      <c r="O27" s="0" t="s">
        <v>58</v>
      </c>
    </row>
    <row r="28" customFormat="false" ht="15.75" hidden="false" customHeight="false" outlineLevel="0" collapsed="false">
      <c r="A28" s="13" t="s">
        <v>59</v>
      </c>
      <c r="B28" s="4" t="s">
        <v>60</v>
      </c>
      <c r="C28" s="6" t="s">
        <v>24</v>
      </c>
      <c r="D28" s="14" t="n">
        <v>0.02</v>
      </c>
      <c r="E28" s="14" t="n">
        <v>99.3</v>
      </c>
      <c r="F28" s="15" t="n">
        <f aca="false">D28*H28</f>
        <v>0.208731291713935</v>
      </c>
      <c r="G28" s="8" t="n">
        <v>136</v>
      </c>
      <c r="H28" s="27" t="n">
        <f aca="false">J28/K28</f>
        <v>10.4365645856968</v>
      </c>
      <c r="I28" s="28" t="n">
        <f aca="false">3413/(J28/K28*1000)</f>
        <v>0.327023319979976</v>
      </c>
      <c r="J28" s="29" t="n">
        <v>7249363</v>
      </c>
      <c r="K28" s="29" t="n">
        <v>694612</v>
      </c>
      <c r="L28" s="14" t="n">
        <v>5768.25</v>
      </c>
      <c r="M28" s="13" t="n">
        <v>5671071</v>
      </c>
      <c r="N28" s="26" t="n">
        <f aca="false">G28+N27</f>
        <v>5434.5</v>
      </c>
    </row>
    <row r="29" customFormat="false" ht="15.75" hidden="false" customHeight="false" outlineLevel="0" collapsed="false">
      <c r="A29" s="17" t="s">
        <v>61</v>
      </c>
      <c r="B29" s="18" t="s">
        <v>62</v>
      </c>
      <c r="C29" s="19" t="s">
        <v>24</v>
      </c>
      <c r="D29" s="20" t="n">
        <v>0.02</v>
      </c>
      <c r="E29" s="20" t="n">
        <v>98.9</v>
      </c>
      <c r="F29" s="21" t="n">
        <f aca="false">D29*H29</f>
        <v>0.218355304087019</v>
      </c>
      <c r="G29" s="22" t="n">
        <v>39</v>
      </c>
      <c r="H29" s="23" t="n">
        <f aca="false">J29/K29</f>
        <v>10.9177652043509</v>
      </c>
      <c r="I29" s="24" t="n">
        <f aca="false">3413/(J29/K29*1000)</f>
        <v>0.312609763639161</v>
      </c>
      <c r="J29" s="25" t="n">
        <v>3334351</v>
      </c>
      <c r="K29" s="25" t="n">
        <v>305406</v>
      </c>
      <c r="L29" s="20" t="n">
        <v>6327.19</v>
      </c>
      <c r="M29" s="17" t="n">
        <v>2738991</v>
      </c>
      <c r="N29" s="26" t="n">
        <f aca="false">G29+N28</f>
        <v>5473.5</v>
      </c>
    </row>
    <row r="30" customFormat="false" ht="15.75" hidden="false" customHeight="false" outlineLevel="0" collapsed="false">
      <c r="A30" s="17" t="s">
        <v>61</v>
      </c>
      <c r="B30" s="18" t="s">
        <v>62</v>
      </c>
      <c r="C30" s="19" t="s">
        <v>25</v>
      </c>
      <c r="D30" s="20" t="n">
        <v>0.02</v>
      </c>
      <c r="E30" s="20" t="n">
        <v>97.7</v>
      </c>
      <c r="F30" s="21" t="n">
        <f aca="false">D30*H30</f>
        <v>0.218355304087019</v>
      </c>
      <c r="G30" s="22" t="n">
        <v>10.5</v>
      </c>
      <c r="H30" s="23" t="n">
        <f aca="false">J30/K30</f>
        <v>10.9177652043509</v>
      </c>
      <c r="I30" s="24" t="n">
        <f aca="false">3413/(J30/K30*1000)</f>
        <v>0.312609763639161</v>
      </c>
      <c r="J30" s="25" t="n">
        <v>3334351</v>
      </c>
      <c r="K30" s="25" t="n">
        <v>305406</v>
      </c>
      <c r="L30" s="20" t="n">
        <v>2846.96</v>
      </c>
      <c r="M30" s="17" t="n">
        <v>1109193</v>
      </c>
      <c r="N30" s="26" t="n">
        <f aca="false">G30+N29</f>
        <v>5484</v>
      </c>
    </row>
    <row r="31" customFormat="false" ht="15.75" hidden="false" customHeight="false" outlineLevel="0" collapsed="false">
      <c r="A31" s="17" t="s">
        <v>63</v>
      </c>
      <c r="B31" s="18" t="s">
        <v>64</v>
      </c>
      <c r="C31" s="19" t="s">
        <v>65</v>
      </c>
      <c r="D31" s="20" t="n">
        <v>0.01</v>
      </c>
      <c r="E31" s="20" t="n">
        <v>95</v>
      </c>
      <c r="F31" s="21" t="n">
        <f aca="false">D31*H31</f>
        <v>0.270007641349932</v>
      </c>
      <c r="G31" s="22"/>
      <c r="H31" s="23" t="n">
        <f aca="false">J31/K31</f>
        <v>27.0007641349932</v>
      </c>
      <c r="I31" s="24" t="n">
        <f aca="false">3413/(J31/K31*1000)</f>
        <v>0.126403830015193</v>
      </c>
      <c r="J31" s="25" t="n">
        <v>4487554</v>
      </c>
      <c r="K31" s="25" t="n">
        <v>166201</v>
      </c>
      <c r="L31" s="20" t="n">
        <v>6052.52</v>
      </c>
      <c r="M31" s="17" t="n">
        <v>2865853</v>
      </c>
      <c r="N31" s="26" t="n">
        <f aca="false">G31+N30</f>
        <v>5484</v>
      </c>
    </row>
    <row r="32" customFormat="false" ht="15.75" hidden="false" customHeight="false" outlineLevel="0" collapsed="false">
      <c r="A32" s="17" t="s">
        <v>63</v>
      </c>
      <c r="B32" s="18" t="s">
        <v>64</v>
      </c>
      <c r="C32" s="19" t="s">
        <v>66</v>
      </c>
      <c r="D32" s="20" t="n">
        <v>0.01</v>
      </c>
      <c r="E32" s="20" t="n">
        <v>79</v>
      </c>
      <c r="F32" s="21" t="n">
        <f aca="false">D32*H32</f>
        <v>0.270007641349932</v>
      </c>
      <c r="G32" s="22"/>
      <c r="H32" s="23" t="n">
        <f aca="false">J32/K32</f>
        <v>27.0007641349932</v>
      </c>
      <c r="I32" s="24" t="n">
        <f aca="false">3413/(J32/K32*1000)</f>
        <v>0.126403830015193</v>
      </c>
      <c r="J32" s="25" t="n">
        <v>4487554</v>
      </c>
      <c r="K32" s="25" t="n">
        <v>166201</v>
      </c>
      <c r="L32" s="20" t="n">
        <v>6071.34</v>
      </c>
      <c r="M32" s="17" t="n">
        <v>2798980</v>
      </c>
      <c r="N32" s="26" t="n">
        <f aca="false">G32+N31</f>
        <v>5484</v>
      </c>
    </row>
    <row r="33" customFormat="false" ht="15.75" hidden="false" customHeight="false" outlineLevel="0" collapsed="false">
      <c r="A33" s="13" t="s">
        <v>67</v>
      </c>
      <c r="B33" s="4" t="s">
        <v>68</v>
      </c>
      <c r="C33" s="6" t="s">
        <v>47</v>
      </c>
      <c r="D33" s="14" t="n">
        <v>0.02</v>
      </c>
      <c r="E33" s="14" t="n">
        <v>0</v>
      </c>
      <c r="F33" s="15" t="n">
        <f aca="false">D33*H33</f>
        <v>0.282174542393413</v>
      </c>
      <c r="G33" s="8" t="n">
        <v>44</v>
      </c>
      <c r="H33" s="27" t="n">
        <f aca="false">J33/K33</f>
        <v>14.1087271196707</v>
      </c>
      <c r="I33" s="28" t="n">
        <f aca="false">3413/(J33/K33*1000)</f>
        <v>0.24190701053687</v>
      </c>
      <c r="J33" s="29" t="n">
        <v>1374317</v>
      </c>
      <c r="K33" s="29" t="n">
        <v>97409</v>
      </c>
      <c r="L33" s="14" t="n">
        <v>5563</v>
      </c>
      <c r="M33" s="13" t="n">
        <v>1028110</v>
      </c>
      <c r="N33" s="26" t="n">
        <f aca="false">G33+N32</f>
        <v>5528</v>
      </c>
    </row>
    <row r="34" customFormat="false" ht="15.75" hidden="false" customHeight="false" outlineLevel="0" collapsed="false">
      <c r="A34" s="13" t="s">
        <v>69</v>
      </c>
      <c r="B34" s="4" t="s">
        <v>70</v>
      </c>
      <c r="C34" s="6" t="s">
        <v>24</v>
      </c>
      <c r="D34" s="14" t="n">
        <v>0.03</v>
      </c>
      <c r="E34" s="14" t="n">
        <v>95.6</v>
      </c>
      <c r="F34" s="15" t="n">
        <f aca="false">D34*H34</f>
        <v>0.3</v>
      </c>
      <c r="G34" s="8" t="n">
        <v>49.3</v>
      </c>
      <c r="H34" s="27" t="n">
        <v>10</v>
      </c>
      <c r="I34" s="28" t="e">
        <f aca="false">3413/(J34/K34*1000)</f>
        <v>#DIV/0!</v>
      </c>
      <c r="J34" s="10"/>
      <c r="K34" s="10"/>
      <c r="L34" s="14" t="n">
        <v>1066.49</v>
      </c>
      <c r="M34" s="13" t="n">
        <v>408454</v>
      </c>
      <c r="N34" s="26" t="n">
        <f aca="false">G34+N33</f>
        <v>5577.3</v>
      </c>
      <c r="O34" s="0" t="s">
        <v>71</v>
      </c>
    </row>
    <row r="35" customFormat="false" ht="15.75" hidden="false" customHeight="false" outlineLevel="0" collapsed="false">
      <c r="A35" s="13" t="s">
        <v>72</v>
      </c>
      <c r="B35" s="4" t="s">
        <v>73</v>
      </c>
      <c r="C35" s="6" t="s">
        <v>74</v>
      </c>
      <c r="D35" s="14" t="n">
        <v>0.02</v>
      </c>
      <c r="E35" s="14" t="n">
        <v>100</v>
      </c>
      <c r="F35" s="15" t="n">
        <f aca="false">D35*H35</f>
        <v>0.365719250820622</v>
      </c>
      <c r="G35" s="8" t="n">
        <v>75</v>
      </c>
      <c r="H35" s="27" t="n">
        <f aca="false">J35/K35</f>
        <v>18.2859625410311</v>
      </c>
      <c r="I35" s="28" t="n">
        <f aca="false">3413/(J35/K35*1000)</f>
        <v>0.186645903508865</v>
      </c>
      <c r="J35" s="29" t="n">
        <v>284109</v>
      </c>
      <c r="K35" s="29" t="n">
        <v>15537</v>
      </c>
      <c r="L35" s="14" t="n">
        <v>5608.5</v>
      </c>
      <c r="M35" s="13" t="n">
        <v>1836103</v>
      </c>
      <c r="N35" s="26" t="n">
        <f aca="false">G35+N34</f>
        <v>5652.3</v>
      </c>
    </row>
    <row r="36" customFormat="false" ht="15.75" hidden="false" customHeight="false" outlineLevel="0" collapsed="false">
      <c r="A36" s="13" t="s">
        <v>75</v>
      </c>
      <c r="B36" s="4" t="s">
        <v>76</v>
      </c>
      <c r="C36" s="6" t="s">
        <v>77</v>
      </c>
      <c r="D36" s="14" t="n">
        <v>0.04</v>
      </c>
      <c r="E36" s="14" t="n">
        <v>94.9</v>
      </c>
      <c r="F36" s="15" t="n">
        <f aca="false">D36*H36</f>
        <v>0.404816909967879</v>
      </c>
      <c r="G36" s="8" t="n">
        <v>359</v>
      </c>
      <c r="H36" s="27" t="n">
        <f aca="false">J36/K36</f>
        <v>10.120422749197</v>
      </c>
      <c r="I36" s="28" t="n">
        <f aca="false">3413/(J36/K36*1000)</f>
        <v>0.337238876732774</v>
      </c>
      <c r="J36" s="29" t="n">
        <v>8692927</v>
      </c>
      <c r="K36" s="29" t="n">
        <v>858949</v>
      </c>
      <c r="L36" s="14" t="n">
        <v>5651.75</v>
      </c>
      <c r="M36" s="13" t="n">
        <v>12592813</v>
      </c>
      <c r="N36" s="26" t="n">
        <f aca="false">G36+N35</f>
        <v>6011.3</v>
      </c>
    </row>
    <row r="37" customFormat="false" ht="15.75" hidden="false" customHeight="false" outlineLevel="0" collapsed="false">
      <c r="A37" s="13" t="s">
        <v>75</v>
      </c>
      <c r="B37" s="4" t="s">
        <v>76</v>
      </c>
      <c r="C37" s="6" t="s">
        <v>47</v>
      </c>
      <c r="D37" s="14" t="n">
        <v>0.04</v>
      </c>
      <c r="E37" s="14" t="n">
        <v>98.8</v>
      </c>
      <c r="F37" s="15" t="n">
        <f aca="false">D37*H37</f>
        <v>0.413347876386311</v>
      </c>
      <c r="G37" s="8" t="n">
        <v>359</v>
      </c>
      <c r="H37" s="27" t="n">
        <f aca="false">J37/K37</f>
        <v>10.3336969096578</v>
      </c>
      <c r="I37" s="28" t="n">
        <f aca="false">3413/(J37/K37*1000)</f>
        <v>0.330278701788732</v>
      </c>
      <c r="J37" s="29" t="n">
        <v>6091859</v>
      </c>
      <c r="K37" s="29" t="n">
        <v>589514</v>
      </c>
      <c r="L37" s="14" t="n">
        <v>5603.25</v>
      </c>
      <c r="M37" s="13" t="n">
        <v>12385810</v>
      </c>
      <c r="N37" s="26" t="n">
        <f aca="false">G37+N36</f>
        <v>6370.3</v>
      </c>
    </row>
    <row r="38" customFormat="false" ht="15.75" hidden="false" customHeight="false" outlineLevel="0" collapsed="false">
      <c r="A38" s="34" t="s">
        <v>78</v>
      </c>
      <c r="B38" s="35" t="s">
        <v>79</v>
      </c>
      <c r="C38" s="36" t="s">
        <v>43</v>
      </c>
      <c r="D38" s="37" t="n">
        <v>0.06</v>
      </c>
      <c r="E38" s="37" t="n">
        <v>97.8</v>
      </c>
      <c r="F38" s="38" t="n">
        <f aca="false">D38*H38</f>
        <v>0.466586223736022</v>
      </c>
      <c r="G38" s="39" t="n">
        <v>107.6</v>
      </c>
      <c r="H38" s="40" t="n">
        <f aca="false">J38/K38</f>
        <v>7.77643706226703</v>
      </c>
      <c r="I38" s="41" t="n">
        <f aca="false">3413/(J38/K38*1000)</f>
        <v>0.438889940556533</v>
      </c>
      <c r="J38" s="42" t="n">
        <v>1258002</v>
      </c>
      <c r="K38" s="42" t="n">
        <v>161771</v>
      </c>
      <c r="L38" s="37" t="n">
        <v>3329.25</v>
      </c>
      <c r="M38" s="34" t="n">
        <v>754511</v>
      </c>
      <c r="N38" s="26" t="n">
        <f aca="false">G38+N37</f>
        <v>6477.9</v>
      </c>
    </row>
    <row r="39" customFormat="false" ht="15.75" hidden="false" customHeight="false" outlineLevel="0" collapsed="false">
      <c r="A39" s="13" t="s">
        <v>80</v>
      </c>
      <c r="B39" s="4" t="s">
        <v>81</v>
      </c>
      <c r="C39" s="6" t="s">
        <v>82</v>
      </c>
      <c r="D39" s="14" t="n">
        <v>0.05</v>
      </c>
      <c r="E39" s="14" t="n">
        <v>98.7</v>
      </c>
      <c r="F39" s="15" t="n">
        <f aca="false">D39*H39</f>
        <v>0.5</v>
      </c>
      <c r="G39" s="8" t="n">
        <v>330</v>
      </c>
      <c r="H39" s="27" t="n">
        <v>10</v>
      </c>
      <c r="I39" s="28" t="e">
        <f aca="false">3413/(J39/K39*1000)</f>
        <v>#DIV/0!</v>
      </c>
      <c r="J39" s="10"/>
      <c r="K39" s="10"/>
      <c r="L39" s="14" t="n">
        <v>6576</v>
      </c>
      <c r="M39" s="13" t="n">
        <v>24596698</v>
      </c>
      <c r="N39" s="26" t="n">
        <f aca="false">G39+N38</f>
        <v>6807.9</v>
      </c>
      <c r="O39" s="0" t="s">
        <v>71</v>
      </c>
    </row>
    <row r="40" customFormat="false" ht="15.75" hidden="false" customHeight="false" outlineLevel="0" collapsed="false">
      <c r="A40" s="13" t="s">
        <v>80</v>
      </c>
      <c r="B40" s="4" t="s">
        <v>81</v>
      </c>
      <c r="C40" s="6" t="s">
        <v>82</v>
      </c>
      <c r="D40" s="14" t="n">
        <v>0.05</v>
      </c>
      <c r="E40" s="14" t="n">
        <v>98.7</v>
      </c>
      <c r="F40" s="15" t="n">
        <f aca="false">D40*H40</f>
        <v>0.5</v>
      </c>
      <c r="G40" s="8" t="n">
        <v>330</v>
      </c>
      <c r="H40" s="27" t="n">
        <v>10</v>
      </c>
      <c r="I40" s="28" t="e">
        <f aca="false">3413/(J40/K40*1000)</f>
        <v>#DIV/0!</v>
      </c>
      <c r="J40" s="10"/>
      <c r="K40" s="10"/>
      <c r="L40" s="14" t="n">
        <v>6576</v>
      </c>
      <c r="M40" s="13" t="n">
        <v>24596698</v>
      </c>
      <c r="N40" s="26" t="n">
        <f aca="false">G40+N39</f>
        <v>7137.9</v>
      </c>
    </row>
    <row r="41" customFormat="false" ht="15.75" hidden="false" customHeight="false" outlineLevel="0" collapsed="false">
      <c r="A41" s="13" t="s">
        <v>80</v>
      </c>
      <c r="B41" s="4" t="s">
        <v>81</v>
      </c>
      <c r="C41" s="6" t="s">
        <v>82</v>
      </c>
      <c r="D41" s="14" t="n">
        <v>0.05</v>
      </c>
      <c r="E41" s="14" t="n">
        <v>98.7</v>
      </c>
      <c r="F41" s="15" t="n">
        <f aca="false">D41*H41</f>
        <v>0.5</v>
      </c>
      <c r="G41" s="8" t="n">
        <v>330</v>
      </c>
      <c r="H41" s="27" t="n">
        <v>10</v>
      </c>
      <c r="I41" s="28" t="e">
        <f aca="false">3413/(J41/K41*1000)</f>
        <v>#DIV/0!</v>
      </c>
      <c r="J41" s="10"/>
      <c r="K41" s="10"/>
      <c r="L41" s="14" t="n">
        <v>6576</v>
      </c>
      <c r="M41" s="13" t="n">
        <v>24596698</v>
      </c>
      <c r="N41" s="26" t="n">
        <f aca="false">G41+N40</f>
        <v>7467.9</v>
      </c>
    </row>
    <row r="42" customFormat="false" ht="15.75" hidden="false" customHeight="false" outlineLevel="0" collapsed="false">
      <c r="A42" s="13" t="s">
        <v>83</v>
      </c>
      <c r="B42" s="4" t="s">
        <v>84</v>
      </c>
      <c r="C42" s="6" t="s">
        <v>47</v>
      </c>
      <c r="D42" s="14" t="n">
        <v>0.05</v>
      </c>
      <c r="E42" s="14" t="n">
        <v>99.5</v>
      </c>
      <c r="F42" s="15" t="n">
        <f aca="false">D42*H42</f>
        <v>0.525127382024195</v>
      </c>
      <c r="G42" s="8" t="n">
        <v>333</v>
      </c>
      <c r="H42" s="27" t="n">
        <f aca="false">J42/K42</f>
        <v>10.5025476404839</v>
      </c>
      <c r="I42" s="28" t="n">
        <f aca="false">3413/(J42/K42*1000)</f>
        <v>0.324968771085979</v>
      </c>
      <c r="J42" s="29" t="n">
        <v>5342709</v>
      </c>
      <c r="K42" s="29" t="n">
        <v>508706</v>
      </c>
      <c r="L42" s="14" t="n">
        <v>4041.25</v>
      </c>
      <c r="M42" s="13" t="n">
        <v>9242022</v>
      </c>
      <c r="N42" s="26" t="n">
        <f aca="false">G42+N41</f>
        <v>7800.9</v>
      </c>
    </row>
    <row r="43" customFormat="false" ht="15.75" hidden="false" customHeight="false" outlineLevel="0" collapsed="false">
      <c r="A43" s="13" t="s">
        <v>67</v>
      </c>
      <c r="B43" s="4" t="s">
        <v>68</v>
      </c>
      <c r="C43" s="6" t="s">
        <v>34</v>
      </c>
      <c r="D43" s="14" t="n">
        <v>0.04</v>
      </c>
      <c r="E43" s="14" t="n">
        <v>0</v>
      </c>
      <c r="F43" s="15" t="n">
        <f aca="false">D43*H43</f>
        <v>0.527126208777585</v>
      </c>
      <c r="G43" s="8" t="n">
        <v>44</v>
      </c>
      <c r="H43" s="27" t="n">
        <f aca="false">J43/K43</f>
        <v>13.1781552194396</v>
      </c>
      <c r="I43" s="28" t="n">
        <f aca="false">3413/(J43/K43*1000)</f>
        <v>0.258989209276071</v>
      </c>
      <c r="J43" s="29" t="n">
        <v>637770</v>
      </c>
      <c r="K43" s="29" t="n">
        <v>48396</v>
      </c>
      <c r="L43" s="14" t="n">
        <v>2548.25</v>
      </c>
      <c r="M43" s="13" t="n">
        <v>478696</v>
      </c>
      <c r="N43" s="26" t="n">
        <f aca="false">G43+N42</f>
        <v>7844.9</v>
      </c>
    </row>
    <row r="44" customFormat="false" ht="15.75" hidden="false" customHeight="false" outlineLevel="0" collapsed="false">
      <c r="A44" s="13" t="s">
        <v>85</v>
      </c>
      <c r="B44" s="4" t="s">
        <v>86</v>
      </c>
      <c r="C44" s="6" t="s">
        <v>43</v>
      </c>
      <c r="D44" s="14" t="n">
        <v>0.05</v>
      </c>
      <c r="E44" s="14" t="n">
        <v>98.7</v>
      </c>
      <c r="F44" s="15" t="n">
        <f aca="false">D44*H44</f>
        <v>0.531812878087306</v>
      </c>
      <c r="G44" s="8" t="n">
        <v>325</v>
      </c>
      <c r="H44" s="27" t="n">
        <f aca="false">J44/K44</f>
        <v>10.6362575617461</v>
      </c>
      <c r="I44" s="28" t="n">
        <f aca="false">3413/(J44/K44*1000)</f>
        <v>0.320883541996486</v>
      </c>
      <c r="J44" s="29" t="n">
        <v>9534905</v>
      </c>
      <c r="K44" s="29" t="n">
        <v>896453</v>
      </c>
      <c r="L44" s="14" t="n">
        <v>3149.25</v>
      </c>
      <c r="M44" s="13" t="n">
        <v>5058077</v>
      </c>
      <c r="N44" s="26" t="n">
        <f aca="false">G44+N43</f>
        <v>8169.9</v>
      </c>
    </row>
    <row r="45" customFormat="false" ht="15.75" hidden="false" customHeight="false" outlineLevel="0" collapsed="false">
      <c r="A45" s="13" t="s">
        <v>45</v>
      </c>
      <c r="B45" s="4" t="s">
        <v>46</v>
      </c>
      <c r="C45" s="6" t="s">
        <v>77</v>
      </c>
      <c r="D45" s="14" t="n">
        <v>0.05</v>
      </c>
      <c r="E45" s="14" t="n">
        <v>96</v>
      </c>
      <c r="F45" s="15" t="n">
        <f aca="false">D45*H45</f>
        <v>0.533399463181235</v>
      </c>
      <c r="G45" s="8" t="n">
        <v>342</v>
      </c>
      <c r="H45" s="27" t="n">
        <f aca="false">J45/K45</f>
        <v>10.6679892636247</v>
      </c>
      <c r="I45" s="28" t="n">
        <f aca="false">3413/(J45/K45*1000)</f>
        <v>0.319929080884766</v>
      </c>
      <c r="J45" s="29" t="n">
        <v>6124738</v>
      </c>
      <c r="K45" s="29" t="n">
        <v>574123</v>
      </c>
      <c r="L45" s="14" t="n">
        <v>4196.37</v>
      </c>
      <c r="M45" s="13" t="n">
        <v>6583355</v>
      </c>
      <c r="N45" s="26" t="n">
        <f aca="false">G45+N44</f>
        <v>8511.9</v>
      </c>
    </row>
    <row r="46" customFormat="false" ht="15.75" hidden="false" customHeight="false" outlineLevel="0" collapsed="false">
      <c r="A46" s="13" t="s">
        <v>85</v>
      </c>
      <c r="B46" s="4" t="s">
        <v>86</v>
      </c>
      <c r="C46" s="6" t="s">
        <v>54</v>
      </c>
      <c r="D46" s="14" t="n">
        <v>0.05</v>
      </c>
      <c r="E46" s="14" t="n">
        <v>96.7</v>
      </c>
      <c r="F46" s="15" t="n">
        <f aca="false">D46*H46</f>
        <v>0.534218276358111</v>
      </c>
      <c r="G46" s="8" t="n">
        <v>682</v>
      </c>
      <c r="H46" s="27" t="n">
        <f aca="false">J46/K46</f>
        <v>10.6843655271622</v>
      </c>
      <c r="I46" s="28" t="n">
        <f aca="false">3413/(J46/K46*1000)</f>
        <v>0.319438715506628</v>
      </c>
      <c r="J46" s="29" t="n">
        <v>22163135</v>
      </c>
      <c r="K46" s="29" t="n">
        <v>2074352</v>
      </c>
      <c r="L46" s="14" t="n">
        <v>4813</v>
      </c>
      <c r="M46" s="13" t="n">
        <v>20037876</v>
      </c>
      <c r="N46" s="26" t="n">
        <f aca="false">G46+N45</f>
        <v>9193.9</v>
      </c>
    </row>
    <row r="47" customFormat="false" ht="15.75" hidden="false" customHeight="false" outlineLevel="0" collapsed="false">
      <c r="A47" s="13" t="s">
        <v>83</v>
      </c>
      <c r="B47" s="4" t="s">
        <v>84</v>
      </c>
      <c r="C47" s="6" t="s">
        <v>77</v>
      </c>
      <c r="D47" s="14" t="n">
        <v>0.05</v>
      </c>
      <c r="E47" s="14" t="n">
        <v>99.6</v>
      </c>
      <c r="F47" s="15" t="n">
        <f aca="false">D47*H47</f>
        <v>0.540712611999858</v>
      </c>
      <c r="G47" s="8" t="n">
        <v>333</v>
      </c>
      <c r="H47" s="27" t="n">
        <f aca="false">J47/K47</f>
        <v>10.8142522399972</v>
      </c>
      <c r="I47" s="28" t="n">
        <f aca="false">3413/(J47/K47*1000)</f>
        <v>0.315602033710367</v>
      </c>
      <c r="J47" s="29" t="n">
        <v>5501275</v>
      </c>
      <c r="K47" s="29" t="n">
        <v>508706</v>
      </c>
      <c r="L47" s="14" t="n">
        <v>4189.75</v>
      </c>
      <c r="M47" s="13" t="n">
        <v>9307616</v>
      </c>
      <c r="N47" s="26" t="n">
        <f aca="false">G47+N46</f>
        <v>9526.9</v>
      </c>
    </row>
    <row r="48" customFormat="false" ht="15.75" hidden="false" customHeight="false" outlineLevel="0" collapsed="false">
      <c r="A48" s="13" t="s">
        <v>32</v>
      </c>
      <c r="B48" s="4" t="s">
        <v>33</v>
      </c>
      <c r="C48" s="6" t="s">
        <v>77</v>
      </c>
      <c r="D48" s="14" t="n">
        <v>0.05</v>
      </c>
      <c r="E48" s="14" t="n">
        <v>99</v>
      </c>
      <c r="F48" s="15" t="n">
        <f aca="false">D48*H48</f>
        <v>0.561181737760804</v>
      </c>
      <c r="G48" s="8" t="n">
        <v>230</v>
      </c>
      <c r="H48" s="27" t="n">
        <f aca="false">J48/K48</f>
        <v>11.2236347552161</v>
      </c>
      <c r="I48" s="28" t="n">
        <f aca="false">3413/(J48/K48*1000)</f>
        <v>0.304090437227908</v>
      </c>
      <c r="J48" s="29" t="n">
        <v>2600909</v>
      </c>
      <c r="K48" s="29" t="n">
        <v>231735</v>
      </c>
      <c r="L48" s="14" t="n">
        <v>3118.5</v>
      </c>
      <c r="M48" s="13" t="n">
        <v>3323206</v>
      </c>
      <c r="N48" s="26" t="n">
        <f aca="false">G48+N47</f>
        <v>9756.9</v>
      </c>
    </row>
    <row r="49" customFormat="false" ht="15.75" hidden="false" customHeight="false" outlineLevel="0" collapsed="false">
      <c r="A49" s="17" t="s">
        <v>87</v>
      </c>
      <c r="B49" s="18" t="s">
        <v>88</v>
      </c>
      <c r="C49" s="19" t="s">
        <v>89</v>
      </c>
      <c r="D49" s="20" t="n">
        <v>0.04</v>
      </c>
      <c r="E49" s="20" t="n">
        <v>97.7</v>
      </c>
      <c r="F49" s="21" t="n">
        <f aca="false">D49*H49</f>
        <v>0.60170186339464</v>
      </c>
      <c r="G49" s="22" t="n">
        <v>89.9</v>
      </c>
      <c r="H49" s="23" t="n">
        <f aca="false">J49/K49</f>
        <v>15.042546584866</v>
      </c>
      <c r="I49" s="24" t="n">
        <f aca="false">3413/(J49/K49*1000)</f>
        <v>0.226889774330747</v>
      </c>
      <c r="J49" s="25" t="n">
        <v>4602222</v>
      </c>
      <c r="K49" s="25" t="n">
        <v>305947</v>
      </c>
      <c r="L49" s="20" t="n">
        <v>4227.29</v>
      </c>
      <c r="M49" s="17" t="n">
        <v>3022391</v>
      </c>
      <c r="N49" s="26" t="n">
        <f aca="false">G49+N48</f>
        <v>9846.8</v>
      </c>
    </row>
    <row r="50" customFormat="false" ht="15.75" hidden="false" customHeight="false" outlineLevel="0" collapsed="false">
      <c r="A50" s="13" t="s">
        <v>90</v>
      </c>
      <c r="B50" s="4" t="s">
        <v>91</v>
      </c>
      <c r="C50" s="6" t="s">
        <v>92</v>
      </c>
      <c r="D50" s="14" t="n">
        <v>0.06</v>
      </c>
      <c r="E50" s="14" t="n">
        <v>97.1</v>
      </c>
      <c r="F50" s="15" t="n">
        <f aca="false">D50*H50</f>
        <v>0.616392177447172</v>
      </c>
      <c r="G50" s="8" t="n">
        <v>13.3</v>
      </c>
      <c r="H50" s="27" t="n">
        <f aca="false">J50/K50</f>
        <v>10.2732029574529</v>
      </c>
      <c r="I50" s="28" t="n">
        <f aca="false">3413/(J50/K50*1000)</f>
        <v>0.33222355424449</v>
      </c>
      <c r="J50" s="29" t="n">
        <v>6850069</v>
      </c>
      <c r="K50" s="29" t="n">
        <v>666790</v>
      </c>
      <c r="L50" s="14" t="n">
        <v>5796</v>
      </c>
      <c r="M50" s="13" t="n">
        <v>10438786</v>
      </c>
      <c r="N50" s="26" t="n">
        <f aca="false">G50+N49</f>
        <v>9860.1</v>
      </c>
    </row>
    <row r="51" customFormat="false" ht="15.75" hidden="false" customHeight="false" outlineLevel="0" collapsed="false">
      <c r="A51" s="13" t="s">
        <v>41</v>
      </c>
      <c r="B51" s="4" t="s">
        <v>42</v>
      </c>
      <c r="C51" s="6" t="s">
        <v>77</v>
      </c>
      <c r="D51" s="14" t="n">
        <v>0.07</v>
      </c>
      <c r="E51" s="14" t="n">
        <v>93.9</v>
      </c>
      <c r="F51" s="15" t="n">
        <f aca="false">D51*H51</f>
        <v>0.630036868916795</v>
      </c>
      <c r="G51" s="8" t="n">
        <v>333</v>
      </c>
      <c r="H51" s="27" t="n">
        <f aca="false">J51/K51</f>
        <v>9.00052669881136</v>
      </c>
      <c r="I51" s="28" t="n">
        <f aca="false">3413/(J51/K51*1000)</f>
        <v>0.379200030643844</v>
      </c>
      <c r="J51" s="29" t="n">
        <v>5417075</v>
      </c>
      <c r="K51" s="29" t="n">
        <v>601862</v>
      </c>
      <c r="L51" s="14" t="n">
        <v>3176.75</v>
      </c>
      <c r="M51" s="13" t="n">
        <v>7147641</v>
      </c>
      <c r="N51" s="26" t="n">
        <f aca="false">G51+N50</f>
        <v>10193.1</v>
      </c>
    </row>
    <row r="52" customFormat="false" ht="15.75" hidden="false" customHeight="false" outlineLevel="0" collapsed="false">
      <c r="A52" s="13" t="s">
        <v>78</v>
      </c>
      <c r="B52" s="4" t="s">
        <v>79</v>
      </c>
      <c r="C52" s="6" t="s">
        <v>54</v>
      </c>
      <c r="D52" s="14" t="n">
        <v>0.06</v>
      </c>
      <c r="E52" s="14" t="n">
        <v>97</v>
      </c>
      <c r="F52" s="15" t="n">
        <f aca="false">D52*H52</f>
        <v>0.633116201815551</v>
      </c>
      <c r="G52" s="8" t="n">
        <v>156.3</v>
      </c>
      <c r="H52" s="27" t="n">
        <f aca="false">J52/K52</f>
        <v>10.5519366969258</v>
      </c>
      <c r="I52" s="28" t="n">
        <f aca="false">3413/(J52/K52*1000)</f>
        <v>0.323447732679663</v>
      </c>
      <c r="J52" s="29" t="n">
        <v>7699706</v>
      </c>
      <c r="K52" s="29" t="n">
        <v>729696</v>
      </c>
      <c r="L52" s="14" t="n">
        <v>4219.5</v>
      </c>
      <c r="M52" s="13" t="n">
        <v>2741773</v>
      </c>
      <c r="N52" s="26" t="n">
        <f aca="false">G52+N51</f>
        <v>10349.4</v>
      </c>
    </row>
    <row r="53" customFormat="false" ht="15.75" hidden="false" customHeight="false" outlineLevel="0" collapsed="false">
      <c r="A53" s="13" t="s">
        <v>93</v>
      </c>
      <c r="B53" s="4" t="s">
        <v>94</v>
      </c>
      <c r="C53" s="6" t="s">
        <v>77</v>
      </c>
      <c r="D53" s="14" t="n">
        <v>0.06</v>
      </c>
      <c r="E53" s="14" t="n">
        <v>98.4</v>
      </c>
      <c r="F53" s="15" t="n">
        <f aca="false">D53*H53</f>
        <v>0.649337690043477</v>
      </c>
      <c r="G53" s="8" t="n">
        <v>496.8</v>
      </c>
      <c r="H53" s="27" t="n">
        <f aca="false">J53/K53</f>
        <v>10.822294834058</v>
      </c>
      <c r="I53" s="28" t="n">
        <f aca="false">3413/(J53/K53*1000)</f>
        <v>0.315367493894107</v>
      </c>
      <c r="J53" s="29" t="n">
        <v>4007604</v>
      </c>
      <c r="K53" s="29" t="n">
        <v>370310</v>
      </c>
      <c r="L53" s="14" t="n">
        <v>5027.75</v>
      </c>
      <c r="M53" s="13" t="n">
        <v>11403996</v>
      </c>
      <c r="N53" s="26" t="n">
        <f aca="false">G53+N52</f>
        <v>10846.2</v>
      </c>
    </row>
    <row r="54" customFormat="false" ht="15.75" hidden="false" customHeight="false" outlineLevel="0" collapsed="false">
      <c r="A54" s="13" t="s">
        <v>85</v>
      </c>
      <c r="B54" s="4" t="s">
        <v>86</v>
      </c>
      <c r="C54" s="6" t="s">
        <v>34</v>
      </c>
      <c r="D54" s="14" t="n">
        <v>0.06</v>
      </c>
      <c r="E54" s="14" t="n">
        <v>99</v>
      </c>
      <c r="F54" s="15" t="n">
        <f aca="false">D54*H54</f>
        <v>0.654893614089559</v>
      </c>
      <c r="G54" s="8" t="n">
        <v>325</v>
      </c>
      <c r="H54" s="27" t="n">
        <f aca="false">J54/K54</f>
        <v>10.9148935681593</v>
      </c>
      <c r="I54" s="28" t="n">
        <f aca="false">3413/(J54/K54*1000)</f>
        <v>0.312692009197078</v>
      </c>
      <c r="J54" s="29" t="n">
        <v>4752814</v>
      </c>
      <c r="K54" s="29" t="n">
        <v>435443</v>
      </c>
      <c r="L54" s="14" t="n">
        <v>5759</v>
      </c>
      <c r="M54" s="13" t="n">
        <v>9101861</v>
      </c>
      <c r="N54" s="26" t="n">
        <f aca="false">G54+N53</f>
        <v>11171.2</v>
      </c>
    </row>
    <row r="55" customFormat="false" ht="15.75" hidden="false" customHeight="false" outlineLevel="0" collapsed="false">
      <c r="A55" s="13" t="s">
        <v>95</v>
      </c>
      <c r="B55" s="4" t="s">
        <v>96</v>
      </c>
      <c r="C55" s="6" t="s">
        <v>97</v>
      </c>
      <c r="D55" s="14" t="n">
        <v>0.07</v>
      </c>
      <c r="E55" s="14" t="n">
        <v>98.5</v>
      </c>
      <c r="F55" s="15" t="n">
        <f aca="false">D55*H55</f>
        <v>0.655744401124458</v>
      </c>
      <c r="G55" s="8" t="n">
        <v>702</v>
      </c>
      <c r="H55" s="27" t="n">
        <f aca="false">J55/K55</f>
        <v>9.36777715892082</v>
      </c>
      <c r="I55" s="28" t="n">
        <f aca="false">3413/(J55/K55*1000)</f>
        <v>0.364334029524799</v>
      </c>
      <c r="J55" s="29" t="n">
        <v>28508441</v>
      </c>
      <c r="K55" s="29" t="n">
        <v>3043245</v>
      </c>
      <c r="L55" s="14" t="n">
        <v>5790.75</v>
      </c>
      <c r="M55" s="13" t="n">
        <v>31811974</v>
      </c>
      <c r="N55" s="26" t="n">
        <f aca="false">G55+N54</f>
        <v>11873.2</v>
      </c>
    </row>
    <row r="56" customFormat="false" ht="15.75" hidden="false" customHeight="false" outlineLevel="0" collapsed="false">
      <c r="A56" s="34" t="s">
        <v>78</v>
      </c>
      <c r="B56" s="35" t="s">
        <v>79</v>
      </c>
      <c r="C56" s="36" t="s">
        <v>77</v>
      </c>
      <c r="D56" s="37" t="n">
        <v>0.07</v>
      </c>
      <c r="E56" s="37"/>
      <c r="F56" s="38" t="n">
        <f aca="false">D56*H56</f>
        <v>0.660484611054129</v>
      </c>
      <c r="G56" s="39" t="n">
        <v>56.3</v>
      </c>
      <c r="H56" s="40" t="n">
        <f aca="false">J56/K56</f>
        <v>9.43549444363042</v>
      </c>
      <c r="I56" s="41" t="n">
        <f aca="false">3413/(J56/K56*1000)</f>
        <v>0.361719252805453</v>
      </c>
      <c r="J56" s="42" t="n">
        <v>1223510</v>
      </c>
      <c r="K56" s="42" t="n">
        <v>129671</v>
      </c>
      <c r="L56" s="37" t="n">
        <v>2794.25</v>
      </c>
      <c r="M56" s="34" t="n">
        <v>633580</v>
      </c>
      <c r="N56" s="26" t="n">
        <f aca="false">G56+N55</f>
        <v>11929.5</v>
      </c>
    </row>
    <row r="57" customFormat="false" ht="15.75" hidden="false" customHeight="false" outlineLevel="0" collapsed="false">
      <c r="A57" s="13" t="s">
        <v>98</v>
      </c>
      <c r="B57" s="4" t="s">
        <v>99</v>
      </c>
      <c r="C57" s="6" t="s">
        <v>25</v>
      </c>
      <c r="D57" s="14" t="n">
        <v>0.06</v>
      </c>
      <c r="E57" s="14" t="n">
        <v>99.7</v>
      </c>
      <c r="F57" s="15" t="n">
        <f aca="false">D57*H57</f>
        <v>0.665811721504726</v>
      </c>
      <c r="G57" s="8" t="n">
        <v>215</v>
      </c>
      <c r="H57" s="27" t="n">
        <f aca="false">J57/K57</f>
        <v>11.0968620250788</v>
      </c>
      <c r="I57" s="28" t="n">
        <f aca="false">3413/(J57/K57*1000)</f>
        <v>0.30756442607709</v>
      </c>
      <c r="J57" s="29" t="n">
        <v>3191169</v>
      </c>
      <c r="K57" s="29" t="n">
        <v>287574</v>
      </c>
      <c r="L57" s="14" t="n">
        <v>5650</v>
      </c>
      <c r="M57" s="13" t="n">
        <v>7061962</v>
      </c>
      <c r="N57" s="26" t="n">
        <f aca="false">G57+N56</f>
        <v>12144.5</v>
      </c>
    </row>
    <row r="58" customFormat="false" ht="15.75" hidden="false" customHeight="false" outlineLevel="0" collapsed="false">
      <c r="A58" s="34" t="s">
        <v>78</v>
      </c>
      <c r="B58" s="35" t="s">
        <v>79</v>
      </c>
      <c r="C58" s="36" t="s">
        <v>47</v>
      </c>
      <c r="D58" s="37" t="n">
        <v>0.08</v>
      </c>
      <c r="E58" s="37" t="n">
        <v>98.6</v>
      </c>
      <c r="F58" s="38" t="n">
        <f aca="false">D58*H58</f>
        <v>0.704379545156589</v>
      </c>
      <c r="G58" s="39" t="n">
        <v>107.6</v>
      </c>
      <c r="H58" s="40" t="n">
        <f aca="false">J58/K58</f>
        <v>8.80474431445736</v>
      </c>
      <c r="I58" s="41" t="n">
        <f aca="false">3413/(J58/K58*1000)</f>
        <v>0.38763192639176</v>
      </c>
      <c r="J58" s="42" t="n">
        <v>1141720</v>
      </c>
      <c r="K58" s="42" t="n">
        <v>129671</v>
      </c>
      <c r="L58" s="37" t="n">
        <v>1815.5</v>
      </c>
      <c r="M58" s="34" t="n">
        <v>377294</v>
      </c>
      <c r="N58" s="26" t="n">
        <f aca="false">G58+N57</f>
        <v>12252.1</v>
      </c>
    </row>
    <row r="59" customFormat="false" ht="15.75" hidden="false" customHeight="false" outlineLevel="0" collapsed="false">
      <c r="A59" s="13" t="s">
        <v>32</v>
      </c>
      <c r="B59" s="4" t="s">
        <v>33</v>
      </c>
      <c r="C59" s="6" t="s">
        <v>47</v>
      </c>
      <c r="D59" s="14" t="n">
        <v>0.07</v>
      </c>
      <c r="E59" s="14" t="n">
        <v>99.2</v>
      </c>
      <c r="F59" s="15" t="n">
        <f aca="false">D59*H59</f>
        <v>0.721790727024719</v>
      </c>
      <c r="G59" s="8" t="n">
        <v>230</v>
      </c>
      <c r="H59" s="27" t="n">
        <f aca="false">J59/K59</f>
        <v>10.3112961003531</v>
      </c>
      <c r="I59" s="28" t="n">
        <f aca="false">3413/(J59/K59*1000)</f>
        <v>0.330996216846408</v>
      </c>
      <c r="J59" s="29" t="n">
        <v>3235396</v>
      </c>
      <c r="K59" s="29" t="n">
        <v>313772</v>
      </c>
      <c r="L59" s="14" t="n">
        <v>2624.25</v>
      </c>
      <c r="M59" s="13" t="n">
        <v>2552794</v>
      </c>
      <c r="N59" s="26" t="n">
        <f aca="false">G59+N58</f>
        <v>12482.1</v>
      </c>
    </row>
    <row r="60" customFormat="false" ht="15.75" hidden="false" customHeight="false" outlineLevel="0" collapsed="false">
      <c r="A60" s="13" t="s">
        <v>78</v>
      </c>
      <c r="B60" s="4" t="s">
        <v>79</v>
      </c>
      <c r="C60" s="6" t="s">
        <v>34</v>
      </c>
      <c r="D60" s="14" t="n">
        <v>0.07</v>
      </c>
      <c r="E60" s="14" t="n">
        <v>98</v>
      </c>
      <c r="F60" s="15" t="n">
        <f aca="false">D60*H60</f>
        <v>0.738635568784809</v>
      </c>
      <c r="G60" s="8" t="n">
        <v>107.6</v>
      </c>
      <c r="H60" s="27" t="n">
        <f aca="false">J60/K60</f>
        <v>10.5519366969258</v>
      </c>
      <c r="I60" s="28" t="n">
        <f aca="false">3413/(J60/K60*1000)</f>
        <v>0.323447732679663</v>
      </c>
      <c r="J60" s="29" t="n">
        <v>7699706</v>
      </c>
      <c r="K60" s="29" t="n">
        <v>729696</v>
      </c>
      <c r="L60" s="14" t="n">
        <v>3348.25</v>
      </c>
      <c r="M60" s="13" t="n">
        <v>769721</v>
      </c>
      <c r="N60" s="26" t="n">
        <f aca="false">G60+N59</f>
        <v>12589.7</v>
      </c>
    </row>
    <row r="61" customFormat="false" ht="15.75" hidden="false" customHeight="false" outlineLevel="0" collapsed="false">
      <c r="A61" s="13" t="s">
        <v>100</v>
      </c>
      <c r="B61" s="4" t="s">
        <v>101</v>
      </c>
      <c r="C61" s="6" t="s">
        <v>102</v>
      </c>
      <c r="D61" s="14" t="n">
        <v>0.07</v>
      </c>
      <c r="E61" s="14" t="n">
        <v>99.4</v>
      </c>
      <c r="F61" s="15" t="n">
        <f aca="false">D61*H61</f>
        <v>0.743471762189659</v>
      </c>
      <c r="G61" s="8" t="n">
        <v>260</v>
      </c>
      <c r="H61" s="27" t="n">
        <f aca="false">J61/K61</f>
        <v>10.621025174138</v>
      </c>
      <c r="I61" s="28" t="n">
        <f aca="false">3413/(J61/K61*1000)</f>
        <v>0.321343744510709</v>
      </c>
      <c r="J61" s="29" t="n">
        <v>7349537</v>
      </c>
      <c r="K61" s="29" t="n">
        <v>691980</v>
      </c>
      <c r="L61" s="14" t="n">
        <v>5533.25</v>
      </c>
      <c r="M61" s="13" t="n">
        <v>7629887</v>
      </c>
      <c r="N61" s="26" t="n">
        <f aca="false">G61+N60</f>
        <v>12849.7</v>
      </c>
    </row>
    <row r="62" customFormat="false" ht="15.75" hidden="false" customHeight="false" outlineLevel="0" collapsed="false">
      <c r="A62" s="13" t="s">
        <v>95</v>
      </c>
      <c r="B62" s="4" t="s">
        <v>96</v>
      </c>
      <c r="C62" s="6" t="s">
        <v>103</v>
      </c>
      <c r="D62" s="14" t="n">
        <v>0.08</v>
      </c>
      <c r="E62" s="14" t="n">
        <v>98.4</v>
      </c>
      <c r="F62" s="15" t="n">
        <f aca="false">D62*H62</f>
        <v>0.74918018549769</v>
      </c>
      <c r="G62" s="8" t="n">
        <v>702</v>
      </c>
      <c r="H62" s="27" t="n">
        <f aca="false">J62/K62</f>
        <v>9.36475231872112</v>
      </c>
      <c r="I62" s="28" t="n">
        <f aca="false">3413/(J62/K62*1000)</f>
        <v>0.364451710396767</v>
      </c>
      <c r="J62" s="29" t="n">
        <v>28812496</v>
      </c>
      <c r="K62" s="29" t="n">
        <v>3076696</v>
      </c>
      <c r="L62" s="14" t="n">
        <v>5919.75</v>
      </c>
      <c r="M62" s="13" t="n">
        <v>29349306</v>
      </c>
      <c r="N62" s="26" t="n">
        <f aca="false">G62+N61</f>
        <v>13551.7</v>
      </c>
    </row>
    <row r="63" customFormat="false" ht="15.75" hidden="false" customHeight="false" outlineLevel="0" collapsed="false">
      <c r="A63" s="13" t="s">
        <v>93</v>
      </c>
      <c r="B63" s="4" t="s">
        <v>94</v>
      </c>
      <c r="C63" s="6" t="s">
        <v>25</v>
      </c>
      <c r="D63" s="14" t="n">
        <v>0.07</v>
      </c>
      <c r="E63" s="14" t="n">
        <v>99.5</v>
      </c>
      <c r="F63" s="15" t="n">
        <f aca="false">D63*H63</f>
        <v>0.818444429996523</v>
      </c>
      <c r="G63" s="8" t="n">
        <v>163.2</v>
      </c>
      <c r="H63" s="27" t="n">
        <f aca="false">J63/K63</f>
        <v>11.6920632856646</v>
      </c>
      <c r="I63" s="28" t="n">
        <f aca="false">3413/(J63/K63*1000)</f>
        <v>0.291907417588528</v>
      </c>
      <c r="J63" s="29" t="n">
        <v>4136196</v>
      </c>
      <c r="K63" s="29" t="n">
        <v>353761</v>
      </c>
      <c r="L63" s="14" t="n">
        <v>6354.75</v>
      </c>
      <c r="M63" s="13" t="n">
        <v>5582231</v>
      </c>
      <c r="N63" s="26" t="n">
        <f aca="false">G63+N62</f>
        <v>13714.9</v>
      </c>
    </row>
    <row r="64" customFormat="false" ht="15.75" hidden="false" customHeight="false" outlineLevel="0" collapsed="false">
      <c r="A64" s="34" t="s">
        <v>32</v>
      </c>
      <c r="B64" s="35" t="s">
        <v>33</v>
      </c>
      <c r="C64" s="36" t="s">
        <v>43</v>
      </c>
      <c r="D64" s="37" t="n">
        <v>0.08</v>
      </c>
      <c r="E64" s="37" t="n">
        <v>97.8</v>
      </c>
      <c r="F64" s="38" t="n">
        <f aca="false">D64*H64</f>
        <v>0.82490368802825</v>
      </c>
      <c r="G64" s="39" t="n">
        <v>343</v>
      </c>
      <c r="H64" s="40" t="n">
        <f aca="false">J64/K64</f>
        <v>10.3112961003531</v>
      </c>
      <c r="I64" s="41" t="n">
        <f aca="false">3413/(J64/K64*1000)</f>
        <v>0.330996216846408</v>
      </c>
      <c r="J64" s="42" t="n">
        <v>3235396</v>
      </c>
      <c r="K64" s="42" t="n">
        <v>313772</v>
      </c>
      <c r="L64" s="37" t="n">
        <v>2050.5</v>
      </c>
      <c r="M64" s="34" t="n">
        <v>3548707</v>
      </c>
      <c r="N64" s="26" t="n">
        <f aca="false">G64+N63</f>
        <v>14057.9</v>
      </c>
      <c r="O64" s="0" t="s">
        <v>104</v>
      </c>
    </row>
    <row r="65" customFormat="false" ht="15.75" hidden="false" customHeight="false" outlineLevel="0" collapsed="false">
      <c r="A65" s="13" t="s">
        <v>90</v>
      </c>
      <c r="B65" s="4" t="s">
        <v>91</v>
      </c>
      <c r="C65" s="6" t="s">
        <v>105</v>
      </c>
      <c r="D65" s="14" t="n">
        <v>0.08</v>
      </c>
      <c r="E65" s="14" t="n">
        <v>99.2</v>
      </c>
      <c r="F65" s="15" t="n">
        <f aca="false">D65*H65</f>
        <v>0.826445126152577</v>
      </c>
      <c r="G65" s="8" t="n">
        <v>13.3</v>
      </c>
      <c r="H65" s="27" t="n">
        <f aca="false">J65/K65</f>
        <v>10.3305640769072</v>
      </c>
      <c r="I65" s="28" t="n">
        <f aca="false">3413/(J65/K65*1000)</f>
        <v>0.33037886165668</v>
      </c>
      <c r="J65" s="29" t="n">
        <v>7061736</v>
      </c>
      <c r="K65" s="29" t="n">
        <v>683577</v>
      </c>
      <c r="L65" s="14" t="n">
        <v>5704.5</v>
      </c>
      <c r="M65" s="13" t="n">
        <v>10319254</v>
      </c>
      <c r="N65" s="26" t="n">
        <f aca="false">G65+N64</f>
        <v>14071.2</v>
      </c>
    </row>
    <row r="66" customFormat="false" ht="15.75" hidden="false" customHeight="false" outlineLevel="0" collapsed="false">
      <c r="A66" s="13" t="s">
        <v>85</v>
      </c>
      <c r="B66" s="4" t="s">
        <v>86</v>
      </c>
      <c r="C66" s="6" t="s">
        <v>77</v>
      </c>
      <c r="D66" s="14" t="n">
        <v>0.07</v>
      </c>
      <c r="E66" s="14" t="n">
        <v>94.8</v>
      </c>
      <c r="F66" s="15" t="n">
        <f aca="false">D66*H66</f>
        <v>0.886516884059114</v>
      </c>
      <c r="G66" s="8" t="n">
        <v>163</v>
      </c>
      <c r="H66" s="27" t="n">
        <f aca="false">J66/K66</f>
        <v>12.6645269151302</v>
      </c>
      <c r="I66" s="28" t="n">
        <f aca="false">3413/(J66/K66*1000)</f>
        <v>0.269492893249926</v>
      </c>
      <c r="J66" s="29" t="n">
        <v>802969</v>
      </c>
      <c r="K66" s="29" t="n">
        <v>63403</v>
      </c>
      <c r="L66" s="14" t="n">
        <v>2430.25</v>
      </c>
      <c r="M66" s="13" t="n">
        <v>1992254</v>
      </c>
      <c r="N66" s="26" t="n">
        <f aca="false">G66+N65</f>
        <v>14234.2</v>
      </c>
    </row>
    <row r="67" customFormat="false" ht="15.75" hidden="false" customHeight="false" outlineLevel="0" collapsed="false">
      <c r="A67" s="13" t="s">
        <v>106</v>
      </c>
      <c r="B67" s="4" t="s">
        <v>107</v>
      </c>
      <c r="C67" s="6" t="s">
        <v>24</v>
      </c>
      <c r="D67" s="14" t="n">
        <v>0.09</v>
      </c>
      <c r="E67" s="14" t="n">
        <v>31.6</v>
      </c>
      <c r="F67" s="15" t="n">
        <f aca="false">D67*H67</f>
        <v>0.933693072039746</v>
      </c>
      <c r="G67" s="8" t="n">
        <v>60</v>
      </c>
      <c r="H67" s="27" t="n">
        <f aca="false">J67/K67</f>
        <v>10.3743674671083</v>
      </c>
      <c r="I67" s="28" t="n">
        <f aca="false">3413/(J67/K67*1000)</f>
        <v>0.328983912592343</v>
      </c>
      <c r="J67" s="29" t="n">
        <v>112759</v>
      </c>
      <c r="K67" s="29" t="n">
        <v>10869</v>
      </c>
      <c r="L67" s="14" t="n">
        <v>2021.25</v>
      </c>
      <c r="M67" s="13" t="n">
        <v>959481</v>
      </c>
      <c r="N67" s="26" t="n">
        <f aca="false">G67+N66</f>
        <v>14294.2</v>
      </c>
    </row>
    <row r="68" customFormat="false" ht="15.75" hidden="false" customHeight="false" outlineLevel="0" collapsed="false">
      <c r="A68" s="13" t="s">
        <v>108</v>
      </c>
      <c r="B68" s="4" t="s">
        <v>109</v>
      </c>
      <c r="C68" s="6" t="s">
        <v>77</v>
      </c>
      <c r="D68" s="14" t="n">
        <v>0.1</v>
      </c>
      <c r="E68" s="14"/>
      <c r="F68" s="15" t="n">
        <f aca="false">D68*H68</f>
        <v>1</v>
      </c>
      <c r="G68" s="8" t="n">
        <v>40</v>
      </c>
      <c r="H68" s="27" t="n">
        <v>10</v>
      </c>
      <c r="I68" s="28" t="e">
        <f aca="false">3413/(J68/K68*1000)</f>
        <v>#DIV/0!</v>
      </c>
      <c r="J68" s="10"/>
      <c r="K68" s="10"/>
      <c r="L68" s="14" t="n">
        <v>218.75</v>
      </c>
      <c r="M68" s="13" t="n">
        <v>77587</v>
      </c>
      <c r="N68" s="26" t="n">
        <f aca="false">G68+N67</f>
        <v>14334.2</v>
      </c>
    </row>
    <row r="69" customFormat="false" ht="15.75" hidden="false" customHeight="false" outlineLevel="0" collapsed="false">
      <c r="A69" s="13" t="s">
        <v>22</v>
      </c>
      <c r="B69" s="4" t="s">
        <v>23</v>
      </c>
      <c r="C69" s="6" t="s">
        <v>47</v>
      </c>
      <c r="D69" s="14" t="n">
        <v>0.1</v>
      </c>
      <c r="E69" s="14" t="n">
        <v>100</v>
      </c>
      <c r="F69" s="15" t="n">
        <f aca="false">D69*H69</f>
        <v>1</v>
      </c>
      <c r="G69" s="8" t="n">
        <v>172.8</v>
      </c>
      <c r="H69" s="27" t="n">
        <v>10</v>
      </c>
      <c r="I69" s="28" t="e">
        <f aca="false">3413/(J69/K69*1000)</f>
        <v>#DIV/0!</v>
      </c>
      <c r="J69" s="10"/>
      <c r="K69" s="10"/>
      <c r="L69" s="14" t="n">
        <v>1367.25</v>
      </c>
      <c r="M69" s="13" t="n">
        <v>978475</v>
      </c>
      <c r="N69" s="26" t="n">
        <f aca="false">G69+N68</f>
        <v>14507</v>
      </c>
    </row>
    <row r="70" customFormat="false" ht="15.75" hidden="false" customHeight="false" outlineLevel="0" collapsed="false">
      <c r="A70" s="13" t="s">
        <v>98</v>
      </c>
      <c r="B70" s="4" t="s">
        <v>99</v>
      </c>
      <c r="C70" s="6" t="s">
        <v>24</v>
      </c>
      <c r="D70" s="14" t="n">
        <v>0.09</v>
      </c>
      <c r="E70" s="14" t="n">
        <v>98.9</v>
      </c>
      <c r="F70" s="15" t="n">
        <f aca="false">D70*H70</f>
        <v>1.00351111290551</v>
      </c>
      <c r="G70" s="8" t="n">
        <v>215</v>
      </c>
      <c r="H70" s="27" t="n">
        <f aca="false">J70/K70</f>
        <v>11.1501234767278</v>
      </c>
      <c r="I70" s="28" t="n">
        <f aca="false">3413/(J70/K70*1000)</f>
        <v>0.306095264964868</v>
      </c>
      <c r="J70" s="29" t="n">
        <v>4971093</v>
      </c>
      <c r="K70" s="29" t="n">
        <v>445833</v>
      </c>
      <c r="L70" s="14" t="n">
        <v>2480.25</v>
      </c>
      <c r="M70" s="13" t="n">
        <v>3739564</v>
      </c>
      <c r="N70" s="26" t="n">
        <f aca="false">G70+N69</f>
        <v>14722</v>
      </c>
    </row>
    <row r="71" customFormat="false" ht="15.75" hidden="false" customHeight="false" outlineLevel="0" collapsed="false">
      <c r="A71" s="13" t="s">
        <v>59</v>
      </c>
      <c r="B71" s="4" t="s">
        <v>60</v>
      </c>
      <c r="C71" s="6" t="s">
        <v>25</v>
      </c>
      <c r="D71" s="14" t="n">
        <v>0.1</v>
      </c>
      <c r="E71" s="14" t="n">
        <v>99.4</v>
      </c>
      <c r="F71" s="15" t="n">
        <f aca="false">D71*H71</f>
        <v>1.01398632894918</v>
      </c>
      <c r="G71" s="8" t="n">
        <v>136</v>
      </c>
      <c r="H71" s="27" t="n">
        <f aca="false">J71/K71</f>
        <v>10.1398632894918</v>
      </c>
      <c r="I71" s="28" t="n">
        <f aca="false">3413/(J71/K71*1000)</f>
        <v>0.336592309241188</v>
      </c>
      <c r="J71" s="29" t="n">
        <v>7136669</v>
      </c>
      <c r="K71" s="29" t="n">
        <v>703823</v>
      </c>
      <c r="L71" s="14" t="n">
        <v>5186</v>
      </c>
      <c r="M71" s="13" t="n">
        <v>4916132</v>
      </c>
      <c r="N71" s="26" t="n">
        <f aca="false">G71+N70</f>
        <v>14858</v>
      </c>
    </row>
    <row r="72" customFormat="false" ht="15.75" hidden="false" customHeight="false" outlineLevel="0" collapsed="false">
      <c r="A72" s="34" t="s">
        <v>51</v>
      </c>
      <c r="B72" s="35" t="s">
        <v>52</v>
      </c>
      <c r="C72" s="36" t="s">
        <v>18</v>
      </c>
      <c r="D72" s="37" t="n">
        <v>0.11</v>
      </c>
      <c r="E72" s="37"/>
      <c r="F72" s="38" t="n">
        <f aca="false">D72*H72</f>
        <v>1.03449426275085</v>
      </c>
      <c r="G72" s="39"/>
      <c r="H72" s="40" t="n">
        <f aca="false">J72/K72</f>
        <v>9.40449329773497</v>
      </c>
      <c r="I72" s="41" t="n">
        <f aca="false">3413/(J72/K72*1000)</f>
        <v>0.362911630850118</v>
      </c>
      <c r="J72" s="29" t="n">
        <v>10232700</v>
      </c>
      <c r="K72" s="29" t="n">
        <v>1088065</v>
      </c>
      <c r="L72" s="37" t="n">
        <v>166</v>
      </c>
      <c r="M72" s="34" t="n">
        <v>48825</v>
      </c>
      <c r="N72" s="26" t="n">
        <f aca="false">G72+N71</f>
        <v>14858</v>
      </c>
      <c r="O72" s="0" t="s">
        <v>110</v>
      </c>
    </row>
    <row r="73" customFormat="false" ht="15.75" hidden="false" customHeight="false" outlineLevel="0" collapsed="false">
      <c r="A73" s="13" t="s">
        <v>93</v>
      </c>
      <c r="B73" s="4" t="s">
        <v>94</v>
      </c>
      <c r="C73" s="6" t="s">
        <v>24</v>
      </c>
      <c r="D73" s="14" t="n">
        <v>0.09</v>
      </c>
      <c r="E73" s="14" t="n">
        <v>97.7</v>
      </c>
      <c r="F73" s="15" t="n">
        <f aca="false">D73*H73</f>
        <v>1.04583564244484</v>
      </c>
      <c r="G73" s="8" t="n">
        <v>163.2</v>
      </c>
      <c r="H73" s="27" t="n">
        <f aca="false">J73/K73</f>
        <v>11.6203960271649</v>
      </c>
      <c r="I73" s="28" t="n">
        <f aca="false">3413/(J73/K73*1000)</f>
        <v>0.293707718052074</v>
      </c>
      <c r="J73" s="29" t="n">
        <v>1664889</v>
      </c>
      <c r="K73" s="29" t="n">
        <v>143273</v>
      </c>
      <c r="L73" s="14" t="n">
        <v>1914.75</v>
      </c>
      <c r="M73" s="13" t="n">
        <v>1680583</v>
      </c>
      <c r="N73" s="26" t="n">
        <f aca="false">G73+N72</f>
        <v>15021.2</v>
      </c>
    </row>
    <row r="74" customFormat="false" ht="15.75" hidden="false" customHeight="false" outlineLevel="0" collapsed="false">
      <c r="A74" s="13" t="s">
        <v>106</v>
      </c>
      <c r="B74" s="4" t="s">
        <v>107</v>
      </c>
      <c r="C74" s="6" t="s">
        <v>25</v>
      </c>
      <c r="D74" s="14" t="n">
        <v>0.09</v>
      </c>
      <c r="E74" s="14" t="n">
        <v>28.2</v>
      </c>
      <c r="F74" s="15" t="n">
        <f aca="false">D74*H74</f>
        <v>1.04902935703949</v>
      </c>
      <c r="G74" s="8" t="n">
        <v>60</v>
      </c>
      <c r="H74" s="27" t="n">
        <f aca="false">J74/K74</f>
        <v>11.6558817448832</v>
      </c>
      <c r="I74" s="28" t="n">
        <f aca="false">3413/(J74/K74*1000)</f>
        <v>0.292813540382586</v>
      </c>
      <c r="J74" s="29" t="n">
        <v>112759</v>
      </c>
      <c r="K74" s="29" t="n">
        <v>9674</v>
      </c>
      <c r="L74" s="14" t="n">
        <v>1752</v>
      </c>
      <c r="M74" s="13" t="n">
        <v>813033</v>
      </c>
      <c r="N74" s="26" t="n">
        <f aca="false">G74+N73</f>
        <v>15081.2</v>
      </c>
    </row>
    <row r="75" customFormat="false" ht="15.75" hidden="false" customHeight="false" outlineLevel="0" collapsed="false">
      <c r="A75" s="13" t="s">
        <v>22</v>
      </c>
      <c r="B75" s="4" t="s">
        <v>23</v>
      </c>
      <c r="C75" s="6" t="s">
        <v>77</v>
      </c>
      <c r="D75" s="14" t="n">
        <v>0.11</v>
      </c>
      <c r="E75" s="14" t="n">
        <v>99.2</v>
      </c>
      <c r="F75" s="15" t="n">
        <f aca="false">D75*H75</f>
        <v>1.1</v>
      </c>
      <c r="G75" s="8" t="n">
        <v>172.8</v>
      </c>
      <c r="H75" s="27" t="n">
        <v>10</v>
      </c>
      <c r="I75" s="28" t="e">
        <f aca="false">3413/(J75/K75*1000)</f>
        <v>#DIV/0!</v>
      </c>
      <c r="J75" s="10"/>
      <c r="K75" s="10"/>
      <c r="L75" s="14" t="n">
        <v>1628.75</v>
      </c>
      <c r="M75" s="13" t="n">
        <v>1075093</v>
      </c>
      <c r="N75" s="26" t="n">
        <f aca="false">G75+N74</f>
        <v>15254</v>
      </c>
    </row>
    <row r="76" customFormat="false" ht="15.75" hidden="false" customHeight="false" outlineLevel="0" collapsed="false">
      <c r="A76" s="34" t="s">
        <v>41</v>
      </c>
      <c r="B76" s="35" t="s">
        <v>42</v>
      </c>
      <c r="C76" s="36" t="s">
        <v>24</v>
      </c>
      <c r="D76" s="37" t="n">
        <v>0.11</v>
      </c>
      <c r="E76" s="37" t="n">
        <v>97.7</v>
      </c>
      <c r="F76" s="38" t="n">
        <f aca="false">D76*H76</f>
        <v>1.1030820043304</v>
      </c>
      <c r="G76" s="39" t="n">
        <v>163.2</v>
      </c>
      <c r="H76" s="40" t="n">
        <v>10.0280182211855</v>
      </c>
      <c r="I76" s="41" t="n">
        <f aca="false">3413/(J76/K76*1000)</f>
        <v>0.0612748651225256</v>
      </c>
      <c r="J76" s="42" t="n">
        <v>649293</v>
      </c>
      <c r="K76" s="42" t="n">
        <v>11657</v>
      </c>
      <c r="L76" s="37" t="n">
        <v>975.25</v>
      </c>
      <c r="M76" s="34" t="n">
        <v>822515</v>
      </c>
      <c r="N76" s="26" t="n">
        <f aca="false">G76+N75</f>
        <v>15417.2</v>
      </c>
      <c r="O76" s="0" t="s">
        <v>104</v>
      </c>
    </row>
    <row r="77" customFormat="false" ht="15.75" hidden="false" customHeight="false" outlineLevel="0" collapsed="false">
      <c r="A77" s="13" t="s">
        <v>59</v>
      </c>
      <c r="B77" s="4" t="s">
        <v>60</v>
      </c>
      <c r="C77" s="6" t="s">
        <v>77</v>
      </c>
      <c r="D77" s="14" t="n">
        <v>0.11</v>
      </c>
      <c r="E77" s="14" t="n">
        <v>99</v>
      </c>
      <c r="F77" s="15" t="n">
        <f aca="false">D77*H77</f>
        <v>1.14941579920373</v>
      </c>
      <c r="G77" s="8" t="n">
        <v>201.6</v>
      </c>
      <c r="H77" s="27" t="n">
        <f aca="false">J77/K77</f>
        <v>10.4492345382157</v>
      </c>
      <c r="I77" s="28" t="n">
        <f aca="false">3413/(J77/K77*1000)</f>
        <v>0.326626796203849</v>
      </c>
      <c r="J77" s="29" t="n">
        <v>6918271</v>
      </c>
      <c r="K77" s="29" t="n">
        <v>662084</v>
      </c>
      <c r="L77" s="14" t="n">
        <v>4470.5</v>
      </c>
      <c r="M77" s="13" t="n">
        <v>4591647</v>
      </c>
      <c r="N77" s="26" t="n">
        <f aca="false">G77+N76</f>
        <v>15618.8</v>
      </c>
    </row>
    <row r="78" customFormat="false" ht="15.75" hidden="false" customHeight="false" outlineLevel="0" collapsed="false">
      <c r="A78" s="13" t="s">
        <v>85</v>
      </c>
      <c r="B78" s="4" t="s">
        <v>86</v>
      </c>
      <c r="C78" s="6" t="s">
        <v>24</v>
      </c>
      <c r="D78" s="14" t="n">
        <v>0.09</v>
      </c>
      <c r="E78" s="14" t="n">
        <v>87.9</v>
      </c>
      <c r="F78" s="15" t="n">
        <f aca="false">D78*H78</f>
        <v>1.15143600404148</v>
      </c>
      <c r="G78" s="8" t="n">
        <v>163</v>
      </c>
      <c r="H78" s="27" t="n">
        <f aca="false">J78/K78</f>
        <v>12.7937333782387</v>
      </c>
      <c r="I78" s="28" t="n">
        <f aca="false">3413/(J78/K78*1000)</f>
        <v>0.266771230812523</v>
      </c>
      <c r="J78" s="29" t="n">
        <v>1101630</v>
      </c>
      <c r="K78" s="29" t="n">
        <v>86107</v>
      </c>
      <c r="L78" s="14" t="n">
        <v>4040.5</v>
      </c>
      <c r="M78" s="13" t="n">
        <v>3179240</v>
      </c>
      <c r="N78" s="26" t="n">
        <f aca="false">G78+N77</f>
        <v>15781.8</v>
      </c>
    </row>
    <row r="79" customFormat="false" ht="15.75" hidden="false" customHeight="false" outlineLevel="0" collapsed="false">
      <c r="A79" s="13" t="s">
        <v>83</v>
      </c>
      <c r="B79" s="4" t="s">
        <v>84</v>
      </c>
      <c r="C79" s="6" t="s">
        <v>24</v>
      </c>
      <c r="D79" s="14" t="n">
        <v>0.08</v>
      </c>
      <c r="E79" s="14" t="n">
        <v>99.7</v>
      </c>
      <c r="F79" s="15" t="n">
        <f aca="false">D79*H79</f>
        <v>1.15219364599092</v>
      </c>
      <c r="G79" s="8" t="n">
        <v>122.5</v>
      </c>
      <c r="H79" s="27" t="n">
        <f aca="false">J79/K79</f>
        <v>14.4024205748865</v>
      </c>
      <c r="I79" s="28" t="n">
        <f aca="false">3413/(J79/K79*1000)</f>
        <v>0.236974054621849</v>
      </c>
      <c r="J79" s="29" t="n">
        <v>66640</v>
      </c>
      <c r="K79" s="29" t="n">
        <v>4627</v>
      </c>
      <c r="L79" s="14" t="n">
        <v>2241.75</v>
      </c>
      <c r="M79" s="13" t="n">
        <v>1974921</v>
      </c>
      <c r="N79" s="26" t="n">
        <f aca="false">G79+N78</f>
        <v>15904.3</v>
      </c>
    </row>
    <row r="80" customFormat="false" ht="15.75" hidden="false" customHeight="false" outlineLevel="0" collapsed="false">
      <c r="A80" s="13" t="s">
        <v>72</v>
      </c>
      <c r="B80" s="4" t="s">
        <v>73</v>
      </c>
      <c r="C80" s="6" t="s">
        <v>111</v>
      </c>
      <c r="D80" s="14" t="n">
        <v>0.09</v>
      </c>
      <c r="E80" s="14" t="n">
        <v>99.8</v>
      </c>
      <c r="F80" s="15" t="n">
        <f aca="false">D80*H80</f>
        <v>1.16205419475405</v>
      </c>
      <c r="G80" s="8" t="n">
        <v>46</v>
      </c>
      <c r="H80" s="27" t="n">
        <f aca="false">J80/K80</f>
        <v>12.9117132750451</v>
      </c>
      <c r="I80" s="28" t="n">
        <f aca="false">3413/(J80/K80*1000)</f>
        <v>0.264333626939845</v>
      </c>
      <c r="J80" s="29" t="n">
        <v>967281</v>
      </c>
      <c r="K80" s="29" t="n">
        <v>74915</v>
      </c>
      <c r="L80" s="14" t="n">
        <v>591</v>
      </c>
      <c r="M80" s="13" t="n">
        <v>88225</v>
      </c>
      <c r="N80" s="26" t="n">
        <f aca="false">G80+N79</f>
        <v>15950.3</v>
      </c>
    </row>
    <row r="81" customFormat="false" ht="15.75" hidden="false" customHeight="false" outlineLevel="0" collapsed="false">
      <c r="A81" s="13" t="s">
        <v>75</v>
      </c>
      <c r="B81" s="4" t="s">
        <v>76</v>
      </c>
      <c r="C81" s="6" t="s">
        <v>24</v>
      </c>
      <c r="D81" s="14" t="n">
        <v>0.1</v>
      </c>
      <c r="E81" s="14" t="n">
        <v>98.6</v>
      </c>
      <c r="F81" s="15" t="n">
        <f aca="false">D81*H81</f>
        <v>1.16362229102167</v>
      </c>
      <c r="G81" s="8" t="n">
        <v>169.1</v>
      </c>
      <c r="H81" s="27" t="n">
        <f aca="false">J81/K81</f>
        <v>11.6362229102167</v>
      </c>
      <c r="I81" s="28" t="n">
        <f aca="false">3413/(J81/K81*1000)</f>
        <v>0.293308234668086</v>
      </c>
      <c r="J81" s="29" t="n">
        <v>902040</v>
      </c>
      <c r="K81" s="29" t="n">
        <v>77520</v>
      </c>
      <c r="L81" s="14" t="n">
        <v>4391.5</v>
      </c>
      <c r="M81" s="13" t="n">
        <v>5601003</v>
      </c>
      <c r="N81" s="26" t="n">
        <f aca="false">G81+N80</f>
        <v>16119.4</v>
      </c>
    </row>
    <row r="82" customFormat="false" ht="15.75" hidden="false" customHeight="false" outlineLevel="0" collapsed="false">
      <c r="A82" s="34" t="s">
        <v>41</v>
      </c>
      <c r="B82" s="35" t="s">
        <v>42</v>
      </c>
      <c r="C82" s="36" t="s">
        <v>25</v>
      </c>
      <c r="D82" s="37" t="n">
        <v>0.13</v>
      </c>
      <c r="E82" s="37" t="n">
        <v>96.9</v>
      </c>
      <c r="F82" s="38" t="n">
        <f aca="false">D82*H82</f>
        <v>1.30364236875411</v>
      </c>
      <c r="G82" s="39" t="n">
        <v>163.2</v>
      </c>
      <c r="H82" s="40" t="n">
        <v>10.0280182211855</v>
      </c>
      <c r="I82" s="41" t="n">
        <f aca="false">3413/(J82/K82*1000)</f>
        <v>0.0317953950147581</v>
      </c>
      <c r="J82" s="42" t="n">
        <v>5922842</v>
      </c>
      <c r="K82" s="42" t="n">
        <v>55177</v>
      </c>
      <c r="L82" s="37" t="n">
        <v>2528.25</v>
      </c>
      <c r="M82" s="34" t="n">
        <v>2298307</v>
      </c>
      <c r="N82" s="26" t="n">
        <f aca="false">G82+N81</f>
        <v>16282.6</v>
      </c>
    </row>
    <row r="83" customFormat="false" ht="15.75" hidden="false" customHeight="false" outlineLevel="0" collapsed="false">
      <c r="A83" s="13" t="s">
        <v>112</v>
      </c>
      <c r="B83" s="4" t="s">
        <v>113</v>
      </c>
      <c r="C83" s="6" t="s">
        <v>24</v>
      </c>
      <c r="D83" s="14" t="n">
        <v>0.07</v>
      </c>
      <c r="E83" s="14" t="n">
        <v>99.7</v>
      </c>
      <c r="F83" s="15" t="n">
        <f aca="false">D83*H83</f>
        <v>1.32655415246166</v>
      </c>
      <c r="G83" s="8" t="n">
        <v>65.2</v>
      </c>
      <c r="H83" s="27" t="n">
        <f aca="false">J83/K83</f>
        <v>18.9507736065952</v>
      </c>
      <c r="I83" s="28" t="n">
        <f aca="false">3413/(J83/K83*1000)</f>
        <v>0.180098188646622</v>
      </c>
      <c r="J83" s="29" t="n">
        <v>22107006</v>
      </c>
      <c r="K83" s="29" t="n">
        <v>1166549</v>
      </c>
      <c r="L83" s="14" t="n">
        <v>5471</v>
      </c>
      <c r="M83" s="13" t="n">
        <v>3046318</v>
      </c>
      <c r="N83" s="26" t="n">
        <f aca="false">G83+N82</f>
        <v>16347.8</v>
      </c>
    </row>
    <row r="84" customFormat="false" ht="15.75" hidden="false" customHeight="false" outlineLevel="0" collapsed="false">
      <c r="A84" s="13" t="s">
        <v>72</v>
      </c>
      <c r="B84" s="4" t="s">
        <v>73</v>
      </c>
      <c r="C84" s="6" t="s">
        <v>114</v>
      </c>
      <c r="D84" s="14" t="n">
        <v>0.09</v>
      </c>
      <c r="E84" s="14" t="n">
        <v>99.9</v>
      </c>
      <c r="F84" s="15" t="n">
        <f aca="false">D84*H84</f>
        <v>1.3307604257937</v>
      </c>
      <c r="G84" s="8" t="n">
        <v>46</v>
      </c>
      <c r="H84" s="27" t="n">
        <f aca="false">J84/K84</f>
        <v>14.7862269532634</v>
      </c>
      <c r="I84" s="28" t="n">
        <f aca="false">3413/(J84/K84*1000)</f>
        <v>0.230822914512802</v>
      </c>
      <c r="J84" s="29" t="n">
        <v>793148</v>
      </c>
      <c r="K84" s="29" t="n">
        <v>53641</v>
      </c>
      <c r="L84" s="14" t="n">
        <v>2317.75</v>
      </c>
      <c r="M84" s="13" t="n">
        <v>379027</v>
      </c>
      <c r="N84" s="26" t="n">
        <f aca="false">G84+N83</f>
        <v>16393.8</v>
      </c>
    </row>
    <row r="85" customFormat="false" ht="15.75" hidden="false" customHeight="false" outlineLevel="0" collapsed="false">
      <c r="A85" s="13" t="s">
        <v>83</v>
      </c>
      <c r="B85" s="4" t="s">
        <v>115</v>
      </c>
      <c r="C85" s="6" t="s">
        <v>25</v>
      </c>
      <c r="D85" s="14" t="n">
        <v>0.09</v>
      </c>
      <c r="E85" s="14" t="n">
        <v>99.4</v>
      </c>
      <c r="F85" s="15" t="n">
        <f aca="false">D85*H85</f>
        <v>1.36752990594466</v>
      </c>
      <c r="G85" s="8" t="n">
        <v>122.5</v>
      </c>
      <c r="H85" s="27" t="n">
        <f aca="false">J85/K85</f>
        <v>15.1947767327185</v>
      </c>
      <c r="I85" s="28" t="n">
        <f aca="false">3413/(J85/K85*1000)</f>
        <v>0.22461666005601</v>
      </c>
      <c r="J85" s="29" t="n">
        <v>166398</v>
      </c>
      <c r="K85" s="29" t="n">
        <v>10951</v>
      </c>
      <c r="L85" s="14" t="n">
        <v>2212.25</v>
      </c>
      <c r="M85" s="13" t="n">
        <v>1978352</v>
      </c>
      <c r="N85" s="26" t="n">
        <f aca="false">G85+N84</f>
        <v>16516.3</v>
      </c>
    </row>
    <row r="86" customFormat="false" ht="15.75" hidden="false" customHeight="false" outlineLevel="0" collapsed="false">
      <c r="A86" s="17" t="s">
        <v>116</v>
      </c>
      <c r="B86" s="18" t="s">
        <v>117</v>
      </c>
      <c r="C86" s="19" t="s">
        <v>118</v>
      </c>
      <c r="D86" s="20" t="n">
        <v>0.11</v>
      </c>
      <c r="E86" s="20" t="n">
        <v>99.4</v>
      </c>
      <c r="F86" s="21" t="n">
        <f aca="false">D86*H86</f>
        <v>1.38868624062052</v>
      </c>
      <c r="G86" s="22" t="n">
        <v>59.8</v>
      </c>
      <c r="H86" s="23" t="n">
        <f aca="false">J86/K86</f>
        <v>12.6244203692775</v>
      </c>
      <c r="I86" s="24" t="n">
        <f aca="false">3413/(J86/K86*1000)</f>
        <v>0.270349045751503</v>
      </c>
      <c r="J86" s="25" t="n">
        <v>1796859</v>
      </c>
      <c r="K86" s="25" t="n">
        <v>142332</v>
      </c>
      <c r="L86" s="20" t="n">
        <v>3973.75</v>
      </c>
      <c r="M86" s="17" t="n">
        <v>861186</v>
      </c>
      <c r="N86" s="26" t="n">
        <f aca="false">G86+N85</f>
        <v>16576.1</v>
      </c>
    </row>
    <row r="87" customFormat="false" ht="15.75" hidden="false" customHeight="false" outlineLevel="0" collapsed="false">
      <c r="A87" s="17" t="s">
        <v>116</v>
      </c>
      <c r="B87" s="18" t="s">
        <v>117</v>
      </c>
      <c r="C87" s="19" t="s">
        <v>118</v>
      </c>
      <c r="D87" s="20" t="n">
        <v>0.11</v>
      </c>
      <c r="E87" s="20" t="n">
        <v>99.4</v>
      </c>
      <c r="F87" s="21" t="n">
        <f aca="false">D87*H87</f>
        <v>1.38868624062052</v>
      </c>
      <c r="G87" s="22" t="n">
        <v>59.8</v>
      </c>
      <c r="H87" s="23" t="n">
        <f aca="false">J87/K87</f>
        <v>12.6244203692775</v>
      </c>
      <c r="I87" s="24" t="n">
        <f aca="false">3413/(J87/K87*1000)</f>
        <v>0.270349045751503</v>
      </c>
      <c r="J87" s="25" t="n">
        <v>1796859</v>
      </c>
      <c r="K87" s="25" t="n">
        <v>142332</v>
      </c>
      <c r="L87" s="20" t="n">
        <v>3973.75</v>
      </c>
      <c r="M87" s="17" t="n">
        <v>861186</v>
      </c>
      <c r="N87" s="26" t="n">
        <f aca="false">G87+N86</f>
        <v>16635.9</v>
      </c>
    </row>
    <row r="88" customFormat="false" ht="15.75" hidden="false" customHeight="false" outlineLevel="0" collapsed="false">
      <c r="A88" s="13" t="s">
        <v>51</v>
      </c>
      <c r="B88" s="4" t="s">
        <v>119</v>
      </c>
      <c r="C88" s="6" t="s">
        <v>43</v>
      </c>
      <c r="D88" s="14" t="n">
        <v>0.1</v>
      </c>
      <c r="E88" s="14" t="n">
        <v>92.7</v>
      </c>
      <c r="F88" s="15" t="n">
        <f aca="false">D88*H88</f>
        <v>1.39981718464351</v>
      </c>
      <c r="G88" s="8" t="n">
        <v>156.3</v>
      </c>
      <c r="H88" s="27" t="n">
        <f aca="false">J88/K88</f>
        <v>13.9981718464351</v>
      </c>
      <c r="I88" s="28" t="n">
        <f aca="false">3413/(J88/K88*1000)</f>
        <v>0.243817552566279</v>
      </c>
      <c r="J88" s="29" t="n">
        <v>153140</v>
      </c>
      <c r="K88" s="29" t="n">
        <v>10940</v>
      </c>
      <c r="L88" s="14" t="n">
        <v>3848.5</v>
      </c>
      <c r="M88" s="13" t="n">
        <v>3254271</v>
      </c>
      <c r="N88" s="26" t="n">
        <f aca="false">G88+N87</f>
        <v>16792.2</v>
      </c>
    </row>
    <row r="89" customFormat="false" ht="15.75" hidden="false" customHeight="false" outlineLevel="0" collapsed="false">
      <c r="A89" s="13" t="s">
        <v>108</v>
      </c>
      <c r="B89" s="4" t="s">
        <v>109</v>
      </c>
      <c r="C89" s="6" t="s">
        <v>47</v>
      </c>
      <c r="D89" s="14" t="n">
        <v>0.14</v>
      </c>
      <c r="E89" s="14" t="n">
        <v>39.7</v>
      </c>
      <c r="F89" s="15" t="n">
        <f aca="false">D89*H89</f>
        <v>1.4</v>
      </c>
      <c r="G89" s="8" t="n">
        <v>40</v>
      </c>
      <c r="H89" s="27" t="n">
        <v>10</v>
      </c>
      <c r="I89" s="28" t="e">
        <f aca="false">3413/(J89/K89*1000)</f>
        <v>#DIV/0!</v>
      </c>
      <c r="J89" s="10"/>
      <c r="K89" s="10"/>
      <c r="L89" s="14" t="n">
        <v>159.25</v>
      </c>
      <c r="M89" s="13" t="n">
        <v>46153</v>
      </c>
      <c r="N89" s="26" t="n">
        <f aca="false">G89+N88</f>
        <v>16832.2</v>
      </c>
    </row>
    <row r="90" customFormat="false" ht="15.75" hidden="false" customHeight="false" outlineLevel="0" collapsed="false">
      <c r="A90" s="13" t="s">
        <v>85</v>
      </c>
      <c r="B90" s="4" t="s">
        <v>86</v>
      </c>
      <c r="C90" s="6" t="s">
        <v>25</v>
      </c>
      <c r="D90" s="14" t="n">
        <v>0.11</v>
      </c>
      <c r="E90" s="14" t="n">
        <v>97.8</v>
      </c>
      <c r="F90" s="15" t="n">
        <f aca="false">D90*H90</f>
        <v>1.40731067160626</v>
      </c>
      <c r="G90" s="8" t="n">
        <v>163</v>
      </c>
      <c r="H90" s="27" t="n">
        <f aca="false">J90/K90</f>
        <v>12.7937333782387</v>
      </c>
      <c r="I90" s="28" t="n">
        <f aca="false">3413/(J90/K90*1000)</f>
        <v>0.266771230812523</v>
      </c>
      <c r="J90" s="29" t="n">
        <v>1101630</v>
      </c>
      <c r="K90" s="29" t="n">
        <v>86107</v>
      </c>
      <c r="L90" s="14" t="n">
        <v>4784.5</v>
      </c>
      <c r="M90" s="13" t="n">
        <v>3538306</v>
      </c>
      <c r="N90" s="26" t="n">
        <f aca="false">G90+N89</f>
        <v>16995.2</v>
      </c>
    </row>
    <row r="91" customFormat="false" ht="15.75" hidden="false" customHeight="false" outlineLevel="0" collapsed="false">
      <c r="A91" s="13" t="s">
        <v>75</v>
      </c>
      <c r="B91" s="4" t="s">
        <v>76</v>
      </c>
      <c r="C91" s="6" t="s">
        <v>25</v>
      </c>
      <c r="D91" s="14" t="n">
        <v>0.12</v>
      </c>
      <c r="E91" s="14" t="n">
        <v>99.1</v>
      </c>
      <c r="F91" s="15" t="n">
        <f aca="false">D91*H91</f>
        <v>1.43055609284333</v>
      </c>
      <c r="G91" s="8" t="n">
        <v>169.1</v>
      </c>
      <c r="H91" s="27" t="n">
        <f aca="false">J91/K91</f>
        <v>11.9213007736944</v>
      </c>
      <c r="I91" s="28" t="n">
        <f aca="false">3413/(J91/K91*1000)</f>
        <v>0.286294261405697</v>
      </c>
      <c r="J91" s="29" t="n">
        <v>690291</v>
      </c>
      <c r="K91" s="29" t="n">
        <v>57904</v>
      </c>
      <c r="L91" s="14" t="n">
        <v>4269</v>
      </c>
      <c r="M91" s="13" t="n">
        <v>5510072</v>
      </c>
      <c r="N91" s="26" t="n">
        <f aca="false">G91+N90</f>
        <v>17164.3</v>
      </c>
    </row>
    <row r="92" customFormat="false" ht="15.75" hidden="false" customHeight="false" outlineLevel="0" collapsed="false">
      <c r="A92" s="13" t="s">
        <v>59</v>
      </c>
      <c r="B92" s="4" t="s">
        <v>60</v>
      </c>
      <c r="C92" s="6" t="s">
        <v>47</v>
      </c>
      <c r="D92" s="14" t="n">
        <v>0.11</v>
      </c>
      <c r="E92" s="14" t="n">
        <v>97.2</v>
      </c>
      <c r="F92" s="15" t="n">
        <f aca="false">D92*H92</f>
        <v>1.50799929949956</v>
      </c>
      <c r="G92" s="8" t="n">
        <v>240.3</v>
      </c>
      <c r="H92" s="27" t="n">
        <f aca="false">J92/K92</f>
        <v>13.7090845409051</v>
      </c>
      <c r="I92" s="28" t="n">
        <f aca="false">3413/(J92/K92*1000)</f>
        <v>0.248959001588787</v>
      </c>
      <c r="J92" s="29" t="n">
        <v>2309309</v>
      </c>
      <c r="K92" s="29" t="n">
        <v>168451</v>
      </c>
      <c r="L92" s="14" t="n">
        <v>2511.25</v>
      </c>
      <c r="M92" s="13" t="n">
        <v>3374997</v>
      </c>
      <c r="N92" s="26" t="n">
        <f aca="false">G92+N91</f>
        <v>17404.6</v>
      </c>
    </row>
    <row r="93" customFormat="false" ht="15.75" hidden="false" customHeight="false" outlineLevel="0" collapsed="false">
      <c r="A93" s="13" t="s">
        <v>85</v>
      </c>
      <c r="B93" s="4" t="s">
        <v>86</v>
      </c>
      <c r="C93" s="6" t="s">
        <v>47</v>
      </c>
      <c r="D93" s="14" t="n">
        <v>0.13</v>
      </c>
      <c r="E93" s="14" t="n">
        <v>94.5</v>
      </c>
      <c r="F93" s="15" t="n">
        <f aca="false">D93*H93</f>
        <v>1.65071515804598</v>
      </c>
      <c r="G93" s="8" t="n">
        <v>163</v>
      </c>
      <c r="H93" s="27" t="n">
        <f aca="false">J93/K93</f>
        <v>12.697808908046</v>
      </c>
      <c r="I93" s="28" t="n">
        <f aca="false">3413/(J93/K93*1000)</f>
        <v>0.268786530394023</v>
      </c>
      <c r="J93" s="29" t="n">
        <v>707014</v>
      </c>
      <c r="K93" s="29" t="n">
        <v>55680</v>
      </c>
      <c r="L93" s="14" t="n">
        <v>2379</v>
      </c>
      <c r="M93" s="13" t="n">
        <v>1966834</v>
      </c>
      <c r="N93" s="26" t="n">
        <f aca="false">G93+N92</f>
        <v>17567.6</v>
      </c>
    </row>
    <row r="94" customFormat="false" ht="15.75" hidden="false" customHeight="false" outlineLevel="0" collapsed="false">
      <c r="A94" s="13" t="s">
        <v>108</v>
      </c>
      <c r="B94" s="4" t="s">
        <v>109</v>
      </c>
      <c r="C94" s="6" t="s">
        <v>25</v>
      </c>
      <c r="D94" s="14" t="n">
        <v>0.17</v>
      </c>
      <c r="E94" s="14"/>
      <c r="F94" s="15" t="n">
        <f aca="false">D94*H94</f>
        <v>1.7</v>
      </c>
      <c r="G94" s="8" t="n">
        <v>30</v>
      </c>
      <c r="H94" s="27" t="n">
        <v>10</v>
      </c>
      <c r="I94" s="28" t="e">
        <f aca="false">3413/(J94/K94*1000)</f>
        <v>#DIV/0!</v>
      </c>
      <c r="J94" s="10"/>
      <c r="K94" s="10"/>
      <c r="L94" s="14" t="n">
        <v>175</v>
      </c>
      <c r="M94" s="13" t="n">
        <v>44825</v>
      </c>
      <c r="N94" s="26" t="n">
        <f aca="false">G94+N93</f>
        <v>17597.6</v>
      </c>
    </row>
    <row r="95" customFormat="false" ht="15.75" hidden="false" customHeight="false" outlineLevel="0" collapsed="false">
      <c r="A95" s="13" t="s">
        <v>45</v>
      </c>
      <c r="B95" s="4" t="s">
        <v>46</v>
      </c>
      <c r="C95" s="6" t="s">
        <v>24</v>
      </c>
      <c r="D95" s="14" t="n">
        <v>0.11</v>
      </c>
      <c r="E95" s="14" t="n">
        <v>97.2</v>
      </c>
      <c r="F95" s="15" t="n">
        <f aca="false">D95*H95</f>
        <v>1.71717419061941</v>
      </c>
      <c r="G95" s="8" t="n">
        <v>156.3</v>
      </c>
      <c r="H95" s="27" t="n">
        <f aca="false">J95/K95</f>
        <v>15.6106744601765</v>
      </c>
      <c r="I95" s="28" t="n">
        <f aca="false">3413/(J95/K95*1000)</f>
        <v>0.218632449783429</v>
      </c>
      <c r="J95" s="29" t="n">
        <v>550167</v>
      </c>
      <c r="K95" s="29" t="n">
        <v>35243</v>
      </c>
      <c r="L95" s="14" t="n">
        <v>1554.85</v>
      </c>
      <c r="M95" s="13" t="n">
        <v>1213138</v>
      </c>
      <c r="N95" s="26" t="n">
        <f aca="false">G95+N94</f>
        <v>17753.9</v>
      </c>
    </row>
    <row r="96" customFormat="false" ht="15.75" hidden="false" customHeight="false" outlineLevel="0" collapsed="false">
      <c r="A96" s="13" t="s">
        <v>108</v>
      </c>
      <c r="B96" s="4" t="s">
        <v>109</v>
      </c>
      <c r="C96" s="6" t="s">
        <v>24</v>
      </c>
      <c r="D96" s="14" t="n">
        <v>0.18</v>
      </c>
      <c r="E96" s="14"/>
      <c r="F96" s="15" t="n">
        <f aca="false">D96*H96</f>
        <v>1.8</v>
      </c>
      <c r="G96" s="8" t="n">
        <v>30</v>
      </c>
      <c r="H96" s="27" t="n">
        <v>10</v>
      </c>
      <c r="I96" s="28" t="e">
        <f aca="false">3413/(J96/K96*1000)</f>
        <v>#DIV/0!</v>
      </c>
      <c r="J96" s="10"/>
      <c r="K96" s="10"/>
      <c r="L96" s="14" t="n">
        <v>137.75</v>
      </c>
      <c r="M96" s="13" t="n">
        <v>33798</v>
      </c>
      <c r="N96" s="26" t="n">
        <f aca="false">G96+N95</f>
        <v>17783.9</v>
      </c>
    </row>
    <row r="97" customFormat="false" ht="15.75" hidden="false" customHeight="false" outlineLevel="0" collapsed="false">
      <c r="A97" s="13" t="s">
        <v>112</v>
      </c>
      <c r="B97" s="4" t="s">
        <v>113</v>
      </c>
      <c r="C97" s="6" t="s">
        <v>25</v>
      </c>
      <c r="D97" s="14" t="n">
        <v>0.1</v>
      </c>
      <c r="E97" s="14" t="n">
        <v>98.8</v>
      </c>
      <c r="F97" s="15" t="n">
        <f aca="false">D97*H97</f>
        <v>1.89507736065952</v>
      </c>
      <c r="G97" s="8" t="n">
        <v>81.6</v>
      </c>
      <c r="H97" s="27" t="n">
        <f aca="false">J97/K97</f>
        <v>18.9507736065952</v>
      </c>
      <c r="I97" s="28" t="n">
        <f aca="false">3413/(J97/K97*1000)</f>
        <v>0.180098188646622</v>
      </c>
      <c r="J97" s="29" t="n">
        <v>22107006</v>
      </c>
      <c r="K97" s="29" t="n">
        <v>1166549</v>
      </c>
      <c r="L97" s="14" t="n">
        <v>3579.5</v>
      </c>
      <c r="M97" s="13" t="n">
        <v>2305698</v>
      </c>
      <c r="N97" s="26" t="n">
        <f aca="false">G97+N96</f>
        <v>17865.5</v>
      </c>
    </row>
    <row r="98" customFormat="false" ht="15.75" hidden="false" customHeight="false" outlineLevel="0" collapsed="false">
      <c r="A98" s="34" t="s">
        <v>87</v>
      </c>
      <c r="B98" s="35" t="s">
        <v>88</v>
      </c>
      <c r="C98" s="36" t="s">
        <v>77</v>
      </c>
      <c r="D98" s="37" t="n">
        <v>0.17</v>
      </c>
      <c r="E98" s="37" t="n">
        <v>96.4</v>
      </c>
      <c r="F98" s="38" t="n">
        <f aca="false">D98*H98</f>
        <v>1.92905301864346</v>
      </c>
      <c r="G98" s="39" t="n">
        <v>50</v>
      </c>
      <c r="H98" s="40" t="n">
        <f aca="false">J98/K98</f>
        <v>11.3473706979027</v>
      </c>
      <c r="I98" s="41" t="n">
        <f aca="false">3413/(J98/K98*1000)</f>
        <v>0.300774522209873</v>
      </c>
      <c r="J98" s="42" t="n">
        <v>1363988</v>
      </c>
      <c r="K98" s="42" t="n">
        <v>120203</v>
      </c>
      <c r="L98" s="37" t="n">
        <v>5305.54</v>
      </c>
      <c r="M98" s="34" t="n">
        <v>1115716</v>
      </c>
      <c r="N98" s="26" t="n">
        <f aca="false">G98+N97</f>
        <v>17915.5</v>
      </c>
    </row>
    <row r="99" customFormat="false" ht="15.75" hidden="false" customHeight="false" outlineLevel="0" collapsed="false">
      <c r="A99" s="13" t="s">
        <v>112</v>
      </c>
      <c r="B99" s="4" t="s">
        <v>113</v>
      </c>
      <c r="C99" s="6" t="s">
        <v>120</v>
      </c>
      <c r="D99" s="14" t="n">
        <v>0.11</v>
      </c>
      <c r="E99" s="14" t="n">
        <v>99.2</v>
      </c>
      <c r="F99" s="15" t="n">
        <f aca="false">D99*H99</f>
        <v>2.08458509672547</v>
      </c>
      <c r="G99" s="43" t="n">
        <v>84.9</v>
      </c>
      <c r="H99" s="27" t="n">
        <f aca="false">J99/K99</f>
        <v>18.9507736065952</v>
      </c>
      <c r="I99" s="28" t="n">
        <f aca="false">3413/(J99/K99*1000)</f>
        <v>0.180098188646622</v>
      </c>
      <c r="J99" s="29" t="n">
        <v>22107006</v>
      </c>
      <c r="K99" s="29" t="n">
        <v>1166549</v>
      </c>
      <c r="L99" s="14" t="n">
        <v>4907.25</v>
      </c>
      <c r="M99" s="13" t="n">
        <v>5251151</v>
      </c>
      <c r="N99" s="26" t="n">
        <f aca="false">G99+N98</f>
        <v>18000.4</v>
      </c>
    </row>
    <row r="100" customFormat="false" ht="15.75" hidden="false" customHeight="false" outlineLevel="0" collapsed="false">
      <c r="A100" s="13" t="s">
        <v>112</v>
      </c>
      <c r="B100" s="4" t="s">
        <v>113</v>
      </c>
      <c r="C100" s="6" t="s">
        <v>121</v>
      </c>
      <c r="D100" s="14" t="n">
        <v>0.12</v>
      </c>
      <c r="E100" s="14" t="n">
        <v>97.4</v>
      </c>
      <c r="F100" s="15" t="n">
        <f aca="false">D100*H100</f>
        <v>2.27409283279142</v>
      </c>
      <c r="G100" s="43" t="n">
        <v>84.9</v>
      </c>
      <c r="H100" s="27" t="n">
        <f aca="false">J100/K100</f>
        <v>18.9507736065952</v>
      </c>
      <c r="I100" s="28" t="n">
        <f aca="false">3413/(J100/K100*1000)</f>
        <v>0.180098188646622</v>
      </c>
      <c r="J100" s="29" t="n">
        <v>22107006</v>
      </c>
      <c r="K100" s="29" t="n">
        <v>1166549</v>
      </c>
      <c r="L100" s="14" t="n">
        <v>2379.5</v>
      </c>
      <c r="M100" s="13" t="n">
        <v>2288145</v>
      </c>
      <c r="N100" s="26" t="n">
        <f aca="false">G100+N99</f>
        <v>18085.3</v>
      </c>
    </row>
    <row r="101" customFormat="false" ht="15.75" hidden="false" customHeight="false" outlineLevel="0" collapsed="false">
      <c r="A101" s="13" t="s">
        <v>112</v>
      </c>
      <c r="B101" s="4" t="s">
        <v>113</v>
      </c>
      <c r="C101" s="6" t="s">
        <v>122</v>
      </c>
      <c r="D101" s="14" t="n">
        <v>0.12</v>
      </c>
      <c r="E101" s="14" t="n">
        <v>99</v>
      </c>
      <c r="F101" s="15" t="n">
        <f aca="false">D101*H101</f>
        <v>2.27409283279142</v>
      </c>
      <c r="G101" s="43" t="n">
        <v>84.9</v>
      </c>
      <c r="H101" s="27" t="n">
        <f aca="false">J101/K101</f>
        <v>18.9507736065952</v>
      </c>
      <c r="I101" s="28" t="n">
        <f aca="false">3413/(J101/K101*1000)</f>
        <v>0.180098188646622</v>
      </c>
      <c r="J101" s="29" t="n">
        <v>22107006</v>
      </c>
      <c r="K101" s="29" t="n">
        <v>1166549</v>
      </c>
      <c r="L101" s="14" t="n">
        <v>4995.25</v>
      </c>
      <c r="M101" s="13" t="n">
        <v>5373921</v>
      </c>
      <c r="N101" s="26" t="n">
        <f aca="false">G101+N100</f>
        <v>18170.2</v>
      </c>
    </row>
    <row r="102" customFormat="false" ht="15.75" hidden="false" customHeight="false" outlineLevel="0" collapsed="false">
      <c r="A102" s="13" t="s">
        <v>41</v>
      </c>
      <c r="B102" s="4" t="s">
        <v>42</v>
      </c>
      <c r="C102" s="6" t="s">
        <v>47</v>
      </c>
      <c r="D102" s="14" t="n">
        <v>0.06</v>
      </c>
      <c r="E102" s="14" t="n">
        <v>92.2</v>
      </c>
      <c r="F102" s="15" t="n">
        <f aca="false">D102*H102</f>
        <v>2.31223012687603</v>
      </c>
      <c r="G102" s="8" t="n">
        <v>333</v>
      </c>
      <c r="H102" s="27" t="n">
        <f aca="false">J102/K102</f>
        <v>38.5371687812672</v>
      </c>
      <c r="I102" s="28" t="n">
        <f aca="false">3413/(J102/K102*1000)</f>
        <v>0.088563849082215</v>
      </c>
      <c r="J102" s="29" t="n">
        <v>16207500</v>
      </c>
      <c r="K102" s="29" t="n">
        <v>420568</v>
      </c>
      <c r="L102" s="14" t="n">
        <v>5498</v>
      </c>
      <c r="M102" s="13" t="n">
        <v>10042785</v>
      </c>
      <c r="N102" s="26" t="n">
        <f aca="false">G102+N101</f>
        <v>18503.2</v>
      </c>
    </row>
    <row r="103" customFormat="false" ht="15.75" hidden="false" customHeight="false" outlineLevel="0" collapsed="false">
      <c r="A103" s="13" t="s">
        <v>112</v>
      </c>
      <c r="B103" s="4" t="s">
        <v>113</v>
      </c>
      <c r="C103" s="6" t="s">
        <v>123</v>
      </c>
      <c r="D103" s="14" t="n">
        <v>0.14</v>
      </c>
      <c r="E103" s="14" t="n">
        <v>99.2</v>
      </c>
      <c r="F103" s="15" t="n">
        <f aca="false">D103*H103</f>
        <v>2.65310830492333</v>
      </c>
      <c r="G103" s="43" t="n">
        <v>84.9</v>
      </c>
      <c r="H103" s="27" t="n">
        <f aca="false">J103/K103</f>
        <v>18.9507736065952</v>
      </c>
      <c r="I103" s="28" t="n">
        <f aca="false">3413/(J103/K103*1000)</f>
        <v>0.180098188646622</v>
      </c>
      <c r="J103" s="29" t="n">
        <v>22107006</v>
      </c>
      <c r="K103" s="29" t="n">
        <v>1166549</v>
      </c>
      <c r="L103" s="14" t="n">
        <v>2453</v>
      </c>
      <c r="M103" s="13" t="n">
        <v>2125237</v>
      </c>
      <c r="N103" s="26" t="n">
        <f aca="false">G103+N102</f>
        <v>18588.1</v>
      </c>
    </row>
    <row r="104" customFormat="false" ht="15.75" hidden="false" customHeight="false" outlineLevel="0" collapsed="false">
      <c r="A104" s="13" t="s">
        <v>45</v>
      </c>
      <c r="B104" s="4" t="s">
        <v>46</v>
      </c>
      <c r="C104" s="6" t="s">
        <v>25</v>
      </c>
      <c r="D104" s="14" t="n">
        <v>0.13</v>
      </c>
      <c r="E104" s="14" t="n">
        <v>99.2</v>
      </c>
      <c r="F104" s="15" t="n">
        <f aca="false">D104*H104</f>
        <v>2.67654205607477</v>
      </c>
      <c r="G104" s="8" t="n">
        <v>156.2</v>
      </c>
      <c r="H104" s="27" t="n">
        <f aca="false">J104/K104</f>
        <v>20.588785046729</v>
      </c>
      <c r="I104" s="28" t="n">
        <f aca="false">3413/(J104/K104*1000)</f>
        <v>0.165769859282796</v>
      </c>
      <c r="J104" s="29" t="n">
        <v>348074</v>
      </c>
      <c r="K104" s="29" t="n">
        <v>16906</v>
      </c>
      <c r="L104" s="14" t="n">
        <v>1705.35</v>
      </c>
      <c r="M104" s="13" t="n">
        <v>1321601</v>
      </c>
      <c r="N104" s="26" t="n">
        <f aca="false">G104+N103</f>
        <v>18744.3</v>
      </c>
    </row>
    <row r="105" customFormat="false" ht="15.75" hidden="false" customHeight="false" outlineLevel="0" collapsed="false">
      <c r="A105" s="13" t="s">
        <v>51</v>
      </c>
      <c r="B105" s="4" t="s">
        <v>52</v>
      </c>
      <c r="C105" s="6" t="s">
        <v>34</v>
      </c>
      <c r="D105" s="14" t="n">
        <v>0.21</v>
      </c>
      <c r="E105" s="14"/>
      <c r="F105" s="15" t="n">
        <f aca="false">D105*H105</f>
        <v>2.90683724928367</v>
      </c>
      <c r="G105" s="8" t="n">
        <v>156.3</v>
      </c>
      <c r="H105" s="27" t="n">
        <f aca="false">J105/K105</f>
        <v>13.842082139446</v>
      </c>
      <c r="I105" s="28" t="n">
        <f aca="false">3413/(J105/K105*1000)</f>
        <v>0.246566951822509</v>
      </c>
      <c r="J105" s="29" t="n">
        <v>724633</v>
      </c>
      <c r="K105" s="29" t="n">
        <v>52350</v>
      </c>
      <c r="L105" s="14" t="n">
        <v>2550</v>
      </c>
      <c r="M105" s="13" t="n">
        <v>1556849</v>
      </c>
      <c r="N105" s="26" t="n">
        <f aca="false">G105+N104</f>
        <v>18900.6</v>
      </c>
    </row>
    <row r="106" customFormat="false" ht="15.75" hidden="false" customHeight="false" outlineLevel="0" collapsed="false">
      <c r="A106" s="34" t="s">
        <v>87</v>
      </c>
      <c r="B106" s="35" t="s">
        <v>88</v>
      </c>
      <c r="C106" s="36" t="s">
        <v>47</v>
      </c>
      <c r="D106" s="37" t="n">
        <v>0.27</v>
      </c>
      <c r="E106" s="37" t="n">
        <v>96.6</v>
      </c>
      <c r="F106" s="38" t="n">
        <f aca="false">D106*H106</f>
        <v>3.06379008843373</v>
      </c>
      <c r="G106" s="39" t="n">
        <v>81.6</v>
      </c>
      <c r="H106" s="40" t="n">
        <f aca="false">J106/K106</f>
        <v>11.3473706979027</v>
      </c>
      <c r="I106" s="41" t="n">
        <f aca="false">3413/(J106/K106*1000)</f>
        <v>0.300774522209873</v>
      </c>
      <c r="J106" s="42" t="n">
        <v>1363988</v>
      </c>
      <c r="K106" s="42" t="n">
        <v>120203</v>
      </c>
      <c r="L106" s="37" t="n">
        <v>3909.54</v>
      </c>
      <c r="M106" s="34" t="n">
        <v>1435519</v>
      </c>
      <c r="N106" s="26" t="n">
        <f aca="false">G106+N105</f>
        <v>18982.2</v>
      </c>
    </row>
    <row r="107" customFormat="false" ht="15.75" hidden="false" customHeight="false" outlineLevel="0" collapsed="false">
      <c r="A107" s="13" t="s">
        <v>124</v>
      </c>
      <c r="B107" s="4" t="s">
        <v>125</v>
      </c>
      <c r="C107" s="6" t="s">
        <v>25</v>
      </c>
      <c r="D107" s="14" t="n">
        <v>0.28</v>
      </c>
      <c r="E107" s="14" t="n">
        <v>99.3</v>
      </c>
      <c r="F107" s="15" t="n">
        <f aca="false">D107*H107</f>
        <v>4.80442077514962</v>
      </c>
      <c r="G107" s="8" t="n">
        <v>51.2</v>
      </c>
      <c r="H107" s="27" t="n">
        <f aca="false">J107/K107</f>
        <v>17.1586456255343</v>
      </c>
      <c r="I107" s="28" t="n">
        <f aca="false">3413/(J107/K107*1000)</f>
        <v>0.198908472992822</v>
      </c>
      <c r="J107" s="29" t="n">
        <v>963355</v>
      </c>
      <c r="K107" s="29" t="n">
        <v>56144</v>
      </c>
      <c r="L107" s="14" t="n">
        <v>5612.25</v>
      </c>
      <c r="M107" s="13" t="n">
        <v>1908932</v>
      </c>
      <c r="N107" s="26" t="n">
        <f aca="false">G107+N106</f>
        <v>19033.4</v>
      </c>
    </row>
    <row r="108" customFormat="false" ht="15.75" hidden="false" customHeight="false" outlineLevel="0" collapsed="false">
      <c r="A108" s="13" t="s">
        <v>124</v>
      </c>
      <c r="B108" s="4" t="s">
        <v>125</v>
      </c>
      <c r="C108" s="6" t="s">
        <v>24</v>
      </c>
      <c r="D108" s="14" t="n">
        <v>0.29</v>
      </c>
      <c r="E108" s="14" t="n">
        <v>97.5</v>
      </c>
      <c r="F108" s="15" t="n">
        <f aca="false">D108*H108</f>
        <v>4.88380603217158</v>
      </c>
      <c r="G108" s="8" t="n">
        <v>51.2</v>
      </c>
      <c r="H108" s="27" t="n">
        <f aca="false">J108/K108</f>
        <v>16.8407104557641</v>
      </c>
      <c r="I108" s="28" t="n">
        <f aca="false">3413/(J108/K108*1000)</f>
        <v>0.202663658933215</v>
      </c>
      <c r="J108" s="29" t="n">
        <v>1256317</v>
      </c>
      <c r="K108" s="29" t="n">
        <v>74600</v>
      </c>
      <c r="L108" s="14" t="n">
        <v>6290.5</v>
      </c>
      <c r="M108" s="13" t="n">
        <v>2050171</v>
      </c>
      <c r="N108" s="26" t="n">
        <f aca="false">G108+N107</f>
        <v>19084.6</v>
      </c>
    </row>
    <row r="109" customFormat="false" ht="15.75" hidden="false" customHeight="false" outlineLevel="0" collapsed="false">
      <c r="A109" s="13"/>
      <c r="B109" s="4"/>
      <c r="C109" s="6"/>
      <c r="D109" s="13"/>
      <c r="E109" s="13"/>
      <c r="F109" s="32"/>
      <c r="G109" s="8"/>
      <c r="H109" s="8"/>
      <c r="I109" s="28"/>
      <c r="J109" s="29"/>
      <c r="K109" s="29"/>
      <c r="L109" s="13"/>
      <c r="M109" s="13"/>
      <c r="N109" s="16"/>
    </row>
    <row r="110" customFormat="false" ht="15.75" hidden="false" customHeight="false" outlineLevel="0" collapsed="false">
      <c r="A110" s="44" t="s">
        <v>126</v>
      </c>
      <c r="B110" s="4"/>
      <c r="C110" s="6"/>
      <c r="D110" s="44"/>
      <c r="E110" s="45" t="s">
        <v>127</v>
      </c>
      <c r="F110" s="46"/>
      <c r="G110" s="46" t="n">
        <f aca="false">SUM(G2:G109)</f>
        <v>19446.5</v>
      </c>
      <c r="H110" s="8"/>
      <c r="I110" s="28"/>
      <c r="J110" s="10"/>
      <c r="K110" s="10"/>
      <c r="L110" s="13"/>
      <c r="M110" s="13"/>
      <c r="N11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2001-02-27T17:40:45Z</dcterms:created>
  <dc:creator>Joe McGervey</dc:creator>
  <dc:description/>
  <dc:language>en-US</dc:language>
  <cp:lastModifiedBy>Mary Schoen</cp:lastModifiedBy>
  <cp:lastPrinted>2001-03-01T23:05:53Z</cp:lastPrinted>
  <dcterms:modified xsi:type="dcterms:W3CDTF">2001-03-02T14:35:52Z</dcterms:modified>
  <cp:revision>0</cp:revision>
  <dc:subject/>
  <dc:title/>
</cp:coreProperties>
</file>