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seSave" sheetId="1" state="visible" r:id="rId3"/>
    <sheet name="NewHous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<sst xmlns="http://schemas.openxmlformats.org/spreadsheetml/2006/main" count="99" uniqueCount="59">
  <si>
    <t xml:space="preserve">Income</t>
  </si>
  <si>
    <t xml:space="preserve">Darron</t>
  </si>
  <si>
    <t xml:space="preserve">Kristi</t>
  </si>
  <si>
    <t xml:space="preserve">Rent-Karen</t>
  </si>
  <si>
    <t xml:space="preserve">Other</t>
  </si>
  <si>
    <t xml:space="preserve">Total Income</t>
  </si>
  <si>
    <t xml:space="preserve">Fixed Expenses</t>
  </si>
  <si>
    <t xml:space="preserve">Life Insurance</t>
  </si>
  <si>
    <t xml:space="preserve">METRO</t>
  </si>
  <si>
    <t xml:space="preserve">Mortgage</t>
  </si>
  <si>
    <t xml:space="preserve">Rent</t>
  </si>
  <si>
    <t xml:space="preserve">Childcare</t>
  </si>
  <si>
    <t xml:space="preserve">Babysitting</t>
  </si>
  <si>
    <t xml:space="preserve">Carley</t>
  </si>
  <si>
    <t xml:space="preserve">Automobile</t>
  </si>
  <si>
    <t xml:space="preserve">Auto Insurance</t>
  </si>
  <si>
    <t xml:space="preserve">Explorer</t>
  </si>
  <si>
    <t xml:space="preserve">Gasoline</t>
  </si>
  <si>
    <t xml:space="preserve">Maintenance</t>
  </si>
  <si>
    <t xml:space="preserve">Utilities</t>
  </si>
  <si>
    <t xml:space="preserve">Cable</t>
  </si>
  <si>
    <t xml:space="preserve">Electricity</t>
  </si>
  <si>
    <t xml:space="preserve">Mobile Phone</t>
  </si>
  <si>
    <t xml:space="preserve">Natural Gas</t>
  </si>
  <si>
    <t xml:space="preserve">Telephone</t>
  </si>
  <si>
    <t xml:space="preserve">Water</t>
  </si>
  <si>
    <t xml:space="preserve">Household</t>
  </si>
  <si>
    <t xml:space="preserve">Cleaning</t>
  </si>
  <si>
    <t xml:space="preserve">Clothes</t>
  </si>
  <si>
    <t xml:space="preserve">Groceries</t>
  </si>
  <si>
    <t xml:space="preserve">Maid</t>
  </si>
  <si>
    <t xml:space="preserve">Karate</t>
  </si>
  <si>
    <t xml:space="preserve">Credit Cards</t>
  </si>
  <si>
    <t xml:space="preserve">MBNA</t>
  </si>
  <si>
    <t xml:space="preserve">Leisure</t>
  </si>
  <si>
    <t xml:space="preserve">Dining</t>
  </si>
  <si>
    <t xml:space="preserve">Entertainment</t>
  </si>
  <si>
    <t xml:space="preserve">Savings</t>
  </si>
  <si>
    <t xml:space="preserve">401(k)</t>
  </si>
  <si>
    <t xml:space="preserve">Education</t>
  </si>
  <si>
    <t xml:space="preserve">House</t>
  </si>
  <si>
    <t xml:space="preserve">IRA</t>
  </si>
  <si>
    <t xml:space="preserve">Vacation</t>
  </si>
  <si>
    <t xml:space="preserve">Total Expenses</t>
  </si>
  <si>
    <t xml:space="preserve">Surplus/(Deficit)</t>
  </si>
  <si>
    <t xml:space="preserve">June</t>
  </si>
  <si>
    <t xml:space="preserve">May</t>
  </si>
  <si>
    <t xml:space="preserve">D</t>
  </si>
  <si>
    <t xml:space="preserve">K</t>
  </si>
  <si>
    <t xml:space="preserve">Boat</t>
  </si>
  <si>
    <t xml:space="preserve">Boat Insurance</t>
  </si>
  <si>
    <t xml:space="preserve">Escrow</t>
  </si>
  <si>
    <t xml:space="preserve">Child Care</t>
  </si>
  <si>
    <t xml:space="preserve">Dish</t>
  </si>
  <si>
    <t xml:space="preserve">Alarm</t>
  </si>
  <si>
    <t xml:space="preserve">Gymnastics</t>
  </si>
  <si>
    <t xml:space="preserve">Beauty</t>
  </si>
  <si>
    <t xml:space="preserve">Roth IRA</t>
  </si>
  <si>
    <t xml:space="preserve">HOA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</si>
</sst>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99"/>
    <col collapsed="false" customWidth="true" hidden="false" outlineLevel="0" max="2" min="2" style="0" width="13.41"/>
    <col collapsed="false" customWidth="true" hidden="false" outlineLevel="0" max="3" min="3" style="2" width="9.14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B3" s="0" t="s">
        <v>1</v>
      </c>
      <c r="C3" s="2" t="n">
        <f aca="false">1368+1822+677</f>
        <v>3867</v>
      </c>
    </row>
    <row r="4" customFormat="false" ht="12.75" hidden="false" customHeight="false" outlineLevel="0" collapsed="false">
      <c r="B4" s="0" t="s">
        <v>2</v>
      </c>
      <c r="C4" s="2" t="n">
        <f aca="false">1170+1170</f>
        <v>2340</v>
      </c>
    </row>
    <row r="5" customFormat="false" ht="12.75" hidden="false" customHeight="false" outlineLevel="0" collapsed="false">
      <c r="B5" s="0" t="s">
        <v>3</v>
      </c>
    </row>
    <row r="6" customFormat="false" ht="12.75" hidden="false" customHeight="false" outlineLevel="0" collapsed="false">
      <c r="B6" s="0" t="s">
        <v>4</v>
      </c>
      <c r="C6" s="3"/>
    </row>
    <row r="7" customFormat="false" ht="12.75" hidden="false" customHeight="false" outlineLevel="0" collapsed="false">
      <c r="B7" s="4" t="s">
        <v>5</v>
      </c>
      <c r="C7" s="2" t="n">
        <f aca="false">SUM(C3:C6)</f>
        <v>6207</v>
      </c>
    </row>
    <row r="9" customFormat="false" ht="12.75" hidden="false" customHeight="false" outlineLevel="0" collapsed="false">
      <c r="A9" s="1" t="s">
        <v>6</v>
      </c>
      <c r="C9" s="5" t="n">
        <f aca="false">C14/C63</f>
        <v>0.213061224489796</v>
      </c>
    </row>
    <row r="10" customFormat="false" ht="12.75" hidden="false" customHeight="false" outlineLevel="0" collapsed="false">
      <c r="B10" s="0" t="s">
        <v>7</v>
      </c>
      <c r="C10" s="2" t="n">
        <v>60</v>
      </c>
    </row>
    <row r="11" customFormat="false" ht="12.75" hidden="false" customHeight="false" outlineLevel="0" collapsed="false">
      <c r="B11" s="0" t="s">
        <v>8</v>
      </c>
      <c r="C11" s="2" t="n">
        <v>45</v>
      </c>
    </row>
    <row r="12" customFormat="false" ht="12.75" hidden="false" customHeight="false" outlineLevel="0" collapsed="false">
      <c r="B12" s="0" t="s">
        <v>9</v>
      </c>
    </row>
    <row r="13" customFormat="false" ht="12.75" hidden="false" customHeight="false" outlineLevel="0" collapsed="false">
      <c r="B13" s="0" t="s">
        <v>10</v>
      </c>
      <c r="C13" s="3" t="n">
        <v>1200</v>
      </c>
    </row>
    <row r="14" customFormat="false" ht="12.75" hidden="false" customHeight="false" outlineLevel="0" collapsed="false">
      <c r="C14" s="2" t="n">
        <f aca="false">SUM(C10:C13)</f>
        <v>1305</v>
      </c>
    </row>
    <row r="16" customFormat="false" ht="12.75" hidden="false" customHeight="false" outlineLevel="0" collapsed="false">
      <c r="A16" s="1" t="s">
        <v>11</v>
      </c>
      <c r="C16" s="5" t="n">
        <f aca="false">C19/C63</f>
        <v>0.0587755102040816</v>
      </c>
    </row>
    <row r="17" customFormat="false" ht="12.75" hidden="false" customHeight="false" outlineLevel="0" collapsed="false">
      <c r="B17" s="0" t="s">
        <v>12</v>
      </c>
      <c r="C17" s="2" t="n">
        <v>40</v>
      </c>
    </row>
    <row r="18" customFormat="false" ht="12.75" hidden="false" customHeight="false" outlineLevel="0" collapsed="false">
      <c r="B18" s="0" t="s">
        <v>13</v>
      </c>
      <c r="C18" s="3" t="n">
        <v>320</v>
      </c>
    </row>
    <row r="19" customFormat="false" ht="12.75" hidden="false" customHeight="false" outlineLevel="0" collapsed="false">
      <c r="C19" s="2" t="n">
        <f aca="false">SUM(C17:C18)</f>
        <v>360</v>
      </c>
    </row>
    <row r="21" customFormat="false" ht="12.75" hidden="false" customHeight="false" outlineLevel="0" collapsed="false">
      <c r="A21" s="1" t="s">
        <v>14</v>
      </c>
      <c r="C21" s="5" t="n">
        <f aca="false">C26/C63</f>
        <v>0.144</v>
      </c>
    </row>
    <row r="22" customFormat="false" ht="12.75" hidden="false" customHeight="false" outlineLevel="0" collapsed="false">
      <c r="B22" s="0" t="s">
        <v>15</v>
      </c>
      <c r="C22" s="2" t="n">
        <v>150</v>
      </c>
    </row>
    <row r="23" customFormat="false" ht="12.75" hidden="false" customHeight="false" outlineLevel="0" collapsed="false">
      <c r="B23" s="0" t="s">
        <v>16</v>
      </c>
      <c r="C23" s="2" t="n">
        <v>552</v>
      </c>
    </row>
    <row r="24" customFormat="false" ht="12.75" hidden="false" customHeight="false" outlineLevel="0" collapsed="false">
      <c r="B24" s="0" t="s">
        <v>17</v>
      </c>
      <c r="C24" s="2" t="n">
        <v>160</v>
      </c>
    </row>
    <row r="25" customFormat="false" ht="12.75" hidden="false" customHeight="false" outlineLevel="0" collapsed="false">
      <c r="B25" s="0" t="s">
        <v>18</v>
      </c>
      <c r="C25" s="3" t="n">
        <v>20</v>
      </c>
    </row>
    <row r="26" customFormat="false" ht="12.75" hidden="false" customHeight="false" outlineLevel="0" collapsed="false">
      <c r="C26" s="2" t="n">
        <f aca="false">SUM(C22:C25)</f>
        <v>882</v>
      </c>
    </row>
    <row r="28" customFormat="false" ht="12.75" hidden="false" customHeight="false" outlineLevel="0" collapsed="false">
      <c r="A28" s="1" t="s">
        <v>19</v>
      </c>
      <c r="C28" s="5" t="n">
        <f aca="false">C35/C63</f>
        <v>0.0442448979591837</v>
      </c>
    </row>
    <row r="29" customFormat="false" ht="12.75" hidden="false" customHeight="false" outlineLevel="0" collapsed="false">
      <c r="B29" s="0" t="s">
        <v>20</v>
      </c>
      <c r="C29" s="2" t="n">
        <v>28</v>
      </c>
    </row>
    <row r="30" customFormat="false" ht="12.75" hidden="false" customHeight="false" outlineLevel="0" collapsed="false">
      <c r="B30" s="0" t="s">
        <v>21</v>
      </c>
      <c r="C30" s="2" t="n">
        <v>78</v>
      </c>
    </row>
    <row r="31" customFormat="false" ht="12.75" hidden="false" customHeight="false" outlineLevel="0" collapsed="false">
      <c r="B31" s="0" t="s">
        <v>22</v>
      </c>
      <c r="C31" s="2" t="n">
        <v>60</v>
      </c>
    </row>
    <row r="32" customFormat="false" ht="12.75" hidden="false" customHeight="false" outlineLevel="0" collapsed="false">
      <c r="B32" s="0" t="s">
        <v>23</v>
      </c>
      <c r="C32" s="2" t="n">
        <v>25</v>
      </c>
    </row>
    <row r="33" customFormat="false" ht="12.75" hidden="false" customHeight="false" outlineLevel="0" collapsed="false">
      <c r="B33" s="0" t="s">
        <v>24</v>
      </c>
      <c r="C33" s="2" t="n">
        <v>45</v>
      </c>
    </row>
    <row r="34" customFormat="false" ht="12.75" hidden="false" customHeight="false" outlineLevel="0" collapsed="false">
      <c r="B34" s="0" t="s">
        <v>25</v>
      </c>
      <c r="C34" s="3" t="n">
        <v>35</v>
      </c>
    </row>
    <row r="35" customFormat="false" ht="12.75" hidden="false" customHeight="false" outlineLevel="0" collapsed="false">
      <c r="C35" s="2" t="n">
        <f aca="false">SUM(C29:C34)</f>
        <v>271</v>
      </c>
    </row>
    <row r="37" customFormat="false" ht="12.75" hidden="false" customHeight="false" outlineLevel="0" collapsed="false">
      <c r="A37" s="1" t="s">
        <v>26</v>
      </c>
      <c r="C37" s="5" t="n">
        <f aca="false">C44/C63</f>
        <v>0.135510204081633</v>
      </c>
    </row>
    <row r="38" customFormat="false" ht="12.75" hidden="false" customHeight="false" outlineLevel="0" collapsed="false">
      <c r="B38" s="0" t="s">
        <v>27</v>
      </c>
      <c r="C38" s="2" t="n">
        <v>85</v>
      </c>
    </row>
    <row r="39" customFormat="false" ht="12.75" hidden="false" customHeight="false" outlineLevel="0" collapsed="false">
      <c r="B39" s="0" t="s">
        <v>28</v>
      </c>
      <c r="C39" s="2" t="n">
        <v>100</v>
      </c>
    </row>
    <row r="40" customFormat="false" ht="12.75" hidden="false" customHeight="false" outlineLevel="0" collapsed="false">
      <c r="B40" s="0" t="s">
        <v>29</v>
      </c>
      <c r="C40" s="2" t="n">
        <v>300</v>
      </c>
    </row>
    <row r="41" customFormat="false" ht="12.75" hidden="false" customHeight="false" outlineLevel="0" collapsed="false">
      <c r="B41" s="0" t="s">
        <v>30</v>
      </c>
      <c r="C41" s="2" t="n">
        <v>80</v>
      </c>
    </row>
    <row r="42" customFormat="false" ht="12.75" hidden="false" customHeight="false" outlineLevel="0" collapsed="false">
      <c r="B42" s="0" t="s">
        <v>31</v>
      </c>
      <c r="C42" s="2" t="n">
        <v>65</v>
      </c>
    </row>
    <row r="43" customFormat="false" ht="12.75" hidden="false" customHeight="false" outlineLevel="0" collapsed="false">
      <c r="B43" s="0" t="s">
        <v>4</v>
      </c>
      <c r="C43" s="3" t="n">
        <v>200</v>
      </c>
    </row>
    <row r="44" customFormat="false" ht="12.75" hidden="false" customHeight="false" outlineLevel="0" collapsed="false">
      <c r="C44" s="2" t="n">
        <f aca="false">SUM(C38:C43)</f>
        <v>830</v>
      </c>
    </row>
    <row r="46" customFormat="false" ht="12.75" hidden="false" customHeight="false" outlineLevel="0" collapsed="false">
      <c r="A46" s="1" t="s">
        <v>32</v>
      </c>
      <c r="C46" s="5" t="n">
        <f aca="false">C48/C63</f>
        <v>0.00816326530612245</v>
      </c>
    </row>
    <row r="47" customFormat="false" ht="12.75" hidden="false" customHeight="false" outlineLevel="0" collapsed="false">
      <c r="B47" s="0" t="s">
        <v>33</v>
      </c>
      <c r="C47" s="3" t="n">
        <v>50</v>
      </c>
    </row>
    <row r="48" customFormat="false" ht="12.75" hidden="false" customHeight="false" outlineLevel="0" collapsed="false">
      <c r="C48" s="2" t="n">
        <f aca="false">SUM(C47)</f>
        <v>50</v>
      </c>
    </row>
    <row r="50" customFormat="false" ht="12.75" hidden="false" customHeight="false" outlineLevel="0" collapsed="false">
      <c r="A50" s="1" t="s">
        <v>34</v>
      </c>
      <c r="C50" s="5" t="n">
        <f aca="false">C53/C63</f>
        <v>0.0734693877551021</v>
      </c>
    </row>
    <row r="51" customFormat="false" ht="12.75" hidden="false" customHeight="false" outlineLevel="0" collapsed="false">
      <c r="B51" s="0" t="s">
        <v>35</v>
      </c>
      <c r="C51" s="2" t="n">
        <v>225</v>
      </c>
    </row>
    <row r="52" customFormat="false" ht="12.75" hidden="false" customHeight="false" outlineLevel="0" collapsed="false">
      <c r="B52" s="0" t="s">
        <v>36</v>
      </c>
      <c r="C52" s="3" t="n">
        <v>225</v>
      </c>
    </row>
    <row r="53" customFormat="false" ht="12.75" hidden="false" customHeight="false" outlineLevel="0" collapsed="false">
      <c r="C53" s="2" t="n">
        <f aca="false">SUM(C51:C52)</f>
        <v>450</v>
      </c>
    </row>
    <row r="55" customFormat="false" ht="12.75" hidden="false" customHeight="false" outlineLevel="0" collapsed="false">
      <c r="A55" s="1" t="s">
        <v>37</v>
      </c>
      <c r="C55" s="5" t="n">
        <f aca="false">C61/C63</f>
        <v>0.322775510204082</v>
      </c>
    </row>
    <row r="56" customFormat="false" ht="12.75" hidden="false" customHeight="false" outlineLevel="0" collapsed="false">
      <c r="B56" s="0" t="s">
        <v>38</v>
      </c>
      <c r="C56" s="2" t="n">
        <v>677</v>
      </c>
    </row>
    <row r="57" customFormat="false" ht="12.75" hidden="false" customHeight="false" outlineLevel="0" collapsed="false">
      <c r="B57" s="0" t="s">
        <v>39</v>
      </c>
      <c r="C57" s="2" t="n">
        <v>175</v>
      </c>
    </row>
    <row r="58" customFormat="false" ht="12.75" hidden="false" customHeight="false" outlineLevel="0" collapsed="false">
      <c r="B58" s="0" t="s">
        <v>40</v>
      </c>
      <c r="C58" s="2" t="n">
        <v>900</v>
      </c>
    </row>
    <row r="59" customFormat="false" ht="12.75" hidden="false" customHeight="false" outlineLevel="0" collapsed="false">
      <c r="B59" s="0" t="s">
        <v>41</v>
      </c>
      <c r="C59" s="2" t="n">
        <v>0</v>
      </c>
    </row>
    <row r="60" customFormat="false" ht="12.75" hidden="false" customHeight="false" outlineLevel="0" collapsed="false">
      <c r="B60" s="0" t="s">
        <v>42</v>
      </c>
      <c r="C60" s="3" t="n">
        <v>225</v>
      </c>
    </row>
    <row r="61" customFormat="false" ht="12.75" hidden="false" customHeight="false" outlineLevel="0" collapsed="false">
      <c r="C61" s="2" t="n">
        <f aca="false">SUM(C56:C60)</f>
        <v>1977</v>
      </c>
    </row>
    <row r="63" customFormat="false" ht="12.75" hidden="false" customHeight="false" outlineLevel="0" collapsed="false">
      <c r="B63" s="4" t="s">
        <v>43</v>
      </c>
      <c r="C63" s="2" t="n">
        <f aca="false">SUM(C14,C19,C26,C35,C44,C48,C53,C61)</f>
        <v>6125</v>
      </c>
    </row>
    <row r="65" customFormat="false" ht="12.75" hidden="false" customHeight="false" outlineLevel="0" collapsed="false">
      <c r="A65" s="1" t="s">
        <v>44</v>
      </c>
      <c r="C65" s="2" t="n">
        <f aca="false">C7-C14-C19-C26-C35-C44-C48-C53-C61</f>
        <v>82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7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E4" activeCellId="0" sqref="E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99"/>
    <col collapsed="false" customWidth="true" hidden="false" outlineLevel="0" max="2" min="2" style="0" width="13.41"/>
    <col collapsed="false" customWidth="true" hidden="false" outlineLevel="0" max="5" min="3" style="2" width="9.14"/>
  </cols>
  <sheetData>
    <row r="2" customFormat="false" ht="12.75" hidden="false" customHeight="false" outlineLevel="0" collapsed="false">
      <c r="A2" s="1" t="s">
        <v>0</v>
      </c>
      <c r="D2" s="6" t="s">
        <v>45</v>
      </c>
      <c r="E2" s="6" t="s">
        <v>46</v>
      </c>
    </row>
    <row r="3" customFormat="false" ht="12.75" hidden="false" customHeight="false" outlineLevel="0" collapsed="false">
      <c r="B3" s="0" t="s">
        <v>47</v>
      </c>
      <c r="C3" s="2" t="n">
        <f aca="false">1718+1718+800</f>
        <v>4236</v>
      </c>
      <c r="D3" s="2" t="n">
        <f aca="false">1718+1718+800</f>
        <v>4236</v>
      </c>
      <c r="E3" s="2" t="n">
        <f aca="false">1718+1718+800</f>
        <v>4236</v>
      </c>
    </row>
    <row r="4" customFormat="false" ht="12.75" hidden="false" customHeight="false" outlineLevel="0" collapsed="false">
      <c r="B4" s="0" t="s">
        <v>48</v>
      </c>
      <c r="C4" s="2" t="n">
        <f aca="false">1305+1305+270</f>
        <v>2880</v>
      </c>
      <c r="D4" s="2" t="n">
        <f aca="false">1305+1305</f>
        <v>2610</v>
      </c>
      <c r="E4" s="2" t="n">
        <f aca="false">1305+1305</f>
        <v>2610</v>
      </c>
    </row>
    <row r="5" customFormat="false" ht="12.75" hidden="false" customHeight="false" outlineLevel="0" collapsed="false">
      <c r="B5" s="0" t="s">
        <v>4</v>
      </c>
      <c r="C5" s="3" t="n">
        <f aca="false">253+33+100</f>
        <v>386</v>
      </c>
      <c r="D5" s="3" t="n">
        <f aca="false">253+33+100</f>
        <v>386</v>
      </c>
      <c r="E5" s="3" t="n">
        <v>260</v>
      </c>
    </row>
    <row r="6" customFormat="false" ht="12.75" hidden="false" customHeight="false" outlineLevel="0" collapsed="false">
      <c r="B6" s="4" t="s">
        <v>5</v>
      </c>
      <c r="C6" s="2" t="n">
        <f aca="false">SUM(C3:C5)</f>
        <v>7502</v>
      </c>
      <c r="D6" s="2" t="n">
        <f aca="false">SUM(D3:D5)</f>
        <v>7232</v>
      </c>
      <c r="E6" s="2" t="n">
        <f aca="false">SUM(E3:E5)</f>
        <v>7106</v>
      </c>
    </row>
    <row r="8" customFormat="false" ht="12.75" hidden="false" customHeight="false" outlineLevel="0" collapsed="false">
      <c r="A8" s="1" t="s">
        <v>6</v>
      </c>
      <c r="C8" s="5" t="n">
        <f aca="false">C15/C68</f>
        <v>0.3380204778157</v>
      </c>
      <c r="D8" s="5" t="n">
        <f aca="false">D15/D68</f>
        <v>0.345048814504881</v>
      </c>
      <c r="E8" s="5" t="n">
        <f aca="false">E15/E68</f>
        <v>0.265945945945946</v>
      </c>
    </row>
    <row r="9" customFormat="false" ht="12.75" hidden="false" customHeight="false" outlineLevel="0" collapsed="false">
      <c r="B9" s="0" t="s">
        <v>7</v>
      </c>
      <c r="C9" s="2" t="n">
        <v>60</v>
      </c>
      <c r="D9" s="2" t="n">
        <v>60</v>
      </c>
      <c r="E9" s="2" t="n">
        <v>60</v>
      </c>
    </row>
    <row r="10" customFormat="false" ht="12.75" hidden="false" customHeight="false" outlineLevel="0" collapsed="false">
      <c r="B10" s="0" t="s">
        <v>8</v>
      </c>
      <c r="C10" s="2" t="n">
        <v>23</v>
      </c>
      <c r="D10" s="2" t="n">
        <v>21</v>
      </c>
      <c r="E10" s="2" t="n">
        <v>21</v>
      </c>
    </row>
    <row r="11" customFormat="false" ht="12.75" hidden="false" customHeight="false" outlineLevel="0" collapsed="false">
      <c r="B11" s="0" t="s">
        <v>49</v>
      </c>
      <c r="C11" s="2" t="n">
        <v>506</v>
      </c>
      <c r="D11" s="2" t="n">
        <v>506</v>
      </c>
      <c r="E11" s="2" t="n">
        <v>0</v>
      </c>
    </row>
    <row r="12" customFormat="false" ht="12.75" hidden="false" customHeight="false" outlineLevel="0" collapsed="false">
      <c r="B12" s="0" t="s">
        <v>50</v>
      </c>
      <c r="C12" s="2" t="n">
        <v>66</v>
      </c>
      <c r="D12" s="2" t="n">
        <v>66</v>
      </c>
      <c r="E12" s="2" t="n">
        <v>66</v>
      </c>
    </row>
    <row r="13" customFormat="false" ht="12.75" hidden="false" customHeight="false" outlineLevel="0" collapsed="false">
      <c r="B13" s="0" t="s">
        <v>9</v>
      </c>
      <c r="C13" s="2" t="n">
        <v>1371</v>
      </c>
      <c r="D13" s="2" t="n">
        <v>1371</v>
      </c>
      <c r="E13" s="2" t="n">
        <v>1371</v>
      </c>
    </row>
    <row r="14" customFormat="false" ht="12.75" hidden="false" customHeight="false" outlineLevel="0" collapsed="false">
      <c r="B14" s="0" t="s">
        <v>51</v>
      </c>
      <c r="C14" s="3" t="n">
        <v>450</v>
      </c>
      <c r="D14" s="3" t="n">
        <v>450</v>
      </c>
      <c r="E14" s="3" t="n">
        <v>450</v>
      </c>
    </row>
    <row r="15" customFormat="false" ht="12.75" hidden="false" customHeight="false" outlineLevel="0" collapsed="false">
      <c r="C15" s="2" t="n">
        <f aca="false">SUM(C9:C14)</f>
        <v>2476</v>
      </c>
      <c r="D15" s="2" t="n">
        <f aca="false">SUM(D9:D14)</f>
        <v>2474</v>
      </c>
      <c r="E15" s="2" t="n">
        <f aca="false">SUM(E9:E14)</f>
        <v>1968</v>
      </c>
    </row>
    <row r="17" customFormat="false" ht="12.75" hidden="false" customHeight="false" outlineLevel="0" collapsed="false">
      <c r="A17" s="1" t="s">
        <v>11</v>
      </c>
      <c r="C17" s="5" t="n">
        <f aca="false">C20/C68</f>
        <v>0.0341296928327645</v>
      </c>
      <c r="D17" s="5" t="n">
        <f aca="false">D20/D68</f>
        <v>0.0189679218967922</v>
      </c>
      <c r="E17" s="5" t="n">
        <f aca="false">E20/E68</f>
        <v>0.0501351351351351</v>
      </c>
    </row>
    <row r="18" customFormat="false" ht="12.75" hidden="false" customHeight="false" outlineLevel="0" collapsed="false">
      <c r="B18" s="0" t="s">
        <v>12</v>
      </c>
      <c r="C18" s="2" t="n">
        <v>100</v>
      </c>
      <c r="D18" s="2" t="n">
        <f aca="false">101+35</f>
        <v>136</v>
      </c>
      <c r="E18" s="2" t="n">
        <v>0</v>
      </c>
    </row>
    <row r="19" customFormat="false" ht="12.75" hidden="false" customHeight="false" outlineLevel="0" collapsed="false">
      <c r="B19" s="0" t="s">
        <v>52</v>
      </c>
      <c r="C19" s="3" t="n">
        <v>150</v>
      </c>
      <c r="D19" s="3" t="n">
        <v>0</v>
      </c>
      <c r="E19" s="3" t="n">
        <f aca="false">160+21+30+160</f>
        <v>371</v>
      </c>
    </row>
    <row r="20" customFormat="false" ht="12.75" hidden="false" customHeight="false" outlineLevel="0" collapsed="false">
      <c r="C20" s="2" t="n">
        <f aca="false">SUM(C18:C19)</f>
        <v>250</v>
      </c>
      <c r="D20" s="2" t="n">
        <f aca="false">SUM(D18:D19)</f>
        <v>136</v>
      </c>
      <c r="E20" s="2" t="n">
        <f aca="false">SUM(E18:E19)</f>
        <v>371</v>
      </c>
    </row>
    <row r="22" customFormat="false" ht="12.75" hidden="false" customHeight="false" outlineLevel="0" collapsed="false">
      <c r="A22" s="1" t="s">
        <v>14</v>
      </c>
      <c r="C22" s="5" t="n">
        <f aca="false">C27/C68</f>
        <v>0.122457337883959</v>
      </c>
      <c r="D22" s="5" t="n">
        <f aca="false">D27/D68</f>
        <v>0.120083682008368</v>
      </c>
      <c r="E22" s="5" t="n">
        <f aca="false">E27/E68</f>
        <v>0.128513513513514</v>
      </c>
    </row>
    <row r="23" customFormat="false" ht="12.75" hidden="false" customHeight="false" outlineLevel="0" collapsed="false">
      <c r="B23" s="0" t="s">
        <v>15</v>
      </c>
      <c r="C23" s="2" t="n">
        <v>125</v>
      </c>
      <c r="D23" s="2" t="n">
        <v>125</v>
      </c>
      <c r="E23" s="2" t="n">
        <v>125</v>
      </c>
    </row>
    <row r="24" customFormat="false" ht="12.75" hidden="false" customHeight="false" outlineLevel="0" collapsed="false">
      <c r="B24" s="0" t="s">
        <v>16</v>
      </c>
      <c r="C24" s="2" t="n">
        <v>552</v>
      </c>
      <c r="D24" s="2" t="n">
        <v>552</v>
      </c>
      <c r="E24" s="2" t="n">
        <v>552</v>
      </c>
    </row>
    <row r="25" customFormat="false" ht="12.75" hidden="false" customHeight="false" outlineLevel="0" collapsed="false">
      <c r="B25" s="0" t="s">
        <v>17</v>
      </c>
      <c r="C25" s="2" t="n">
        <v>200</v>
      </c>
      <c r="D25" s="2" t="n">
        <f aca="false">19+22+7+20+32+31+31+22</f>
        <v>184</v>
      </c>
      <c r="E25" s="2" t="n">
        <f aca="false">29+20+21+28+20+30+29+21+28+28</f>
        <v>254</v>
      </c>
    </row>
    <row r="26" customFormat="false" ht="12.75" hidden="false" customHeight="false" outlineLevel="0" collapsed="false">
      <c r="B26" s="0" t="s">
        <v>18</v>
      </c>
      <c r="C26" s="3" t="n">
        <v>20</v>
      </c>
      <c r="D26" s="3" t="n">
        <v>0</v>
      </c>
      <c r="E26" s="3" t="n">
        <v>20</v>
      </c>
    </row>
    <row r="27" customFormat="false" ht="12.75" hidden="false" customHeight="false" outlineLevel="0" collapsed="false">
      <c r="C27" s="2" t="n">
        <f aca="false">SUM(C23:C26)</f>
        <v>897</v>
      </c>
      <c r="D27" s="2" t="n">
        <f aca="false">SUM(D23:D26)</f>
        <v>861</v>
      </c>
      <c r="E27" s="2" t="n">
        <f aca="false">SUM(E23:E26)</f>
        <v>951</v>
      </c>
    </row>
    <row r="29" customFormat="false" ht="12.75" hidden="false" customHeight="false" outlineLevel="0" collapsed="false">
      <c r="A29" s="1" t="s">
        <v>19</v>
      </c>
      <c r="C29" s="5" t="n">
        <f aca="false">C37/C68</f>
        <v>0.0589761092150171</v>
      </c>
      <c r="D29" s="5" t="n">
        <f aca="false">D37/D68</f>
        <v>0.0871687587168759</v>
      </c>
      <c r="E29" s="5" t="n">
        <f aca="false">E37/E68</f>
        <v>0.0578378378378378</v>
      </c>
    </row>
    <row r="30" customFormat="false" ht="12.75" hidden="false" customHeight="false" outlineLevel="0" collapsed="false">
      <c r="B30" s="0" t="s">
        <v>53</v>
      </c>
      <c r="C30" s="2" t="n">
        <v>82</v>
      </c>
      <c r="D30" s="2" t="n">
        <v>94</v>
      </c>
      <c r="E30" s="2" t="n">
        <v>78</v>
      </c>
    </row>
    <row r="31" customFormat="false" ht="12.75" hidden="false" customHeight="false" outlineLevel="0" collapsed="false">
      <c r="B31" s="0" t="s">
        <v>54</v>
      </c>
      <c r="C31" s="2" t="n">
        <v>32</v>
      </c>
      <c r="D31" s="2" t="n">
        <v>32</v>
      </c>
      <c r="E31" s="2" t="n">
        <v>32</v>
      </c>
    </row>
    <row r="32" customFormat="false" ht="12.75" hidden="false" customHeight="false" outlineLevel="0" collapsed="false">
      <c r="B32" s="0" t="s">
        <v>21</v>
      </c>
      <c r="C32" s="2" t="n">
        <v>111</v>
      </c>
      <c r="D32" s="2" t="n">
        <v>134</v>
      </c>
      <c r="E32" s="2" t="n">
        <v>93</v>
      </c>
    </row>
    <row r="33" customFormat="false" ht="12.75" hidden="false" customHeight="false" outlineLevel="0" collapsed="false">
      <c r="B33" s="0" t="s">
        <v>22</v>
      </c>
      <c r="C33" s="2" t="n">
        <v>77</v>
      </c>
      <c r="D33" s="2" t="n">
        <f aca="false">30+253</f>
        <v>283</v>
      </c>
      <c r="E33" s="2" t="n">
        <v>96</v>
      </c>
    </row>
    <row r="34" customFormat="false" ht="12.75" hidden="false" customHeight="false" outlineLevel="0" collapsed="false">
      <c r="B34" s="0" t="s">
        <v>23</v>
      </c>
      <c r="C34" s="2" t="n">
        <v>35</v>
      </c>
      <c r="D34" s="2" t="n">
        <f aca="false">20+17</f>
        <v>37</v>
      </c>
      <c r="E34" s="2" t="n">
        <f aca="false">20+20</f>
        <v>40</v>
      </c>
    </row>
    <row r="35" customFormat="false" ht="12.75" hidden="false" customHeight="false" outlineLevel="0" collapsed="false">
      <c r="B35" s="0" t="s">
        <v>24</v>
      </c>
      <c r="C35" s="2" t="n">
        <v>45</v>
      </c>
      <c r="D35" s="2" t="n">
        <f aca="false">4+41</f>
        <v>45</v>
      </c>
      <c r="E35" s="2" t="n">
        <v>46</v>
      </c>
    </row>
    <row r="36" customFormat="false" ht="12.75" hidden="false" customHeight="false" outlineLevel="0" collapsed="false">
      <c r="B36" s="0" t="s">
        <v>25</v>
      </c>
      <c r="C36" s="3" t="n">
        <v>50</v>
      </c>
      <c r="D36" s="3" t="n">
        <v>0</v>
      </c>
      <c r="E36" s="3" t="n">
        <v>43</v>
      </c>
    </row>
    <row r="37" customFormat="false" ht="12.75" hidden="false" customHeight="false" outlineLevel="0" collapsed="false">
      <c r="C37" s="2" t="n">
        <f aca="false">SUM(C30:C36)</f>
        <v>432</v>
      </c>
      <c r="D37" s="2" t="n">
        <f aca="false">SUM(D30:D36)</f>
        <v>625</v>
      </c>
      <c r="E37" s="2" t="n">
        <f aca="false">SUM(E30:E36)</f>
        <v>428</v>
      </c>
    </row>
    <row r="39" customFormat="false" ht="12.75" hidden="false" customHeight="false" outlineLevel="0" collapsed="false">
      <c r="A39" s="1" t="s">
        <v>26</v>
      </c>
      <c r="C39" s="5" t="n">
        <f aca="false">C48/C68</f>
        <v>0.139931740614334</v>
      </c>
      <c r="D39" s="5" t="n">
        <f aca="false">D48/D68</f>
        <v>0.147140864714086</v>
      </c>
      <c r="E39" s="5" t="n">
        <f aca="false">E48/E68</f>
        <v>0.231621621621622</v>
      </c>
    </row>
    <row r="40" customFormat="false" ht="12.75" hidden="false" customHeight="false" outlineLevel="0" collapsed="false">
      <c r="B40" s="0" t="s">
        <v>27</v>
      </c>
      <c r="C40" s="2" t="n">
        <v>100</v>
      </c>
      <c r="D40" s="2" t="n">
        <f aca="false">36+32+31</f>
        <v>99</v>
      </c>
      <c r="E40" s="2" t="n">
        <f aca="false">71+29+36</f>
        <v>136</v>
      </c>
    </row>
    <row r="41" customFormat="false" ht="12.75" hidden="false" customHeight="false" outlineLevel="0" collapsed="false">
      <c r="B41" s="0" t="s">
        <v>28</v>
      </c>
      <c r="C41" s="2" t="n">
        <v>100</v>
      </c>
      <c r="D41" s="2" t="n">
        <f aca="false">23+11+54+77</f>
        <v>165</v>
      </c>
      <c r="E41" s="2" t="n">
        <f aca="false">79+19+19+27+84+73</f>
        <v>301</v>
      </c>
    </row>
    <row r="42" customFormat="false" ht="12.75" hidden="false" customHeight="false" outlineLevel="0" collapsed="false">
      <c r="B42" s="0" t="s">
        <v>29</v>
      </c>
      <c r="C42" s="2" t="n">
        <v>300</v>
      </c>
      <c r="D42" s="2" t="n">
        <f aca="false">83+69</f>
        <v>152</v>
      </c>
      <c r="E42" s="2" t="n">
        <f aca="false">95+12+27+14+23+13+19+6+25</f>
        <v>234</v>
      </c>
    </row>
    <row r="43" customFormat="false" ht="12.75" hidden="false" customHeight="false" outlineLevel="0" collapsed="false">
      <c r="B43" s="0" t="s">
        <v>30</v>
      </c>
      <c r="C43" s="2" t="n">
        <v>100</v>
      </c>
      <c r="D43" s="2" t="n">
        <v>100</v>
      </c>
      <c r="E43" s="2" t="n">
        <v>100</v>
      </c>
    </row>
    <row r="44" customFormat="false" ht="12.75" hidden="false" customHeight="false" outlineLevel="0" collapsed="false">
      <c r="B44" s="0" t="s">
        <v>31</v>
      </c>
      <c r="C44" s="2" t="n">
        <v>75</v>
      </c>
      <c r="D44" s="2" t="n">
        <v>0</v>
      </c>
      <c r="E44" s="2" t="n">
        <v>70</v>
      </c>
    </row>
    <row r="45" customFormat="false" ht="12.75" hidden="false" customHeight="false" outlineLevel="0" collapsed="false">
      <c r="B45" s="0" t="s">
        <v>55</v>
      </c>
      <c r="C45" s="2" t="n">
        <v>0</v>
      </c>
      <c r="D45" s="2" t="n">
        <v>0</v>
      </c>
      <c r="E45" s="2" t="n">
        <v>52</v>
      </c>
    </row>
    <row r="46" customFormat="false" ht="12.75" hidden="false" customHeight="false" outlineLevel="0" collapsed="false">
      <c r="B46" s="0" t="s">
        <v>56</v>
      </c>
      <c r="C46" s="2" t="n">
        <v>150</v>
      </c>
      <c r="D46" s="2" t="n">
        <f aca="false">20+12+50+13</f>
        <v>95</v>
      </c>
      <c r="E46" s="2" t="n">
        <f aca="false">25+92+36+10</f>
        <v>163</v>
      </c>
    </row>
    <row r="47" customFormat="false" ht="12.75" hidden="false" customHeight="false" outlineLevel="0" collapsed="false">
      <c r="B47" s="0" t="s">
        <v>4</v>
      </c>
      <c r="C47" s="3" t="n">
        <v>200</v>
      </c>
      <c r="D47" s="3" t="n">
        <f aca="false">457-13</f>
        <v>444</v>
      </c>
      <c r="E47" s="3" t="n">
        <f aca="false">67+22+5+4+30+16+63+48+10+65+50+23+12+13+29+23+63+23+14+53+25</f>
        <v>658</v>
      </c>
    </row>
    <row r="48" customFormat="false" ht="12.75" hidden="false" customHeight="false" outlineLevel="0" collapsed="false">
      <c r="C48" s="2" t="n">
        <f aca="false">SUM(C40:C47)</f>
        <v>1025</v>
      </c>
      <c r="D48" s="2" t="n">
        <f aca="false">SUM(D40:D47)</f>
        <v>1055</v>
      </c>
      <c r="E48" s="2" t="n">
        <f aca="false">SUM(E40:E47)</f>
        <v>1714</v>
      </c>
    </row>
    <row r="50" customFormat="false" ht="12.75" hidden="false" customHeight="false" outlineLevel="0" collapsed="false">
      <c r="A50" s="1" t="s">
        <v>32</v>
      </c>
      <c r="C50" s="5" t="n">
        <f aca="false">C52/C68</f>
        <v>0.0546075085324232</v>
      </c>
      <c r="D50" s="5" t="n">
        <f aca="false">D52/D68</f>
        <v>0.00697350069735007</v>
      </c>
      <c r="E50" s="5" t="n">
        <f aca="false">E52/E68</f>
        <v>0.0216216216216216</v>
      </c>
    </row>
    <row r="51" customFormat="false" ht="12.75" hidden="false" customHeight="false" outlineLevel="0" collapsed="false">
      <c r="B51" s="0" t="s">
        <v>33</v>
      </c>
      <c r="C51" s="3" t="n">
        <v>400</v>
      </c>
      <c r="D51" s="3" t="n">
        <v>50</v>
      </c>
      <c r="E51" s="3" t="n">
        <f aca="false">10+150</f>
        <v>160</v>
      </c>
    </row>
    <row r="52" customFormat="false" ht="12.75" hidden="false" customHeight="false" outlineLevel="0" collapsed="false">
      <c r="C52" s="2" t="n">
        <f aca="false">SUM(C51)</f>
        <v>400</v>
      </c>
      <c r="D52" s="2" t="n">
        <f aca="false">SUM(D51)</f>
        <v>50</v>
      </c>
      <c r="E52" s="2" t="n">
        <f aca="false">SUM(E51)</f>
        <v>160</v>
      </c>
    </row>
    <row r="54" customFormat="false" ht="12.75" hidden="false" customHeight="false" outlineLevel="0" collapsed="false">
      <c r="A54" s="1" t="s">
        <v>34</v>
      </c>
      <c r="C54" s="5" t="n">
        <f aca="false">C57/C68</f>
        <v>0.0546075085324232</v>
      </c>
      <c r="D54" s="5" t="n">
        <f aca="false">D57/D68</f>
        <v>0.0730822873082287</v>
      </c>
      <c r="E54" s="5" t="n">
        <f aca="false">E57/E68</f>
        <v>0.0531081081081081</v>
      </c>
    </row>
    <row r="55" customFormat="false" ht="12.75" hidden="false" customHeight="false" outlineLevel="0" collapsed="false">
      <c r="B55" s="0" t="s">
        <v>35</v>
      </c>
      <c r="C55" s="2" t="n">
        <v>200</v>
      </c>
      <c r="D55" s="2" t="n">
        <f aca="false">31+24+14+10+9+61+13+10+9+18+4+6+4+5+12+10+11+37+10+26</f>
        <v>324</v>
      </c>
      <c r="E55" s="2" t="n">
        <f aca="false">17+6+6+54+9+20+14+15+6+10+19+19+20+6+20+16+12+16+12+33+14+11+5+8+14+11</f>
        <v>393</v>
      </c>
    </row>
    <row r="56" customFormat="false" ht="12.75" hidden="false" customHeight="false" outlineLevel="0" collapsed="false">
      <c r="B56" s="0" t="s">
        <v>36</v>
      </c>
      <c r="C56" s="3" t="n">
        <v>200</v>
      </c>
      <c r="D56" s="3" t="n">
        <v>200</v>
      </c>
      <c r="E56" s="3" t="n">
        <v>0</v>
      </c>
    </row>
    <row r="57" customFormat="false" ht="12.75" hidden="false" customHeight="false" outlineLevel="0" collapsed="false">
      <c r="C57" s="2" t="n">
        <f aca="false">SUM(C55:C56)</f>
        <v>400</v>
      </c>
      <c r="D57" s="2" t="n">
        <f aca="false">SUM(D55:D56)</f>
        <v>524</v>
      </c>
      <c r="E57" s="2" t="n">
        <f aca="false">SUM(E55:E56)</f>
        <v>393</v>
      </c>
    </row>
    <row r="59" customFormat="false" ht="12.75" hidden="false" customHeight="false" outlineLevel="0" collapsed="false">
      <c r="A59" s="1" t="s">
        <v>37</v>
      </c>
      <c r="C59" s="5" t="n">
        <f aca="false">C66/C68</f>
        <v>0.197269624573379</v>
      </c>
      <c r="D59" s="5" t="n">
        <f aca="false">D66/D68</f>
        <v>0.201534170153417</v>
      </c>
      <c r="E59" s="5" t="n">
        <f aca="false">E66/E68</f>
        <v>0.191216216216216</v>
      </c>
    </row>
    <row r="60" customFormat="false" ht="12.75" hidden="false" customHeight="false" outlineLevel="0" collapsed="false">
      <c r="B60" s="0" t="s">
        <v>38</v>
      </c>
      <c r="C60" s="2" t="n">
        <v>800</v>
      </c>
      <c r="D60" s="2" t="n">
        <v>800</v>
      </c>
      <c r="E60" s="2" t="n">
        <v>800</v>
      </c>
    </row>
    <row r="61" customFormat="false" ht="12.75" hidden="false" customHeight="false" outlineLevel="0" collapsed="false">
      <c r="B61" s="0" t="s">
        <v>39</v>
      </c>
      <c r="C61" s="2" t="n">
        <v>325</v>
      </c>
      <c r="D61" s="2" t="n">
        <v>325</v>
      </c>
      <c r="E61" s="2" t="n">
        <f aca="false">150+175</f>
        <v>325</v>
      </c>
    </row>
    <row r="62" customFormat="false" ht="12.75" hidden="false" customHeight="false" outlineLevel="0" collapsed="false">
      <c r="B62" s="0" t="s">
        <v>40</v>
      </c>
    </row>
    <row r="63" customFormat="false" ht="12.75" hidden="false" customHeight="false" outlineLevel="0" collapsed="false">
      <c r="B63" s="0" t="s">
        <v>57</v>
      </c>
    </row>
    <row r="64" customFormat="false" ht="12.75" hidden="false" customHeight="false" outlineLevel="0" collapsed="false">
      <c r="B64" s="0" t="s">
        <v>58</v>
      </c>
      <c r="C64" s="2" t="n">
        <v>30</v>
      </c>
      <c r="D64" s="2" t="n">
        <v>30</v>
      </c>
      <c r="E64" s="2" t="n">
        <v>0</v>
      </c>
    </row>
    <row r="65" customFormat="false" ht="12.75" hidden="false" customHeight="false" outlineLevel="0" collapsed="false">
      <c r="B65" s="0" t="s">
        <v>42</v>
      </c>
      <c r="C65" s="3" t="n">
        <v>290</v>
      </c>
      <c r="D65" s="3" t="n">
        <v>290</v>
      </c>
      <c r="E65" s="3" t="n">
        <v>290</v>
      </c>
    </row>
    <row r="66" customFormat="false" ht="12.75" hidden="false" customHeight="false" outlineLevel="0" collapsed="false">
      <c r="C66" s="2" t="n">
        <f aca="false">SUM(C60:C65)</f>
        <v>1445</v>
      </c>
      <c r="D66" s="2" t="n">
        <f aca="false">SUM(D60:D65)</f>
        <v>1445</v>
      </c>
      <c r="E66" s="2" t="n">
        <f aca="false">SUM(E60:E65)</f>
        <v>1415</v>
      </c>
    </row>
    <row r="68" customFormat="false" ht="12.75" hidden="false" customHeight="false" outlineLevel="0" collapsed="false">
      <c r="B68" s="4" t="s">
        <v>43</v>
      </c>
      <c r="C68" s="2" t="n">
        <f aca="false">SUM(C15,C20,C27,C37,C48,C52,C57,C66)</f>
        <v>7325</v>
      </c>
      <c r="D68" s="2" t="n">
        <f aca="false">SUM(D15,D20,D27,D37,D48,D52,D57,D66)</f>
        <v>7170</v>
      </c>
      <c r="E68" s="2" t="n">
        <f aca="false">SUM(E15,E20,E27,E37,E48,E52,E57,E66)</f>
        <v>7400</v>
      </c>
    </row>
    <row r="70" customFormat="false" ht="12.75" hidden="false" customHeight="false" outlineLevel="0" collapsed="false">
      <c r="A70" s="1" t="s">
        <v>44</v>
      </c>
      <c r="C70" s="2" t="n">
        <f aca="false">C6-C68</f>
        <v>177</v>
      </c>
      <c r="D70" s="2" t="n">
        <f aca="false">D6-D68</f>
        <v>62</v>
      </c>
      <c r="E70" s="2" t="n">
        <f aca="false">E6-E68</f>
        <v>-294</v>
      </c>
    </row>
  </sheetData>
  <printOptions headings="false" gridLines="false" gridLinesSet="true" horizontalCentered="false" verticalCentered="tru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1998-08-14T12:15:05Z</dcterms:created>
  <dc:creator>Darron Giron</dc:creator>
  <dc:description/>
  <dc:language>en-US</dc:language>
  <cp:lastModifiedBy>Darron Giron</cp:lastModifiedBy>
  <cp:lastPrinted>2000-07-24T16:10:07Z</cp:lastPrinted>
  <cp:revision>0</cp:revision>
  <dc:subject/>
  <dc:title/>
</cp:coreProperties>
</file>