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  <sheet name="Daily Deals Graph" sheetId="5" state="visible" r:id="rId7"/>
  </sheets>
  <definedNames>
    <definedName function="false" hidden="false" localSheetId="2" name="Excel_BuiltIn__FilterDatabase" vbProcedure="false">'Deal Detail'!$A$13:$AI$370</definedName>
    <definedName function="false" hidden="false" localSheetId="3" name="Excel_BuiltIn__FilterDatabase" vbProcedure="false">'Failed Transaction Detail'!$A$5:$S$97</definedName>
  </definedName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<sst xmlns="http://schemas.openxmlformats.org/spreadsheetml/2006/main" count="9103" uniqueCount="754">
  <si>
    <t xml:space="preserve">EnronOnline Broker Detail for 5/24/2001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</si>
  <si>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</si>
  <si>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</si>
  <si>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</si>
  <si>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</si>
  <si>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</si>
  <si>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</si>
  <si>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</si>
  <si>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</si>
  <si>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</si>
  <si>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</si>
  <si>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</si>
  <si>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</si>
  <si>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</si>
  <si>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</si>
  <si>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</si>
  <si>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</si>
  <si>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</si>
  <si>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LIFE TO DATE (First Trade March 28, 2001)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</si>
  <si>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</si>
  <si>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</si>
  <si>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</si>
  <si>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</si>
  <si>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</si>
  <si>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</si>
  <si>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</si>
  <si>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</si>
  <si>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</si>
  <si>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</si>
  <si>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</si>
  <si>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</si>
  <si>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</si>
  <si>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</si>
  <si>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</si>
  <si>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</si>
  <si>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</si>
  <si>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</si>
  <si>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</si>
  <si>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</si>
  <si>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</si>
  <si>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</si>
  <si>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</si>
  <si>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</si>
  <si>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</si>
  <si>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</si>
  <si>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</si>
  <si>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</si>
  <si>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</si>
  <si>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</si>
  <si>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</si>
  <si>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</si>
  <si>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</si>
  <si>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</si>
  <si>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</si>
  <si>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</si>
  <si>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</si>
  <si>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</si>
  <si>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</si>
  <si>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</si>
  <si>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</si>
  <si>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</si>
  <si>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</si>
  <si>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</si>
  <si>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</si>
  <si>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</si>
  <si>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</si>
  <si>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</si>
  <si>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</si>
  <si>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</si>
  <si>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</si>
  <si>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</si>
  <si>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</si>
  <si>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</si>
  <si>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</si>
  <si>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</si>
  <si>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</si>
  <si>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</si>
  <si>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</si>
  <si>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</si>
  <si>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</si>
  <si>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</si>
  <si>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</si>
  <si>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</si>
  <si>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</si>
  <si>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</si>
  <si>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</si>
  <si>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</si>
  <si>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</si>
  <si>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</si>
  <si>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</si>
  <si>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</si>
  <si>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</si>
  <si>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</si>
  <si>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</si>
  <si>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</si>
  <si>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</si>
  <si>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</si>
  <si>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</si>
  <si>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</si>
  <si>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</si>
  <si>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</si>
  <si>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</si>
  <si>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</si>
  <si>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</si>
  <si>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</si>
  <si>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</si>
  <si>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</si>
  <si>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</si>
  <si>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</si>
  <si>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</si>
  <si>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</si>
  <si>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</si>
  <si>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</si>
  <si>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</si>
  <si>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</si>
  <si>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</si>
  <si>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</si>
  <si>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</si>
  <si>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</si>
  <si>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</si>
  <si>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</si>
  <si>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</si>
  <si>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</si>
  <si>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</si>
  <si>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</si>
  <si>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</si>
  <si>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</si>
  <si>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</si>
  <si>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</si>
  <si>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</si>
  <si>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</si>
  <si>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</si>
  <si>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</si>
  <si>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</si>
  <si>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</si>
  <si>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</si>
  <si>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</si>
  <si>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</si>
  <si>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</si>
  <si>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</si>
  <si>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</si>
  <si>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</si>
  <si>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</si>
  <si>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</si>
  <si>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</si>
  <si>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</si>
  <si>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</si>
  <si>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</si>
  <si>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</si>
  <si>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</si>
  <si>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</si>
  <si>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</si>
  <si>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</si>
  <si>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</si>
  <si>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</si>
  <si>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</si>
  <si>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</si>
  <si>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</si>
  <si>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</si>
  <si>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</si>
  <si>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</si>
  <si>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</si>
  <si>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</si>
  <si>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</si>
  <si>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</si>
  <si>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</si>
  <si>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</si>
  <si>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</si>
  <si>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</si>
  <si>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</si>
  <si>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</si>
  <si>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</si>
  <si>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</si>
  <si>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</si>
  <si>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</si>
  <si>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</si>
  <si>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</si>
  <si>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</si>
  <si>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</si>
  <si>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</si>
  <si>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</si>
  <si>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</si>
  <si>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</si>
  <si>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</si>
  <si>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</si>
  <si>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</si>
  <si>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</si>
  <si>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</si>
  <si>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</si>
  <si>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</si>
  <si>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</si>
  <si>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</si>
  <si>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</si>
  <si>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</si>
  <si>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</si>
  <si>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</si>
  <si>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</si>
  <si>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</si>
  <si>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</si>
  <si>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</si>
  <si>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</si>
  <si>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</si>
  <si>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</si>
  <si>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</si>
  <si>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</si>
  <si>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</si>
  <si>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</si>
  <si>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</si>
  <si>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</si>
  <si>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</si>
  <si>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</si>
  <si>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</si>
  <si>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</si>
  <si>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</si>
  <si>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</si>
  <si>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</si>
  <si>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</si>
  <si>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</si>
  <si>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</si>
  <si>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</si>
  <si>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</si>
  <si>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</si>
  <si>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</si>
  <si>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</si>
  <si>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</si>
  <si>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</si>
  <si>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</si>
  <si>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</si>
  <si>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</si>
  <si>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</si>
  <si>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</si>
  <si>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</si>
  <si>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</si>
  <si>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</si>
  <si>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</si>
  <si>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</si>
  <si>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</si>
  <si>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</si>
  <si>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</si>
  <si>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</si>
  <si>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</si>
  <si>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</si>
  <si>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</si>
  <si>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</si>
  <si>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</si>
  <si>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</si>
  <si>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</si>
  <si>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</si>
  <si>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</si>
  <si>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</si>
  <si>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</si>
  <si>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</si>
  <si>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</si>
  <si>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</si>
  <si>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</si>
  <si>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</si>
  <si>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</si>
  <si>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</si>
  <si>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</si>
  <si>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</si>
  <si>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</si>
  <si>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</si>
  <si>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</si>
  <si>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</si>
  <si>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</si>
  <si>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</si>
  <si>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</si>
  <si>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</si>
  <si>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</si>
  <si>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</si>
  <si>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</si>
  <si>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</si>
  <si>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</si>
  <si>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</si>
  <si>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</si>
  <si>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</si>
  <si>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</si>
  <si>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</si>
  <si>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</si>
  <si>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</si>
  <si>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</si>
  <si>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</si>
  <si>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</si>
  <si>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</si>
  <si>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</si>
  <si>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</si>
  <si>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</si>
  <si>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</si>
  <si>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</si>
  <si>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</si>
  <si>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</si>
  <si>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</si>
  <si>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</si>
  <si>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</si>
  <si>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</si>
  <si>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</si>
  <si>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</si>
  <si>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</si>
  <si>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</si>
  <si>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</si>
  <si>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</si>
  <si>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</si>
  <si>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</si>
  <si>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</si>
  <si>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</si>
  <si>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</si>
  <si>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</si>
  <si>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</si>
  <si>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</si>
  <si>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</si>
  <si>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</si>
  <si>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</si>
  <si>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</si>
  <si>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</si>
  <si>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</si>
  <si>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</si>
  <si>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</si>
  <si>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</si>
  <si>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</si>
  <si>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</si>
  <si>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</si>
  <si>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</si>
  <si>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</si>
  <si>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</si>
  <si>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</si>
  <si>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</si>
  <si>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</si>
  <si>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</si>
  <si>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</si>
  <si>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</si>
  <si>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</si>
  <si>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</si>
  <si>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</si>
  <si>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</si>
  <si>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</si>
  <si>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</si>
  <si>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</si>
  <si>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</si>
  <si>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</si>
  <si>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</si>
  <si>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</si>
  <si>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</si>
  <si>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</si>
  <si>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</si>
  <si>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</si>
  <si>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</si>
  <si>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</si>
  <si>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</si>
  <si>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</si>
  <si>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</si>
  <si>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</si>
  <si>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</si>
  <si>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</si>
  <si>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</si>
  <si>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</si>
  <si>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</si>
  <si>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</si>
  <si>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</si>
  <si>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</si>
  <si>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</si>
  <si>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</si>
  <si>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</si>
  <si>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</si>
  <si>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</si>
  <si>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</si>
  <si>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</si>
  <si>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</si>
  <si>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</si>
  <si>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</si>
  <si>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</si>
  <si>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</si>
  <si>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</si>
  <si>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</si>
  <si>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</si>
  <si>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</si>
  <si>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</si>
  <si>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</si>
  <si>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</si>
  <si>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</si>
  <si>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</si>
  <si>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</si>
  <si>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</si>
  <si>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</si>
  <si>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</si>
  <si>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</si>
  <si>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</si>
  <si>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</si>
  <si>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</si>
  <si>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</si>
  <si>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</si>
  <si>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</si>
  <si>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</si>
  <si>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</si>
  <si>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</si>
  <si>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</si>
  <si>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</si>
  <si>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</si>
  <si>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</si>
  <si>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</si>
  <si>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</si>
  <si>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</si>
  <si>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</si>
  <si>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</si>
  <si>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</si>
  <si>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</si>
  <si>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</si>
  <si>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</si>
  <si>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</si>
  <si>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</si>
  <si>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</si>
  <si>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</si>
  <si>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</si>
  <si>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</si>
  <si>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</si>
  <si>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</si>
  <si>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</si>
  <si>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</si>
  <si>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</si>
  <si>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</si>
  <si>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</si>
  <si>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</si>
  <si>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</si>
  <si>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</si>
  <si>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</si>
  <si>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</si>
  <si>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</si>
  <si>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</si>
  <si>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</si>
  <si>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</si>
  <si>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</si>
  <si>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</si>
  <si>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</si>
  <si>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</si>
  <si>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</si>
  <si>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</si>
  <si>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</si>
  <si>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</si>
  <si>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</si>
  <si>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</si>
  <si>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</si>
  <si>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</si>
  <si>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</si>
  <si>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</si>
  <si>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</si>
  <si>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</si>
  <si>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</si>
  <si>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</si>
  <si>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</si>
  <si>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</si>
  <si>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</si>
  <si>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</si>
  <si>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</si>
  <si>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</si>
  <si>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</si>
  <si>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</si>
  <si>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</si>
  <si>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</si>
  <si>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</si>
  <si>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</si>
  <si>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</si>
  <si>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</si>
  <si>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</si>
  <si>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</si>
  <si>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</si>
  <si>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</si>
  <si>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</si>
  <si>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</si>
  <si>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</si>
  <si>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</si>
  <si>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</si>
  <si>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</si>
  <si>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</si>
  <si>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</si>
  <si>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</si>
  <si>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</si>
  <si>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</si>
  <si>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</si>
  <si>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</si>
  <si>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</si>
  <si>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</si>
  <si>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</si>
  <si>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</si>
  <si>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</si>
  <si>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</si>
  <si>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</si>
  <si>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</si>
  <si>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</si>
  <si>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</si>
  <si>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</si>
  <si>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</si>
  <si>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</si>
  <si>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</si>
  <si>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</si>
  <si>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</si>
  <si>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</si>
  <si>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</si>
  <si>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</si>
  <si>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</si>
  <si>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</si>
  <si>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</si>
  <si>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</si>
  <si>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</si>
  <si>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</si>
  <si>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</si>
  <si>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</si>
  <si>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</si>
  <si>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</si>
  <si>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</si>
  <si>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</si>
  <si>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</si>
  <si>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</si>
  <si>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</si>
  <si>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</si>
  <si>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</si>
  <si>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</si>
  <si>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</si>
  <si>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</si>
  <si>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</si>
  <si>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</si>
  <si>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</si>
  <si>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</si>
  <si>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</si>
  <si>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</si>
  <si>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</si>
  <si>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</si>
  <si>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</si>
  <si>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</si>
  <si>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</si>
  <si>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</si>
  <si>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</si>
  <si>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</si>
  <si>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</si>
  <si>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</si>
  <si>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</si>
  <si>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</si>
  <si>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</si>
  <si>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</si>
  <si>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</si>
  <si>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</si>
  <si>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</si>
  <si>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</si>
  <si>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</si>
  <si>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</si>
  <si>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</si>
  <si>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</si>
  <si>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</si>
  <si>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</si>
  <si>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</si>
  <si>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</si>
  <si>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</si>
  <si>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</si>
  <si>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</si>
  <si>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</si>
  <si>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</si>
  <si>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</si>
  <si>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</si>
  <si>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</si>
  <si>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</si>
  <si>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</si>
  <si>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</si>
  <si>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</si>
  <si>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</si>
  <si>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</si>
  <si>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</si>
  <si>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</si>
  <si>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</si>
  <si>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</si>
  <si>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</si>
  <si>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</si>
  <si>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</si>
  <si>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</si>
  <si>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</si>
  <si>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</si>
  <si>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</si>
  <si>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</si>
  <si>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</si>
  <si>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</si>
  <si>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</si>
  <si>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</si>
  <si>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</si>
  <si>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</si>
  <si>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</si>
  <si>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</si>
  <si>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</si>
  <si>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</si>
  <si>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</si>
  <si>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</si>
  <si>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</si>
  <si>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</si>
  <si>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</si>
  <si>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</si>
  <si>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</si>
  <si>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</si>
  <si>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</si>
  <si>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</si>
  <si>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</si>
  <si>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</si>
  <si>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</si>
  <si>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</si>
  <si>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</si>
  <si>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</si>
  <si>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</si>
  <si>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</si>
  <si>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</si>
  <si>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</si>
  <si>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</si>
  <si>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</si>
  <si>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</si>
  <si>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</si>
  <si>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</si>
  <si>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</si>
  <si>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</si>
  <si>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</si>
  <si>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</si>
  <si>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</si>
  <si>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</si>
  <si>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</si>
  <si>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</si>
  <si>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</si>
  <si>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</si>
  <si>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</si>
  <si>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</si>
  <si>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</si>
  <si>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</si>
  <si>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</si>
  <si>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</si>
  <si>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</si>
  <si>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</si>
  <si>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</si>
  <si>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</si>
  <si>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</si>
  <si>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</si>
  <si>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</si>
  <si>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</si>
  <si>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</si>
  <si>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</si>
  <si>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</si>
  <si>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</si>
  <si>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</si>
  <si>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</si>
  <si>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</si>
  <si>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</si>
  <si>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</si>
  <si>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</si>
  <si>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</si>
  <si>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</si>
  <si>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</si>
  <si>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</si>
  <si>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</si>
  <si>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</si>
  <si>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</si>
  <si>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</si>
  <si>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</si>
  <si>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</si>
  <si>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</si>
  <si>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</si>
  <si>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</si>
  <si>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</si>
  <si>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</si>
  <si>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</si>
  <si>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</si>
  <si>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</si>
  <si>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</si>
  <si>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</si>
  <si>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</si>
  <si>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</si>
  <si>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</si>
  <si>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</si>
  <si>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</si>
  <si>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</si>
  <si>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</si>
  <si>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</si>
  <si>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</si>
  <si>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</si>
  <si>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</si>
  <si>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</si>
  <si>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</si>
  <si>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</si>
  <si>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</si>
  <si>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</si>
  <si>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</si>
  <si>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</si>
  <si>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</si>
  <si>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</si>
  <si>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</si>
  <si>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</si>
  <si>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</si>
  <si>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</si>
  <si>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</si>
  <si>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</si>
  <si>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</si>
  <si>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</si>
  <si>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</si>
  <si>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</si>
  <si>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</si>
  <si>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</si>
  <si>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</si>
  <si>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</si>
  <si>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</si>
  <si>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</si>
  <si>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</si>
  <si>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</si>
  <si>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</si>
  <si>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</si>
  <si>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</si>
  <si>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</si>
  <si>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</si>
  <si>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</si>
  <si>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</si>
  <si>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</si>
  <si>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</si>
  <si>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</si>
  <si>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</si>
  <si>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</si>
  <si>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</si>
  <si>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</si>
  <si>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</si>
  <si>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</si>
  <si>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</si>
  <si>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</si>
  <si>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</si>
  <si>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</si>
  <si>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</si>
  <si>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</si>
  <si>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</si>
  <si>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</si>
  <si>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</si>
  <si>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</si>
  <si>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</si>
  <si>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</si>
  <si>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</si>
  <si>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</si>
  <si>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</si>
  <si>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</si>
  <si>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</si>
  <si>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</si>
  <si>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</si>
  <si>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NGI Chicago             Nov01-Mar02     USD/MM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</si>
  <si>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</si>
  <si>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</si>
  <si>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</si>
  <si>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</si>
  <si>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</si>
  <si>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</si>
  <si>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Southern Company Services, Inc.</t>
  </si>
  <si>
    <t xml:space="preserve">US Pwr Phy Firm  SOCO Peak               Jun02           USD/MWh</t>
  </si>
  <si>
    <t xml:space="preserve">American Electric Power Company Inc.</t>
  </si>
  <si>
    <t xml:space="preserve">US Pwr Phy Firm  PJM-W OffPk             Jul-Aug01       USD/MWh</t>
  </si>
  <si>
    <t xml:space="preserve">US Pwr Phy Firm  TVA Peak                04-08Jun01      USD/MWh</t>
  </si>
  <si>
    <t xml:space="preserve">Amerex Natural Gas I,orp.</t>
  </si>
  <si>
    <t xml:space="preserve">Amerex Natural Gas I,rading, LLC</t>
  </si>
  <si>
    <t xml:space="preserve">Amerex Natural Gas I,Inc.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</si>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</sst>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mm/dd/yy"/>
    <numFmt numFmtId="166" formatCode="[$-409]#,##0_);\(#,##0\)"/>
    <numFmt numFmtId="167" formatCode="\$#,##0_);&quot;($&quot;#,##0\)"/>
    <numFmt numFmtId="168" formatCode="#0"/>
    <numFmt numFmtId="169" formatCode="mm/dd/yyyy\ hh:mm\ AM/PM"/>
    <numFmt numFmtId="170" formatCode="#,##0.##"/>
    <numFmt numFmtId="171" formatCode="#,##0.####"/>
    <numFmt numFmtId="172" formatCode="#,##0.00###"/>
    <numFmt numFmtId="173" formatCode="0.00000"/>
    <numFmt numFmtId="174" formatCode="_(* #,##0.00_);_(* \(#,##0.00\);_(* \-??_);_(@_)"/>
    <numFmt numFmtId="175" formatCode="_(* #,##0_);_(* \(#,##0\);_(* \-??_);_(@_)"/>
    <numFmt numFmtId="176" formatCode="m/d/yy\ h:mm\ AM/PM"/>
    <numFmt numFmtId="177" formatCode="[$-409]m/d/yyyy\ h:mm"/>
    <numFmt numFmtId="178" formatCode="[$-409]m/d/yyyy"/>
    <numFmt numFmtId="179" formatCode="#,##0.00"/>
    <numFmt numFmtId="180" formatCode="mm/dd/yyyy\ hh:mmAM/PM"/>
    <numFmt numFmtId="181" formatCode="#,###.00###"/>
    <numFmt numFmtId="182" formatCode="#,###.##"/>
    <numFmt numFmtId="183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b val="true"/>
      <sz val="16.75"/>
      <color rgb="FF000000"/>
      <name val="Arial"/>
      <family val="2"/>
    </font>
    <font>
      <b val="true"/>
      <sz val="8.5"/>
      <color rgb="FF000000"/>
      <name val="Arial"/>
      <family val="2"/>
    </font>
    <font>
      <sz val="7.25"/>
      <color rgb="FF000000"/>
      <name val="Arial"/>
      <family val="2"/>
    </font>
    <font>
      <b val="true"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297045101089"/>
          <c:y val="0.15360344209394"/>
          <c:w val="0.97529608804881"/>
          <c:h val="0.827321620652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Graph'!$B$33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Graph'!$A$34:$A$69</c:f>
              <c:strCache>
                <c:ptCount val="36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</c:strCache>
            </c:strRef>
          </c:cat>
          <c:val>
            <c:numRef>
              <c:f>'Daily Deals Graph'!$B$34:$B$69</c:f>
              <c:numCache>
                <c:formatCode>General</c:formatCode>
                <c:ptCount val="36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</c:numCache>
            </c:numRef>
          </c:val>
        </c:ser>
        <c:gapWidth val="80"/>
        <c:overlap val="0"/>
        <c:axId val="77653567"/>
        <c:axId val="90321591"/>
      </c:barChart>
      <c:catAx>
        <c:axId val="7765356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21591"/>
        <c:crossesAt val="0"/>
        <c:auto val="1"/>
        <c:lblAlgn val="ctr"/>
        <c:lblOffset val="100"/>
        <c:noMultiLvlLbl val="0"/>
      </c:catAx>
      <c:valAx>
        <c:axId val="903215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53567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19</xdr:col>
      <xdr:colOff>30600</xdr:colOff>
      <xdr:row>31</xdr:row>
      <xdr:rowOff>9360</xdr:rowOff>
    </xdr:to>
    <xdr:graphicFrame>
      <xdr:nvGraphicFramePr>
        <xdr:cNvPr id="0" name="Chart 11"/>
        <xdr:cNvGraphicFramePr/>
      </xdr:nvGraphicFramePr>
      <xdr:xfrm>
        <a:off x="0" y="9360"/>
        <a:ext cx="12036600" cy="50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9" createdVersion="3">
  <cacheSource type="worksheet">
    <worksheetSource ref="A5:S124" sheet="Failed Transaction Detail"/>
  </cacheSource>
  <cacheFields count="19">
    <cacheField name="Date" numFmtId="0">
      <sharedItems containsSemiMixedTypes="0" containsNonDate="0" containsDate="1" containsString="0" minDate="2001-03-28T00:00:00" maxDate="2001-05-24T00:00:00" count="30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</sharedItems>
    </cacheField>
    <cacheField name="Transaction Time" numFmtId="0">
      <sharedItems containsSemiMixedTypes="0" containsNonDate="0" containsDate="1" containsString="0" minDate="2001-03-28T15:01:32" maxDate="2001-05-24T14:25:00" count="115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</sharedItems>
    </cacheField>
    <cacheField name="Counterparty Name" numFmtId="0">
      <sharedItems containsBlank="1" count="44">
        <s v="AEP Energy Services, Inc."/>
        <s v="American Electric Power Company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Southern Company Services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illiams Energy Marketing &amp; Trading Company"/>
        <m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70" count="65">
        <n v="3749"/>
        <n v="3751"/>
        <n v="3942"/>
        <n v="7473"/>
        <n v="7474"/>
        <n v="10632"/>
        <n v="2630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4035"/>
        <n v="34802"/>
        <n v="35676"/>
        <n v="35677"/>
        <n v="36135"/>
        <n v="36159"/>
        <n v="36167"/>
        <n v="36207"/>
        <n v="36219"/>
        <n v="36228"/>
        <n v="36705"/>
        <n v="37083"/>
        <n v="37095"/>
        <n v="38337"/>
        <n v="38567"/>
        <n v="38573"/>
        <n v="38619"/>
        <n v="40695"/>
        <n v="41970"/>
        <n v="43378"/>
        <n v="44705"/>
        <n v="45225"/>
        <n v="45239"/>
        <n v="47112"/>
        <n v="48724"/>
        <n v="48726"/>
        <n v="48734"/>
        <n v="49075"/>
        <n v="49119"/>
        <n v="49335"/>
        <n v="49345"/>
        <n v="49377"/>
        <n v="50450"/>
        <n v="51078"/>
        <n v="51370"/>
      </sharedItems>
    </cacheField>
    <cacheField name="Product Name" numFmtId="0">
      <sharedItems count="70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Jun-Oct01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WPL RkyMtn             Jun01    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91">
        <n v="-1.26"/>
        <n v="-0.62"/>
        <n v="-0.2"/>
        <n v="-0.1175"/>
        <n v="-0.1075"/>
        <n v="-0.075"/>
        <n v="-0.025"/>
        <n v="-0.0075"/>
        <n v="-0.0025"/>
        <n v="0.0175"/>
        <n v="0.048"/>
        <n v="0.09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9.5"/>
        <n v="29.75"/>
        <n v="41.25"/>
        <n v="41.75"/>
        <n v="44"/>
        <n v="44.75"/>
        <n v="48"/>
        <n v="49.5"/>
        <n v="50"/>
        <n v="50.5"/>
        <n v="50.75"/>
        <n v="51.25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4.25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2265000" count="44">
        <n v="100"/>
        <n v="250"/>
        <n v="408"/>
        <n v="510"/>
        <n v="571"/>
        <n v="771.5"/>
        <n v="881.5"/>
        <n v="1800"/>
        <n v="2284.91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7"/>
        <n v="17708"/>
        <n v="22520.5"/>
        <n v="24072.48"/>
        <n v="25296.5"/>
        <n v="31539.25"/>
        <n v="37537"/>
        <n v="38970.72"/>
        <n v="75000"/>
        <n v="77500"/>
        <n v="150000"/>
        <n v="155000"/>
        <n v="182500"/>
        <n v="300000"/>
        <n v="310000"/>
        <n v="600000"/>
        <n v="620000"/>
        <n v="755000"/>
        <n v="765000"/>
        <n v="1510000"/>
        <n v="1530000"/>
        <n v="2265000"/>
      </sharedItems>
    </cacheField>
    <cacheField name="Begin Date" numFmtId="0">
      <sharedItems containsSemiMixedTypes="0" containsNonDate="0" containsDate="1" containsString="0" minDate="2001-04-24T00:00:00" maxDate="2002-10-01T00:00:00" count="32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7-01T00:00:00"/>
        <d v="2001-07-01T17:11:00"/>
        <d v="2001-09-01T00:00:00"/>
        <d v="2001-10-01T00:00:00"/>
        <d v="2001-10-01T13:33:00"/>
        <d v="2001-11-01T00:00:00"/>
        <d v="2002-01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1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8T00:00:00"/>
        <d v="2001-06-30T00:00:00"/>
        <d v="2001-06-30T14:12:00"/>
        <d v="2001-06-30T17:11:00"/>
        <d v="2001-06-30T21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6-30T00:00:00"/>
        <d v="2002-08-31T00:00:00"/>
        <d v="2002-12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522" createdVersion="3">
  <cacheSource type="worksheet">
    <worksheetSource ref="A13:AE535" sheet="Deal Detail"/>
  </cacheSource>
  <cacheFields count="31">
    <cacheField name="Date" numFmtId="0">
      <sharedItems containsSemiMixedTypes="0" containsNonDate="0" containsDate="1" containsString="0" minDate="2001-03-28T00:00:00" maxDate="2001-05-24T00:00:00" count="37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70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3200"/>
        <n v="24000"/>
        <n v="24800"/>
        <n v="36000"/>
        <n v="36400"/>
        <n v="36800"/>
        <n v="47200"/>
        <n v="48000"/>
        <n v="49600"/>
        <n v="73600"/>
        <n v="140000"/>
        <n v="146000"/>
        <n v="150000"/>
        <n v="155000"/>
        <n v="180000"/>
        <n v="280000"/>
        <n v="300000"/>
        <n v="305000"/>
        <n v="310000"/>
        <n v="45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500000"/>
        <n v="1510000"/>
        <n v="1530000"/>
        <n v="1840000"/>
        <n v="2140000"/>
        <n v="2295000"/>
        <n v="3000000"/>
        <n v="3060000"/>
        <n v="3100000"/>
        <n v="3210000"/>
        <n v="3825000"/>
      </sharedItems>
    </cacheField>
    <cacheField name="Broker Savings" numFmtId="0">
      <sharedItems containsSemiMixedTypes="0" containsString="0" containsNumber="1" minValue="0.48" maxValue="1095" count="79">
        <n v="0.48"/>
        <n v="0.9"/>
        <n v="0.93"/>
        <n v="1.2"/>
        <n v="1.32"/>
        <n v="1.44"/>
        <n v="2.4"/>
        <n v="3"/>
        <n v="4"/>
        <n v="6"/>
        <n v="8"/>
        <n v="12"/>
        <n v="16"/>
        <n v="20"/>
        <n v="24"/>
        <n v="28"/>
        <n v="32"/>
        <n v="33"/>
        <n v="37.5"/>
        <n v="38.75"/>
        <n v="40"/>
        <n v="42"/>
        <n v="44"/>
        <n v="45"/>
        <n v="46.5"/>
        <n v="64"/>
        <n v="68"/>
        <n v="69"/>
        <n v="72"/>
        <n v="75"/>
        <n v="76.25"/>
        <n v="77.5"/>
        <n v="84"/>
        <n v="88"/>
        <n v="90"/>
        <n v="92"/>
        <n v="93"/>
        <n v="100"/>
        <n v="112.5"/>
        <n v="116"/>
        <n v="120"/>
        <n v="124"/>
        <n v="135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21"/>
        <n v="368"/>
        <n v="375"/>
        <n v="377.5"/>
        <n v="382.5"/>
        <n v="453"/>
        <n v="459"/>
        <n v="460"/>
        <n v="535"/>
        <n v="573.75"/>
        <n v="750"/>
        <n v="765"/>
        <n v="775"/>
        <n v="802.5"/>
        <n v="956.25"/>
        <n v="1095"/>
      </sharedItems>
    </cacheField>
    <cacheField name="Transaction ID" numFmtId="0">
      <sharedItems containsSemiMixedTypes="0" containsString="0" containsNumber="1" containsInteger="1" minValue="1056585" maxValue="1294631" count="522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</sharedItems>
    </cacheField>
    <cacheField name="Transaction Time" numFmtId="0">
      <sharedItems containsSemiMixedTypes="0" containsNonDate="0" containsDate="1" containsString="0" minDate="2001-03-28T15:10:10" maxDate="2001-05-24T15:26:50" count="520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</sharedItems>
    </cacheField>
    <cacheField name="Counterparty Name" numFmtId="0">
      <sharedItems count="60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Q Energy Services (U.S.) Inc."/>
        <s v="J. Aron &amp; Company"/>
        <s v="Mirant Americas Energy Marketing, L.P."/>
        <s v="Morgan Stanley Capital Group, Inc."/>
        <s v="NGTS LLC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350" count="192">
        <n v="3749"/>
        <n v="3942"/>
        <n v="7472"/>
        <n v="7473"/>
        <n v="7474"/>
        <n v="10630"/>
        <n v="10631"/>
        <n v="10632"/>
        <n v="25667"/>
        <n v="26116"/>
        <n v="26302"/>
        <n v="26311"/>
        <n v="28148"/>
        <n v="28311"/>
        <n v="29062"/>
        <n v="29063"/>
        <n v="29065"/>
        <n v="29066"/>
        <n v="29069"/>
        <n v="29070"/>
        <n v="29071"/>
        <n v="29075"/>
        <n v="29078"/>
        <n v="29080"/>
        <n v="29082"/>
        <n v="29083"/>
        <n v="29084"/>
        <n v="29085"/>
        <n v="29086"/>
        <n v="29088"/>
        <n v="29089"/>
        <n v="29297"/>
        <n v="29303"/>
        <n v="29383"/>
        <n v="29386"/>
        <n v="29396"/>
        <n v="29487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301"/>
        <n v="33303"/>
        <n v="33759"/>
        <n v="33760"/>
        <n v="33998"/>
        <n v="33999"/>
        <n v="34000"/>
        <n v="34503"/>
        <n v="34721"/>
        <n v="34797"/>
        <n v="34800"/>
        <n v="34801"/>
        <n v="34802"/>
        <n v="34839"/>
        <n v="34972"/>
        <n v="35353"/>
        <n v="35599"/>
        <n v="35675"/>
        <n v="36100"/>
        <n v="36135"/>
        <n v="36137"/>
        <n v="36157"/>
        <n v="36161"/>
        <n v="36165"/>
        <n v="36167"/>
        <n v="36207"/>
        <n v="36228"/>
        <n v="36233"/>
        <n v="36237"/>
        <n v="36239"/>
        <n v="36241"/>
        <n v="36249"/>
        <n v="36400"/>
        <n v="36465"/>
        <n v="36468"/>
        <n v="36469"/>
        <n v="36473"/>
        <n v="36511"/>
        <n v="36578"/>
        <n v="36698"/>
        <n v="36705"/>
        <n v="36942"/>
        <n v="37083"/>
        <n v="37101"/>
        <n v="37105"/>
        <n v="37116"/>
        <n v="37174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374"/>
        <n v="40685"/>
        <n v="40691"/>
        <n v="40693"/>
        <n v="40695"/>
        <n v="40715"/>
        <n v="40719"/>
        <n v="41225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544"/>
        <n v="48734"/>
        <n v="49075"/>
        <n v="49119"/>
        <n v="49143"/>
        <n v="49147"/>
        <n v="49157"/>
        <n v="49159"/>
        <n v="49181"/>
        <n v="49185"/>
        <n v="49193"/>
        <n v="49195"/>
        <n v="49203"/>
        <n v="49209"/>
        <n v="49213"/>
        <n v="49217"/>
        <n v="49345"/>
        <n v="49365"/>
        <n v="49379"/>
        <n v="49745"/>
        <n v="50356"/>
        <n v="50450"/>
        <n v="50473"/>
        <n v="50766"/>
        <n v="50788"/>
        <n v="50992"/>
        <n v="51004"/>
        <n v="51010"/>
        <n v="51024"/>
        <n v="51064"/>
        <n v="51090"/>
        <n v="51148"/>
        <n v="51152"/>
        <n v="51350"/>
      </sharedItems>
    </cacheField>
    <cacheField name="Product Name" numFmtId="0">
      <sharedItems count="266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n01           USD/MM"/>
        <s v="US Gas Basis     NGI Chicago             May01      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Midcont            May01    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20Apr01         USD/MWh"/>
        <s v="US Pwr Fin Swap  ISO NY Z-G Peak         27Apr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OB N/S Peak            Jul-Sep01       USD/MWh"/>
        <s v="US Pwr Phy Firm  COB N/S Peak            Jul01           USD/MWh"/>
        <s v="US Pwr Phy Firm  COMED Peak              09May01         USD/MWh"/>
        <s v="US Pwr Phy Firm  COMED Peak              21-25May01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Entergy Peak            25May01         USD/MWh"/>
        <s v="US Pwr Phy Firm  Entergy Peak            Jun01     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Peak              01-04May01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TVA Peak                21-25May01      USD/MWh"/>
        <s v="US Pwr Phy Firm  TVA Peak                28May-01Jun     USD/MWh"/>
        <s v="US Pwr Phy Firm  TVA Peak                Jun01           USD/MWh"/>
        <s v="US Pwr Phy Unp B ERCOT Peak              01-08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n01    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3">
        <n v="25"/>
        <n v="50"/>
        <n v="100"/>
        <n v="150"/>
        <n v="50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17">
        <n v="4"/>
        <n v="6"/>
        <n v="10"/>
        <n v="11"/>
        <n v="25"/>
        <n v="50"/>
        <n v="100"/>
        <n v="5000"/>
        <n v="6000"/>
        <n v="10000"/>
        <n v="15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7" maxValue="500" count="327">
        <n v="-1.27"/>
        <n v="-1.26"/>
        <n v="-1.255"/>
        <n v="-1.24"/>
        <n v="-0.6"/>
        <n v="-0.43"/>
        <n v="-0.4"/>
        <n v="-0.29"/>
        <n v="-0.275"/>
        <n v="-0.195"/>
        <n v="-0.17"/>
        <n v="-0.135"/>
        <n v="-0.12"/>
        <n v="-0.1175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575"/>
        <n v="-0.055"/>
        <n v="-0.0525"/>
        <n v="-0.05"/>
        <n v="-0.045"/>
        <n v="-0.03"/>
        <n v="-0.025"/>
        <n v="-0.0225"/>
        <n v="-0.02"/>
        <n v="-0.01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8"/>
        <n v="4.27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26.75"/>
        <n v="27.75"/>
        <n v="30.5"/>
        <n v="30.7"/>
        <n v="30.75"/>
        <n v="30.8"/>
        <n v="30.9"/>
        <n v="31"/>
        <n v="31.25"/>
        <n v="31.5"/>
        <n v="32"/>
        <n v="32.25"/>
        <n v="32.5"/>
        <n v="32.7"/>
        <n v="32.9"/>
        <n v="33"/>
        <n v="33.5"/>
        <n v="33.75"/>
        <n v="34.25"/>
        <n v="34.5"/>
        <n v="34.95"/>
        <n v="35.25"/>
        <n v="35.5"/>
        <n v="35.7"/>
        <n v="35.75"/>
        <n v="36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"/>
        <n v="54.25"/>
        <n v="54.3"/>
        <n v="54.5"/>
        <n v="54.75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.25"/>
        <n v="65.75"/>
        <n v="66"/>
        <n v="67"/>
        <n v="67.75"/>
        <n v="68.25"/>
        <n v="68.5"/>
        <n v="72"/>
        <n v="72.25"/>
        <n v="72.5"/>
        <n v="74"/>
        <n v="75"/>
        <n v="75.5"/>
        <n v="76"/>
        <n v="76.25"/>
        <n v="77"/>
        <n v="77.25"/>
        <n v="79"/>
        <n v="80"/>
        <n v="80.5"/>
        <n v="81"/>
        <n v="83"/>
        <n v="85"/>
        <n v="88"/>
        <n v="90"/>
        <n v="92"/>
        <n v="93"/>
        <n v="95"/>
        <n v="96"/>
        <n v="99"/>
        <n v="100"/>
        <n v="101"/>
        <n v="102"/>
        <n v="103.5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7"/>
        <n v="170"/>
        <n v="174"/>
        <n v="179"/>
        <n v="186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38">
        <s v="ADM05343"/>
        <s v="ADM88756"/>
        <s v="aizenstark"/>
        <s v="BDAH1234"/>
        <s v="BOBOL004"/>
        <s v="CBOHN010"/>
        <s v="CHRISB008"/>
        <s v="CHRISW001"/>
        <s v="DCURTIS09"/>
        <s v="EKramer9"/>
        <s v="EPIER006"/>
        <s v="FPIC1234"/>
        <s v="fzerilli"/>
        <s v="GLEE1234"/>
        <s v="GREGH002"/>
        <s v="gregwoysh"/>
        <s v="howardte"/>
        <s v="JEFFK003"/>
        <s v="JSCH1234"/>
        <s v="LRAT1234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GRA1234"/>
        <s v="SHAL1234"/>
        <s v="tcummings"/>
        <s v="THAHN005"/>
        <s v="touchstone"/>
        <s v="TPAR1234"/>
        <s v="ZACHA007"/>
      </sharedItems>
    </cacheField>
    <cacheField name="Trader ID" numFmtId="0">
      <sharedItems count="47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HOLST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TALONSO"/>
        <s v="TDONOHO"/>
        <s v="TKUYKEN"/>
        <s v="VVERSEN"/>
      </sharedItems>
    </cacheField>
    <cacheField name="Risk Book" numFmtId="0">
      <sharedItems count="42">
        <s v="ENA - IM Central Gulf"/>
        <s v="ENA - IM MKT Central CG"/>
        <s v="ENA - IM Mkt Central MICH"/>
        <s v="ENA-IM NE GULF3"/>
        <s v="Firm Trading Central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2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22143.1" count="522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</sharedItems>
    </cacheField>
    <cacheField name="Global Counterparty ID" numFmtId="0">
      <sharedItems containsSemiMixedTypes="0" containsString="0" containsNumber="1" containsInteger="1" minValue="12" maxValue="91219" count="60">
        <n v="12"/>
        <n v="18"/>
        <n v="120"/>
        <n v="177"/>
        <n v="208"/>
        <n v="232"/>
        <n v="687"/>
        <n v="754"/>
        <n v="1424"/>
        <n v="2482"/>
        <n v="258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84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6-01T00:00:00"/>
        <d v="2001-06-01T13:33:00"/>
        <d v="2001-06-01T14:12:00"/>
        <d v="2001-06-01T14:16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4T21:00:00"/>
        <d v="2001-07-01T00:00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2-01-01T00:00:00"/>
        <d v="2002-01-01T14:12:00"/>
        <d v="2002-01-01T16:50:00"/>
        <d v="2002-01-01T16:5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6:51:00" count="88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8T00:00:00"/>
        <d v="2001-06-08T21:00:00"/>
        <d v="2001-06-30T00:00:00"/>
        <d v="2001-06-30T13:33:00"/>
        <d v="2001-06-30T14:12:00"/>
        <d v="2001-06-30T14:16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00:00:00"/>
        <d v="2001-08-31T17:11:00"/>
        <d v="2001-08-31T21:00:00"/>
        <d v="2001-08-31T21:00:01"/>
        <d v="2001-09-30T00:00:00"/>
        <d v="2001-09-30T14:12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3-31T00:00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10-31T00:00:00"/>
        <d v="2002-12-31T00:00:00"/>
        <d v="2002-12-31T16:51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x v="0"/>
    <x v="43"/>
    <x v="3"/>
    <x v="0"/>
    <x v="0"/>
    <x v="1"/>
    <x v="11"/>
    <x v="16"/>
    <x v="60"/>
    <x v="7"/>
    <x v="0"/>
    <x v="2"/>
    <x v="1"/>
    <x v="83"/>
    <x v="1"/>
    <x v="17"/>
    <x v="4"/>
    <x v="13"/>
  </r>
  <r>
    <x v="0"/>
    <x v="1"/>
    <x v="43"/>
    <x v="3"/>
    <x v="0"/>
    <x v="0"/>
    <x v="1"/>
    <x v="11"/>
    <x v="16"/>
    <x v="60"/>
    <x v="7"/>
    <x v="0"/>
    <x v="2"/>
    <x v="1"/>
    <x v="83"/>
    <x v="1"/>
    <x v="17"/>
    <x v="4"/>
    <x v="13"/>
  </r>
  <r>
    <x v="0"/>
    <x v="2"/>
    <x v="43"/>
    <x v="3"/>
    <x v="0"/>
    <x v="0"/>
    <x v="1"/>
    <x v="11"/>
    <x v="16"/>
    <x v="60"/>
    <x v="7"/>
    <x v="0"/>
    <x v="2"/>
    <x v="1"/>
    <x v="83"/>
    <x v="1"/>
    <x v="17"/>
    <x v="4"/>
    <x v="13"/>
  </r>
  <r>
    <x v="1"/>
    <x v="3"/>
    <x v="43"/>
    <x v="3"/>
    <x v="0"/>
    <x v="0"/>
    <x v="1"/>
    <x v="11"/>
    <x v="16"/>
    <x v="60"/>
    <x v="1"/>
    <x v="10"/>
    <x v="2"/>
    <x v="1"/>
    <x v="85"/>
    <x v="8"/>
    <x v="17"/>
    <x v="4"/>
    <x v="13"/>
  </r>
  <r>
    <x v="2"/>
    <x v="4"/>
    <x v="43"/>
    <x v="3"/>
    <x v="0"/>
    <x v="0"/>
    <x v="1"/>
    <x v="11"/>
    <x v="29"/>
    <x v="48"/>
    <x v="7"/>
    <x v="0"/>
    <x v="2"/>
    <x v="1"/>
    <x v="89"/>
    <x v="3"/>
    <x v="17"/>
    <x v="4"/>
    <x v="13"/>
  </r>
  <r>
    <x v="2"/>
    <x v="5"/>
    <x v="43"/>
    <x v="3"/>
    <x v="0"/>
    <x v="0"/>
    <x v="1"/>
    <x v="3"/>
    <x v="4"/>
    <x v="52"/>
    <x v="2"/>
    <x v="10"/>
    <x v="2"/>
    <x v="1"/>
    <x v="76"/>
    <x v="7"/>
    <x v="26"/>
    <x v="23"/>
    <x v="21"/>
  </r>
  <r>
    <x v="3"/>
    <x v="6"/>
    <x v="43"/>
    <x v="3"/>
    <x v="0"/>
    <x v="0"/>
    <x v="1"/>
    <x v="3"/>
    <x v="3"/>
    <x v="54"/>
    <x v="2"/>
    <x v="10"/>
    <x v="2"/>
    <x v="1"/>
    <x v="72"/>
    <x v="8"/>
    <x v="19"/>
    <x v="19"/>
    <x v="18"/>
  </r>
  <r>
    <x v="3"/>
    <x v="7"/>
    <x v="43"/>
    <x v="2"/>
    <x v="0"/>
    <x v="0"/>
    <x v="1"/>
    <x v="11"/>
    <x v="29"/>
    <x v="48"/>
    <x v="1"/>
    <x v="10"/>
    <x v="2"/>
    <x v="1"/>
    <x v="86"/>
    <x v="5"/>
    <x v="17"/>
    <x v="4"/>
    <x v="13"/>
  </r>
  <r>
    <x v="3"/>
    <x v="8"/>
    <x v="43"/>
    <x v="2"/>
    <x v="0"/>
    <x v="0"/>
    <x v="0"/>
    <x v="6"/>
    <x v="35"/>
    <x v="3"/>
    <x v="7"/>
    <x v="6"/>
    <x v="0"/>
    <x v="1"/>
    <x v="1"/>
    <x v="3"/>
    <x v="32"/>
    <x v="5"/>
    <x v="14"/>
  </r>
  <r>
    <x v="3"/>
    <x v="9"/>
    <x v="43"/>
    <x v="4"/>
    <x v="0"/>
    <x v="0"/>
    <x v="0"/>
    <x v="8"/>
    <x v="49"/>
    <x v="22"/>
    <x v="7"/>
    <x v="5"/>
    <x v="0"/>
    <x v="1"/>
    <x v="34"/>
    <x v="5"/>
    <x v="30"/>
    <x v="20"/>
    <x v="19"/>
  </r>
  <r>
    <x v="4"/>
    <x v="10"/>
    <x v="43"/>
    <x v="2"/>
    <x v="0"/>
    <x v="0"/>
    <x v="0"/>
    <x v="6"/>
    <x v="37"/>
    <x v="5"/>
    <x v="7"/>
    <x v="7"/>
    <x v="0"/>
    <x v="1"/>
    <x v="18"/>
    <x v="8"/>
    <x v="35"/>
    <x v="5"/>
    <x v="14"/>
  </r>
  <r>
    <x v="4"/>
    <x v="11"/>
    <x v="43"/>
    <x v="3"/>
    <x v="0"/>
    <x v="0"/>
    <x v="1"/>
    <x v="10"/>
    <x v="44"/>
    <x v="35"/>
    <x v="1"/>
    <x v="10"/>
    <x v="2"/>
    <x v="1"/>
    <x v="81"/>
    <x v="4"/>
    <x v="14"/>
    <x v="5"/>
    <x v="14"/>
  </r>
  <r>
    <x v="4"/>
    <x v="12"/>
    <x v="43"/>
    <x v="3"/>
    <x v="0"/>
    <x v="0"/>
    <x v="1"/>
    <x v="10"/>
    <x v="44"/>
    <x v="35"/>
    <x v="1"/>
    <x v="10"/>
    <x v="2"/>
    <x v="1"/>
    <x v="81"/>
    <x v="4"/>
    <x v="14"/>
    <x v="5"/>
    <x v="14"/>
  </r>
  <r>
    <x v="5"/>
    <x v="13"/>
    <x v="43"/>
    <x v="3"/>
    <x v="0"/>
    <x v="0"/>
    <x v="1"/>
    <x v="10"/>
    <x v="40"/>
    <x v="39"/>
    <x v="1"/>
    <x v="10"/>
    <x v="2"/>
    <x v="1"/>
    <x v="88"/>
    <x v="8"/>
    <x v="16"/>
    <x v="20"/>
    <x v="19"/>
  </r>
  <r>
    <x v="6"/>
    <x v="14"/>
    <x v="0"/>
    <x v="3"/>
    <x v="0"/>
    <x v="0"/>
    <x v="1"/>
    <x v="3"/>
    <x v="3"/>
    <x v="54"/>
    <x v="2"/>
    <x v="10"/>
    <x v="2"/>
    <x v="1"/>
    <x v="69"/>
    <x v="4"/>
    <x v="19"/>
    <x v="17"/>
    <x v="16"/>
  </r>
  <r>
    <x v="7"/>
    <x v="15"/>
    <x v="8"/>
    <x v="3"/>
    <x v="0"/>
    <x v="0"/>
    <x v="1"/>
    <x v="3"/>
    <x v="10"/>
    <x v="51"/>
    <x v="7"/>
    <x v="1"/>
    <x v="2"/>
    <x v="1"/>
    <x v="46"/>
    <x v="1"/>
    <x v="2"/>
    <x v="0"/>
    <x v="0"/>
  </r>
  <r>
    <x v="7"/>
    <x v="16"/>
    <x v="25"/>
    <x v="2"/>
    <x v="0"/>
    <x v="0"/>
    <x v="0"/>
    <x v="6"/>
    <x v="41"/>
    <x v="6"/>
    <x v="7"/>
    <x v="9"/>
    <x v="0"/>
    <x v="1"/>
    <x v="8"/>
    <x v="1"/>
    <x v="37"/>
    <x v="3"/>
    <x v="12"/>
  </r>
  <r>
    <x v="8"/>
    <x v="17"/>
    <x v="41"/>
    <x v="2"/>
    <x v="0"/>
    <x v="0"/>
    <x v="0"/>
    <x v="6"/>
    <x v="42"/>
    <x v="10"/>
    <x v="7"/>
    <x v="7"/>
    <x v="0"/>
    <x v="1"/>
    <x v="5"/>
    <x v="8"/>
    <x v="35"/>
    <x v="3"/>
    <x v="12"/>
  </r>
  <r>
    <x v="8"/>
    <x v="17"/>
    <x v="41"/>
    <x v="2"/>
    <x v="0"/>
    <x v="0"/>
    <x v="0"/>
    <x v="6"/>
    <x v="42"/>
    <x v="10"/>
    <x v="7"/>
    <x v="7"/>
    <x v="0"/>
    <x v="1"/>
    <x v="5"/>
    <x v="8"/>
    <x v="35"/>
    <x v="3"/>
    <x v="12"/>
  </r>
  <r>
    <x v="8"/>
    <x v="18"/>
    <x v="41"/>
    <x v="2"/>
    <x v="0"/>
    <x v="0"/>
    <x v="0"/>
    <x v="6"/>
    <x v="42"/>
    <x v="10"/>
    <x v="7"/>
    <x v="7"/>
    <x v="0"/>
    <x v="1"/>
    <x v="5"/>
    <x v="8"/>
    <x v="35"/>
    <x v="3"/>
    <x v="12"/>
  </r>
  <r>
    <x v="8"/>
    <x v="19"/>
    <x v="3"/>
    <x v="2"/>
    <x v="0"/>
    <x v="0"/>
    <x v="1"/>
    <x v="2"/>
    <x v="19"/>
    <x v="30"/>
    <x v="2"/>
    <x v="10"/>
    <x v="2"/>
    <x v="1"/>
    <x v="59"/>
    <x v="5"/>
    <x v="12"/>
    <x v="2"/>
    <x v="3"/>
  </r>
  <r>
    <x v="8"/>
    <x v="20"/>
    <x v="29"/>
    <x v="2"/>
    <x v="0"/>
    <x v="0"/>
    <x v="1"/>
    <x v="3"/>
    <x v="24"/>
    <x v="55"/>
    <x v="7"/>
    <x v="1"/>
    <x v="2"/>
    <x v="1"/>
    <x v="51"/>
    <x v="3"/>
    <x v="28"/>
    <x v="25"/>
    <x v="24"/>
  </r>
  <r>
    <x v="8"/>
    <x v="21"/>
    <x v="23"/>
    <x v="4"/>
    <x v="0"/>
    <x v="0"/>
    <x v="0"/>
    <x v="7"/>
    <x v="50"/>
    <x v="18"/>
    <x v="7"/>
    <x v="2"/>
    <x v="1"/>
    <x v="1"/>
    <x v="10"/>
    <x v="5"/>
    <x v="0"/>
    <x v="3"/>
    <x v="16"/>
  </r>
  <r>
    <x v="8"/>
    <x v="22"/>
    <x v="23"/>
    <x v="4"/>
    <x v="0"/>
    <x v="0"/>
    <x v="0"/>
    <x v="7"/>
    <x v="50"/>
    <x v="18"/>
    <x v="7"/>
    <x v="2"/>
    <x v="1"/>
    <x v="1"/>
    <x v="10"/>
    <x v="5"/>
    <x v="0"/>
    <x v="3"/>
    <x v="16"/>
  </r>
  <r>
    <x v="8"/>
    <x v="23"/>
    <x v="23"/>
    <x v="4"/>
    <x v="0"/>
    <x v="0"/>
    <x v="0"/>
    <x v="7"/>
    <x v="50"/>
    <x v="18"/>
    <x v="7"/>
    <x v="3"/>
    <x v="1"/>
    <x v="1"/>
    <x v="10"/>
    <x v="5"/>
    <x v="1"/>
    <x v="3"/>
    <x v="16"/>
  </r>
  <r>
    <x v="8"/>
    <x v="24"/>
    <x v="23"/>
    <x v="4"/>
    <x v="0"/>
    <x v="0"/>
    <x v="0"/>
    <x v="7"/>
    <x v="50"/>
    <x v="18"/>
    <x v="7"/>
    <x v="3"/>
    <x v="1"/>
    <x v="1"/>
    <x v="10"/>
    <x v="5"/>
    <x v="1"/>
    <x v="3"/>
    <x v="16"/>
  </r>
  <r>
    <x v="8"/>
    <x v="25"/>
    <x v="23"/>
    <x v="4"/>
    <x v="0"/>
    <x v="0"/>
    <x v="0"/>
    <x v="7"/>
    <x v="50"/>
    <x v="18"/>
    <x v="7"/>
    <x v="3"/>
    <x v="1"/>
    <x v="1"/>
    <x v="10"/>
    <x v="5"/>
    <x v="1"/>
    <x v="3"/>
    <x v="16"/>
  </r>
  <r>
    <x v="9"/>
    <x v="26"/>
    <x v="15"/>
    <x v="3"/>
    <x v="0"/>
    <x v="0"/>
    <x v="1"/>
    <x v="2"/>
    <x v="20"/>
    <x v="32"/>
    <x v="7"/>
    <x v="1"/>
    <x v="2"/>
    <x v="1"/>
    <x v="60"/>
    <x v="8"/>
    <x v="20"/>
    <x v="3"/>
    <x v="12"/>
  </r>
  <r>
    <x v="9"/>
    <x v="27"/>
    <x v="15"/>
    <x v="3"/>
    <x v="0"/>
    <x v="0"/>
    <x v="1"/>
    <x v="2"/>
    <x v="18"/>
    <x v="29"/>
    <x v="7"/>
    <x v="1"/>
    <x v="2"/>
    <x v="1"/>
    <x v="45"/>
    <x v="8"/>
    <x v="2"/>
    <x v="1"/>
    <x v="1"/>
  </r>
  <r>
    <x v="9"/>
    <x v="28"/>
    <x v="9"/>
    <x v="2"/>
    <x v="0"/>
    <x v="0"/>
    <x v="0"/>
    <x v="6"/>
    <x v="46"/>
    <x v="11"/>
    <x v="5"/>
    <x v="10"/>
    <x v="0"/>
    <x v="1"/>
    <x v="6"/>
    <x v="9"/>
    <x v="35"/>
    <x v="3"/>
    <x v="12"/>
  </r>
  <r>
    <x v="9"/>
    <x v="29"/>
    <x v="0"/>
    <x v="2"/>
    <x v="0"/>
    <x v="0"/>
    <x v="1"/>
    <x v="3"/>
    <x v="1"/>
    <x v="47"/>
    <x v="7"/>
    <x v="1"/>
    <x v="2"/>
    <x v="1"/>
    <x v="41"/>
    <x v="3"/>
    <x v="19"/>
    <x v="24"/>
    <x v="22"/>
  </r>
  <r>
    <x v="9"/>
    <x v="30"/>
    <x v="0"/>
    <x v="2"/>
    <x v="0"/>
    <x v="0"/>
    <x v="1"/>
    <x v="3"/>
    <x v="1"/>
    <x v="47"/>
    <x v="7"/>
    <x v="1"/>
    <x v="2"/>
    <x v="1"/>
    <x v="41"/>
    <x v="3"/>
    <x v="19"/>
    <x v="24"/>
    <x v="22"/>
  </r>
  <r>
    <x v="9"/>
    <x v="31"/>
    <x v="31"/>
    <x v="2"/>
    <x v="0"/>
    <x v="0"/>
    <x v="1"/>
    <x v="3"/>
    <x v="9"/>
    <x v="44"/>
    <x v="7"/>
    <x v="1"/>
    <x v="2"/>
    <x v="1"/>
    <x v="62"/>
    <x v="5"/>
    <x v="12"/>
    <x v="2"/>
    <x v="3"/>
  </r>
  <r>
    <x v="10"/>
    <x v="32"/>
    <x v="34"/>
    <x v="4"/>
    <x v="0"/>
    <x v="0"/>
    <x v="0"/>
    <x v="8"/>
    <x v="48"/>
    <x v="23"/>
    <x v="4"/>
    <x v="10"/>
    <x v="0"/>
    <x v="1"/>
    <x v="33"/>
    <x v="1"/>
    <x v="33"/>
    <x v="3"/>
    <x v="12"/>
  </r>
  <r>
    <x v="10"/>
    <x v="33"/>
    <x v="30"/>
    <x v="4"/>
    <x v="0"/>
    <x v="0"/>
    <x v="0"/>
    <x v="8"/>
    <x v="48"/>
    <x v="23"/>
    <x v="3"/>
    <x v="10"/>
    <x v="0"/>
    <x v="1"/>
    <x v="32"/>
    <x v="8"/>
    <x v="31"/>
    <x v="3"/>
    <x v="12"/>
  </r>
  <r>
    <x v="10"/>
    <x v="34"/>
    <x v="17"/>
    <x v="3"/>
    <x v="0"/>
    <x v="0"/>
    <x v="0"/>
    <x v="0"/>
    <x v="23"/>
    <x v="0"/>
    <x v="7"/>
    <x v="6"/>
    <x v="0"/>
    <x v="1"/>
    <x v="2"/>
    <x v="3"/>
    <x v="39"/>
    <x v="27"/>
    <x v="27"/>
  </r>
  <r>
    <x v="10"/>
    <x v="35"/>
    <x v="17"/>
    <x v="2"/>
    <x v="0"/>
    <x v="0"/>
    <x v="1"/>
    <x v="10"/>
    <x v="45"/>
    <x v="38"/>
    <x v="7"/>
    <x v="0"/>
    <x v="2"/>
    <x v="1"/>
    <x v="80"/>
    <x v="5"/>
    <x v="14"/>
    <x v="17"/>
    <x v="16"/>
  </r>
  <r>
    <x v="10"/>
    <x v="36"/>
    <x v="16"/>
    <x v="4"/>
    <x v="0"/>
    <x v="0"/>
    <x v="0"/>
    <x v="8"/>
    <x v="48"/>
    <x v="23"/>
    <x v="6"/>
    <x v="10"/>
    <x v="0"/>
    <x v="1"/>
    <x v="28"/>
    <x v="5"/>
    <x v="38"/>
    <x v="3"/>
    <x v="12"/>
  </r>
  <r>
    <x v="10"/>
    <x v="37"/>
    <x v="5"/>
    <x v="4"/>
    <x v="0"/>
    <x v="0"/>
    <x v="0"/>
    <x v="8"/>
    <x v="48"/>
    <x v="23"/>
    <x v="6"/>
    <x v="10"/>
    <x v="0"/>
    <x v="1"/>
    <x v="28"/>
    <x v="5"/>
    <x v="38"/>
    <x v="3"/>
    <x v="12"/>
  </r>
  <r>
    <x v="10"/>
    <x v="38"/>
    <x v="5"/>
    <x v="4"/>
    <x v="0"/>
    <x v="0"/>
    <x v="0"/>
    <x v="8"/>
    <x v="48"/>
    <x v="23"/>
    <x v="6"/>
    <x v="10"/>
    <x v="0"/>
    <x v="1"/>
    <x v="30"/>
    <x v="5"/>
    <x v="38"/>
    <x v="3"/>
    <x v="12"/>
  </r>
  <r>
    <x v="10"/>
    <x v="39"/>
    <x v="5"/>
    <x v="4"/>
    <x v="0"/>
    <x v="0"/>
    <x v="0"/>
    <x v="8"/>
    <x v="48"/>
    <x v="23"/>
    <x v="6"/>
    <x v="10"/>
    <x v="0"/>
    <x v="1"/>
    <x v="31"/>
    <x v="5"/>
    <x v="38"/>
    <x v="3"/>
    <x v="12"/>
  </r>
  <r>
    <x v="10"/>
    <x v="40"/>
    <x v="7"/>
    <x v="2"/>
    <x v="0"/>
    <x v="0"/>
    <x v="0"/>
    <x v="8"/>
    <x v="59"/>
    <x v="20"/>
    <x v="5"/>
    <x v="10"/>
    <x v="0"/>
    <x v="1"/>
    <x v="30"/>
    <x v="8"/>
    <x v="36"/>
    <x v="3"/>
    <x v="12"/>
  </r>
  <r>
    <x v="10"/>
    <x v="41"/>
    <x v="7"/>
    <x v="3"/>
    <x v="0"/>
    <x v="0"/>
    <x v="0"/>
    <x v="8"/>
    <x v="59"/>
    <x v="20"/>
    <x v="5"/>
    <x v="10"/>
    <x v="0"/>
    <x v="1"/>
    <x v="29"/>
    <x v="8"/>
    <x v="36"/>
    <x v="3"/>
    <x v="12"/>
  </r>
  <r>
    <x v="11"/>
    <x v="42"/>
    <x v="40"/>
    <x v="3"/>
    <x v="0"/>
    <x v="0"/>
    <x v="1"/>
    <x v="3"/>
    <x v="58"/>
    <x v="63"/>
    <x v="7"/>
    <x v="1"/>
    <x v="2"/>
    <x v="1"/>
    <x v="58"/>
    <x v="5"/>
    <x v="4"/>
    <x v="2"/>
    <x v="2"/>
  </r>
  <r>
    <x v="11"/>
    <x v="43"/>
    <x v="29"/>
    <x v="3"/>
    <x v="0"/>
    <x v="0"/>
    <x v="1"/>
    <x v="3"/>
    <x v="3"/>
    <x v="54"/>
    <x v="2"/>
    <x v="10"/>
    <x v="2"/>
    <x v="1"/>
    <x v="73"/>
    <x v="8"/>
    <x v="19"/>
    <x v="17"/>
    <x v="16"/>
  </r>
  <r>
    <x v="11"/>
    <x v="44"/>
    <x v="12"/>
    <x v="3"/>
    <x v="0"/>
    <x v="0"/>
    <x v="1"/>
    <x v="3"/>
    <x v="24"/>
    <x v="55"/>
    <x v="7"/>
    <x v="1"/>
    <x v="2"/>
    <x v="1"/>
    <x v="52"/>
    <x v="7"/>
    <x v="28"/>
    <x v="25"/>
    <x v="24"/>
  </r>
  <r>
    <x v="11"/>
    <x v="45"/>
    <x v="19"/>
    <x v="2"/>
    <x v="0"/>
    <x v="0"/>
    <x v="1"/>
    <x v="2"/>
    <x v="60"/>
    <x v="24"/>
    <x v="7"/>
    <x v="1"/>
    <x v="2"/>
    <x v="1"/>
    <x v="52"/>
    <x v="3"/>
    <x v="8"/>
    <x v="3"/>
    <x v="3"/>
  </r>
  <r>
    <x v="11"/>
    <x v="46"/>
    <x v="19"/>
    <x v="2"/>
    <x v="0"/>
    <x v="0"/>
    <x v="1"/>
    <x v="2"/>
    <x v="60"/>
    <x v="24"/>
    <x v="7"/>
    <x v="1"/>
    <x v="2"/>
    <x v="1"/>
    <x v="52"/>
    <x v="3"/>
    <x v="8"/>
    <x v="3"/>
    <x v="3"/>
  </r>
  <r>
    <x v="12"/>
    <x v="47"/>
    <x v="10"/>
    <x v="3"/>
    <x v="0"/>
    <x v="0"/>
    <x v="1"/>
    <x v="2"/>
    <x v="15"/>
    <x v="25"/>
    <x v="7"/>
    <x v="1"/>
    <x v="2"/>
    <x v="1"/>
    <x v="44"/>
    <x v="3"/>
    <x v="12"/>
    <x v="9"/>
    <x v="5"/>
  </r>
  <r>
    <x v="12"/>
    <x v="48"/>
    <x v="42"/>
    <x v="3"/>
    <x v="0"/>
    <x v="0"/>
    <x v="0"/>
    <x v="8"/>
    <x v="38"/>
    <x v="15"/>
    <x v="7"/>
    <x v="7"/>
    <x v="0"/>
    <x v="1"/>
    <x v="27"/>
    <x v="0"/>
    <x v="35"/>
    <x v="3"/>
    <x v="12"/>
  </r>
  <r>
    <x v="12"/>
    <x v="49"/>
    <x v="41"/>
    <x v="2"/>
    <x v="0"/>
    <x v="0"/>
    <x v="1"/>
    <x v="3"/>
    <x v="27"/>
    <x v="56"/>
    <x v="2"/>
    <x v="10"/>
    <x v="2"/>
    <x v="1"/>
    <x v="53"/>
    <x v="4"/>
    <x v="19"/>
    <x v="24"/>
    <x v="22"/>
  </r>
  <r>
    <x v="12"/>
    <x v="50"/>
    <x v="28"/>
    <x v="3"/>
    <x v="0"/>
    <x v="0"/>
    <x v="1"/>
    <x v="3"/>
    <x v="11"/>
    <x v="62"/>
    <x v="2"/>
    <x v="10"/>
    <x v="2"/>
    <x v="1"/>
    <x v="64"/>
    <x v="5"/>
    <x v="10"/>
    <x v="6"/>
    <x v="3"/>
  </r>
  <r>
    <x v="12"/>
    <x v="51"/>
    <x v="38"/>
    <x v="3"/>
    <x v="0"/>
    <x v="0"/>
    <x v="1"/>
    <x v="11"/>
    <x v="5"/>
    <x v="58"/>
    <x v="1"/>
    <x v="10"/>
    <x v="2"/>
    <x v="1"/>
    <x v="84"/>
    <x v="1"/>
    <x v="15"/>
    <x v="6"/>
    <x v="12"/>
  </r>
  <r>
    <x v="13"/>
    <x v="52"/>
    <x v="15"/>
    <x v="3"/>
    <x v="0"/>
    <x v="0"/>
    <x v="1"/>
    <x v="2"/>
    <x v="17"/>
    <x v="26"/>
    <x v="2"/>
    <x v="10"/>
    <x v="2"/>
    <x v="1"/>
    <x v="71"/>
    <x v="8"/>
    <x v="11"/>
    <x v="6"/>
    <x v="3"/>
  </r>
  <r>
    <x v="13"/>
    <x v="53"/>
    <x v="19"/>
    <x v="2"/>
    <x v="0"/>
    <x v="0"/>
    <x v="1"/>
    <x v="2"/>
    <x v="19"/>
    <x v="27"/>
    <x v="7"/>
    <x v="1"/>
    <x v="2"/>
    <x v="1"/>
    <x v="60"/>
    <x v="3"/>
    <x v="12"/>
    <x v="9"/>
    <x v="5"/>
  </r>
  <r>
    <x v="14"/>
    <x v="54"/>
    <x v="3"/>
    <x v="3"/>
    <x v="0"/>
    <x v="0"/>
    <x v="0"/>
    <x v="5"/>
    <x v="61"/>
    <x v="17"/>
    <x v="7"/>
    <x v="7"/>
    <x v="0"/>
    <x v="1"/>
    <x v="17"/>
    <x v="5"/>
    <x v="42"/>
    <x v="17"/>
    <x v="23"/>
  </r>
  <r>
    <x v="14"/>
    <x v="55"/>
    <x v="19"/>
    <x v="2"/>
    <x v="0"/>
    <x v="0"/>
    <x v="1"/>
    <x v="3"/>
    <x v="26"/>
    <x v="45"/>
    <x v="7"/>
    <x v="1"/>
    <x v="2"/>
    <x v="1"/>
    <x v="40"/>
    <x v="5"/>
    <x v="25"/>
    <x v="28"/>
    <x v="26"/>
  </r>
  <r>
    <x v="15"/>
    <x v="56"/>
    <x v="6"/>
    <x v="2"/>
    <x v="0"/>
    <x v="0"/>
    <x v="1"/>
    <x v="10"/>
    <x v="13"/>
    <x v="36"/>
    <x v="1"/>
    <x v="10"/>
    <x v="2"/>
    <x v="1"/>
    <x v="79"/>
    <x v="5"/>
    <x v="6"/>
    <x v="7"/>
    <x v="4"/>
  </r>
  <r>
    <x v="15"/>
    <x v="57"/>
    <x v="6"/>
    <x v="2"/>
    <x v="0"/>
    <x v="0"/>
    <x v="1"/>
    <x v="10"/>
    <x v="13"/>
    <x v="36"/>
    <x v="1"/>
    <x v="10"/>
    <x v="2"/>
    <x v="1"/>
    <x v="79"/>
    <x v="5"/>
    <x v="6"/>
    <x v="7"/>
    <x v="4"/>
  </r>
  <r>
    <x v="15"/>
    <x v="58"/>
    <x v="37"/>
    <x v="3"/>
    <x v="0"/>
    <x v="0"/>
    <x v="1"/>
    <x v="1"/>
    <x v="43"/>
    <x v="2"/>
    <x v="0"/>
    <x v="10"/>
    <x v="3"/>
    <x v="0"/>
    <x v="78"/>
    <x v="4"/>
    <x v="13"/>
    <x v="8"/>
    <x v="14"/>
  </r>
  <r>
    <x v="15"/>
    <x v="59"/>
    <x v="37"/>
    <x v="3"/>
    <x v="0"/>
    <x v="0"/>
    <x v="1"/>
    <x v="1"/>
    <x v="43"/>
    <x v="2"/>
    <x v="0"/>
    <x v="10"/>
    <x v="3"/>
    <x v="0"/>
    <x v="78"/>
    <x v="4"/>
    <x v="13"/>
    <x v="8"/>
    <x v="14"/>
  </r>
  <r>
    <x v="15"/>
    <x v="60"/>
    <x v="15"/>
    <x v="3"/>
    <x v="0"/>
    <x v="0"/>
    <x v="1"/>
    <x v="3"/>
    <x v="22"/>
    <x v="64"/>
    <x v="7"/>
    <x v="1"/>
    <x v="2"/>
    <x v="1"/>
    <x v="65"/>
    <x v="5"/>
    <x v="19"/>
    <x v="18"/>
    <x v="17"/>
  </r>
  <r>
    <x v="16"/>
    <x v="61"/>
    <x v="39"/>
    <x v="3"/>
    <x v="0"/>
    <x v="0"/>
    <x v="1"/>
    <x v="3"/>
    <x v="22"/>
    <x v="64"/>
    <x v="2"/>
    <x v="10"/>
    <x v="2"/>
    <x v="1"/>
    <x v="66"/>
    <x v="5"/>
    <x v="19"/>
    <x v="17"/>
    <x v="16"/>
  </r>
  <r>
    <x v="17"/>
    <x v="62"/>
    <x v="26"/>
    <x v="3"/>
    <x v="0"/>
    <x v="0"/>
    <x v="1"/>
    <x v="2"/>
    <x v="21"/>
    <x v="31"/>
    <x v="2"/>
    <x v="10"/>
    <x v="2"/>
    <x v="1"/>
    <x v="67"/>
    <x v="5"/>
    <x v="19"/>
    <x v="17"/>
    <x v="16"/>
  </r>
  <r>
    <x v="17"/>
    <x v="63"/>
    <x v="37"/>
    <x v="3"/>
    <x v="0"/>
    <x v="0"/>
    <x v="1"/>
    <x v="1"/>
    <x v="53"/>
    <x v="1"/>
    <x v="7"/>
    <x v="0"/>
    <x v="3"/>
    <x v="0"/>
    <x v="75"/>
    <x v="3"/>
    <x v="7"/>
    <x v="17"/>
    <x v="16"/>
  </r>
  <r>
    <x v="18"/>
    <x v="64"/>
    <x v="22"/>
    <x v="3"/>
    <x v="0"/>
    <x v="0"/>
    <x v="1"/>
    <x v="11"/>
    <x v="25"/>
    <x v="49"/>
    <x v="7"/>
    <x v="0"/>
    <x v="2"/>
    <x v="1"/>
    <x v="82"/>
    <x v="5"/>
    <x v="24"/>
    <x v="26"/>
    <x v="25"/>
  </r>
  <r>
    <x v="19"/>
    <x v="65"/>
    <x v="30"/>
    <x v="4"/>
    <x v="0"/>
    <x v="0"/>
    <x v="0"/>
    <x v="8"/>
    <x v="49"/>
    <x v="22"/>
    <x v="7"/>
    <x v="6"/>
    <x v="0"/>
    <x v="1"/>
    <x v="22"/>
    <x v="8"/>
    <x v="32"/>
    <x v="17"/>
    <x v="16"/>
  </r>
  <r>
    <x v="20"/>
    <x v="66"/>
    <x v="21"/>
    <x v="4"/>
    <x v="0"/>
    <x v="0"/>
    <x v="0"/>
    <x v="8"/>
    <x v="49"/>
    <x v="22"/>
    <x v="3"/>
    <x v="10"/>
    <x v="0"/>
    <x v="1"/>
    <x v="21"/>
    <x v="4"/>
    <x v="30"/>
    <x v="17"/>
    <x v="16"/>
  </r>
  <r>
    <x v="20"/>
    <x v="67"/>
    <x v="25"/>
    <x v="4"/>
    <x v="0"/>
    <x v="0"/>
    <x v="0"/>
    <x v="8"/>
    <x v="49"/>
    <x v="22"/>
    <x v="3"/>
    <x v="10"/>
    <x v="0"/>
    <x v="1"/>
    <x v="24"/>
    <x v="6"/>
    <x v="30"/>
    <x v="17"/>
    <x v="16"/>
  </r>
  <r>
    <x v="20"/>
    <x v="68"/>
    <x v="14"/>
    <x v="2"/>
    <x v="0"/>
    <x v="0"/>
    <x v="0"/>
    <x v="9"/>
    <x v="52"/>
    <x v="19"/>
    <x v="5"/>
    <x v="10"/>
    <x v="0"/>
    <x v="1"/>
    <x v="7"/>
    <x v="6"/>
    <x v="41"/>
    <x v="27"/>
    <x v="27"/>
  </r>
  <r>
    <x v="20"/>
    <x v="69"/>
    <x v="4"/>
    <x v="4"/>
    <x v="0"/>
    <x v="0"/>
    <x v="0"/>
    <x v="8"/>
    <x v="49"/>
    <x v="22"/>
    <x v="3"/>
    <x v="10"/>
    <x v="0"/>
    <x v="1"/>
    <x v="23"/>
    <x v="6"/>
    <x v="30"/>
    <x v="17"/>
    <x v="16"/>
  </r>
  <r>
    <x v="21"/>
    <x v="70"/>
    <x v="6"/>
    <x v="2"/>
    <x v="0"/>
    <x v="0"/>
    <x v="1"/>
    <x v="10"/>
    <x v="13"/>
    <x v="37"/>
    <x v="1"/>
    <x v="10"/>
    <x v="2"/>
    <x v="1"/>
    <x v="90"/>
    <x v="5"/>
    <x v="6"/>
    <x v="10"/>
    <x v="6"/>
  </r>
  <r>
    <x v="21"/>
    <x v="71"/>
    <x v="2"/>
    <x v="2"/>
    <x v="0"/>
    <x v="0"/>
    <x v="1"/>
    <x v="3"/>
    <x v="28"/>
    <x v="53"/>
    <x v="1"/>
    <x v="10"/>
    <x v="2"/>
    <x v="1"/>
    <x v="70"/>
    <x v="6"/>
    <x v="23"/>
    <x v="30"/>
    <x v="29"/>
  </r>
  <r>
    <x v="21"/>
    <x v="72"/>
    <x v="17"/>
    <x v="2"/>
    <x v="0"/>
    <x v="0"/>
    <x v="1"/>
    <x v="3"/>
    <x v="7"/>
    <x v="42"/>
    <x v="7"/>
    <x v="1"/>
    <x v="2"/>
    <x v="1"/>
    <x v="39"/>
    <x v="6"/>
    <x v="19"/>
    <x v="11"/>
    <x v="12"/>
  </r>
  <r>
    <x v="22"/>
    <x v="73"/>
    <x v="6"/>
    <x v="2"/>
    <x v="0"/>
    <x v="0"/>
    <x v="1"/>
    <x v="10"/>
    <x v="12"/>
    <x v="33"/>
    <x v="1"/>
    <x v="10"/>
    <x v="2"/>
    <x v="1"/>
    <x v="74"/>
    <x v="5"/>
    <x v="5"/>
    <x v="12"/>
    <x v="7"/>
  </r>
  <r>
    <x v="22"/>
    <x v="74"/>
    <x v="7"/>
    <x v="0"/>
    <x v="0"/>
    <x v="0"/>
    <x v="0"/>
    <x v="6"/>
    <x v="36"/>
    <x v="14"/>
    <x v="5"/>
    <x v="10"/>
    <x v="0"/>
    <x v="1"/>
    <x v="9"/>
    <x v="8"/>
    <x v="35"/>
    <x v="17"/>
    <x v="16"/>
  </r>
  <r>
    <x v="22"/>
    <x v="74"/>
    <x v="7"/>
    <x v="0"/>
    <x v="0"/>
    <x v="0"/>
    <x v="0"/>
    <x v="6"/>
    <x v="36"/>
    <x v="14"/>
    <x v="5"/>
    <x v="10"/>
    <x v="0"/>
    <x v="1"/>
    <x v="9"/>
    <x v="8"/>
    <x v="35"/>
    <x v="17"/>
    <x v="16"/>
  </r>
  <r>
    <x v="22"/>
    <x v="75"/>
    <x v="7"/>
    <x v="0"/>
    <x v="0"/>
    <x v="0"/>
    <x v="0"/>
    <x v="6"/>
    <x v="36"/>
    <x v="14"/>
    <x v="5"/>
    <x v="10"/>
    <x v="0"/>
    <x v="1"/>
    <x v="9"/>
    <x v="8"/>
    <x v="35"/>
    <x v="17"/>
    <x v="16"/>
  </r>
  <r>
    <x v="22"/>
    <x v="76"/>
    <x v="42"/>
    <x v="2"/>
    <x v="0"/>
    <x v="0"/>
    <x v="0"/>
    <x v="6"/>
    <x v="33"/>
    <x v="9"/>
    <x v="7"/>
    <x v="8"/>
    <x v="0"/>
    <x v="1"/>
    <x v="3"/>
    <x v="6"/>
    <x v="43"/>
    <x v="27"/>
    <x v="27"/>
  </r>
  <r>
    <x v="23"/>
    <x v="77"/>
    <x v="32"/>
    <x v="2"/>
    <x v="0"/>
    <x v="0"/>
    <x v="1"/>
    <x v="2"/>
    <x v="18"/>
    <x v="28"/>
    <x v="2"/>
    <x v="10"/>
    <x v="2"/>
    <x v="1"/>
    <x v="47"/>
    <x v="4"/>
    <x v="2"/>
    <x v="13"/>
    <x v="8"/>
  </r>
  <r>
    <x v="23"/>
    <x v="78"/>
    <x v="30"/>
    <x v="2"/>
    <x v="0"/>
    <x v="0"/>
    <x v="0"/>
    <x v="6"/>
    <x v="56"/>
    <x v="4"/>
    <x v="4"/>
    <x v="10"/>
    <x v="0"/>
    <x v="1"/>
    <x v="14"/>
    <x v="8"/>
    <x v="40"/>
    <x v="17"/>
    <x v="23"/>
  </r>
  <r>
    <x v="23"/>
    <x v="79"/>
    <x v="3"/>
    <x v="2"/>
    <x v="0"/>
    <x v="0"/>
    <x v="0"/>
    <x v="6"/>
    <x v="56"/>
    <x v="4"/>
    <x v="4"/>
    <x v="10"/>
    <x v="0"/>
    <x v="1"/>
    <x v="12"/>
    <x v="6"/>
    <x v="40"/>
    <x v="17"/>
    <x v="23"/>
  </r>
  <r>
    <x v="23"/>
    <x v="80"/>
    <x v="13"/>
    <x v="2"/>
    <x v="0"/>
    <x v="0"/>
    <x v="0"/>
    <x v="6"/>
    <x v="56"/>
    <x v="4"/>
    <x v="4"/>
    <x v="10"/>
    <x v="0"/>
    <x v="1"/>
    <x v="14"/>
    <x v="6"/>
    <x v="40"/>
    <x v="17"/>
    <x v="23"/>
  </r>
  <r>
    <x v="23"/>
    <x v="81"/>
    <x v="27"/>
    <x v="3"/>
    <x v="0"/>
    <x v="0"/>
    <x v="1"/>
    <x v="11"/>
    <x v="57"/>
    <x v="59"/>
    <x v="1"/>
    <x v="10"/>
    <x v="2"/>
    <x v="1"/>
    <x v="87"/>
    <x v="8"/>
    <x v="18"/>
    <x v="17"/>
    <x v="16"/>
  </r>
  <r>
    <x v="23"/>
    <x v="82"/>
    <x v="41"/>
    <x v="2"/>
    <x v="0"/>
    <x v="0"/>
    <x v="0"/>
    <x v="6"/>
    <x v="14"/>
    <x v="8"/>
    <x v="5"/>
    <x v="10"/>
    <x v="0"/>
    <x v="1"/>
    <x v="15"/>
    <x v="6"/>
    <x v="41"/>
    <x v="27"/>
    <x v="27"/>
  </r>
  <r>
    <x v="23"/>
    <x v="83"/>
    <x v="3"/>
    <x v="2"/>
    <x v="0"/>
    <x v="0"/>
    <x v="0"/>
    <x v="6"/>
    <x v="14"/>
    <x v="8"/>
    <x v="7"/>
    <x v="7"/>
    <x v="0"/>
    <x v="1"/>
    <x v="16"/>
    <x v="6"/>
    <x v="41"/>
    <x v="27"/>
    <x v="27"/>
  </r>
  <r>
    <x v="23"/>
    <x v="84"/>
    <x v="41"/>
    <x v="2"/>
    <x v="0"/>
    <x v="0"/>
    <x v="0"/>
    <x v="6"/>
    <x v="56"/>
    <x v="4"/>
    <x v="4"/>
    <x v="10"/>
    <x v="0"/>
    <x v="1"/>
    <x v="13"/>
    <x v="6"/>
    <x v="40"/>
    <x v="17"/>
    <x v="23"/>
  </r>
  <r>
    <x v="23"/>
    <x v="85"/>
    <x v="41"/>
    <x v="2"/>
    <x v="0"/>
    <x v="0"/>
    <x v="0"/>
    <x v="6"/>
    <x v="56"/>
    <x v="4"/>
    <x v="4"/>
    <x v="10"/>
    <x v="0"/>
    <x v="1"/>
    <x v="14"/>
    <x v="6"/>
    <x v="40"/>
    <x v="17"/>
    <x v="23"/>
  </r>
  <r>
    <x v="24"/>
    <x v="86"/>
    <x v="6"/>
    <x v="2"/>
    <x v="0"/>
    <x v="0"/>
    <x v="1"/>
    <x v="10"/>
    <x v="12"/>
    <x v="34"/>
    <x v="1"/>
    <x v="10"/>
    <x v="2"/>
    <x v="1"/>
    <x v="68"/>
    <x v="5"/>
    <x v="5"/>
    <x v="14"/>
    <x v="9"/>
  </r>
  <r>
    <x v="24"/>
    <x v="87"/>
    <x v="18"/>
    <x v="2"/>
    <x v="0"/>
    <x v="0"/>
    <x v="0"/>
    <x v="6"/>
    <x v="32"/>
    <x v="13"/>
    <x v="4"/>
    <x v="10"/>
    <x v="0"/>
    <x v="1"/>
    <x v="4"/>
    <x v="6"/>
    <x v="39"/>
    <x v="27"/>
    <x v="27"/>
  </r>
  <r>
    <x v="24"/>
    <x v="88"/>
    <x v="41"/>
    <x v="2"/>
    <x v="0"/>
    <x v="0"/>
    <x v="0"/>
    <x v="6"/>
    <x v="55"/>
    <x v="7"/>
    <x v="7"/>
    <x v="7"/>
    <x v="0"/>
    <x v="1"/>
    <x v="11"/>
    <x v="6"/>
    <x v="42"/>
    <x v="17"/>
    <x v="23"/>
  </r>
  <r>
    <x v="24"/>
    <x v="89"/>
    <x v="18"/>
    <x v="2"/>
    <x v="0"/>
    <x v="0"/>
    <x v="0"/>
    <x v="6"/>
    <x v="32"/>
    <x v="13"/>
    <x v="4"/>
    <x v="10"/>
    <x v="0"/>
    <x v="1"/>
    <x v="4"/>
    <x v="6"/>
    <x v="39"/>
    <x v="27"/>
    <x v="27"/>
  </r>
  <r>
    <x v="25"/>
    <x v="90"/>
    <x v="36"/>
    <x v="3"/>
    <x v="0"/>
    <x v="0"/>
    <x v="1"/>
    <x v="3"/>
    <x v="22"/>
    <x v="64"/>
    <x v="7"/>
    <x v="1"/>
    <x v="2"/>
    <x v="1"/>
    <x v="56"/>
    <x v="5"/>
    <x v="19"/>
    <x v="17"/>
    <x v="16"/>
  </r>
  <r>
    <x v="25"/>
    <x v="91"/>
    <x v="36"/>
    <x v="3"/>
    <x v="0"/>
    <x v="0"/>
    <x v="1"/>
    <x v="3"/>
    <x v="22"/>
    <x v="64"/>
    <x v="7"/>
    <x v="1"/>
    <x v="2"/>
    <x v="1"/>
    <x v="55"/>
    <x v="5"/>
    <x v="19"/>
    <x v="17"/>
    <x v="16"/>
  </r>
  <r>
    <x v="25"/>
    <x v="92"/>
    <x v="24"/>
    <x v="1"/>
    <x v="0"/>
    <x v="0"/>
    <x v="1"/>
    <x v="3"/>
    <x v="51"/>
    <x v="41"/>
    <x v="7"/>
    <x v="1"/>
    <x v="2"/>
    <x v="1"/>
    <x v="35"/>
    <x v="2"/>
    <x v="21"/>
    <x v="17"/>
    <x v="16"/>
  </r>
  <r>
    <x v="25"/>
    <x v="93"/>
    <x v="33"/>
    <x v="2"/>
    <x v="0"/>
    <x v="0"/>
    <x v="1"/>
    <x v="3"/>
    <x v="8"/>
    <x v="43"/>
    <x v="7"/>
    <x v="1"/>
    <x v="2"/>
    <x v="1"/>
    <x v="36"/>
    <x v="5"/>
    <x v="10"/>
    <x v="15"/>
    <x v="11"/>
  </r>
  <r>
    <x v="25"/>
    <x v="94"/>
    <x v="42"/>
    <x v="4"/>
    <x v="0"/>
    <x v="0"/>
    <x v="0"/>
    <x v="8"/>
    <x v="49"/>
    <x v="22"/>
    <x v="7"/>
    <x v="6"/>
    <x v="0"/>
    <x v="1"/>
    <x v="25"/>
    <x v="6"/>
    <x v="32"/>
    <x v="17"/>
    <x v="16"/>
  </r>
  <r>
    <x v="26"/>
    <x v="95"/>
    <x v="13"/>
    <x v="0"/>
    <x v="0"/>
    <x v="0"/>
    <x v="0"/>
    <x v="8"/>
    <x v="39"/>
    <x v="16"/>
    <x v="7"/>
    <x v="9"/>
    <x v="0"/>
    <x v="1"/>
    <x v="8"/>
    <x v="5"/>
    <x v="37"/>
    <x v="17"/>
    <x v="16"/>
  </r>
  <r>
    <x v="26"/>
    <x v="96"/>
    <x v="11"/>
    <x v="2"/>
    <x v="0"/>
    <x v="0"/>
    <x v="1"/>
    <x v="3"/>
    <x v="22"/>
    <x v="64"/>
    <x v="7"/>
    <x v="1"/>
    <x v="2"/>
    <x v="1"/>
    <x v="50"/>
    <x v="5"/>
    <x v="19"/>
    <x v="17"/>
    <x v="16"/>
  </r>
  <r>
    <x v="27"/>
    <x v="97"/>
    <x v="33"/>
    <x v="3"/>
    <x v="0"/>
    <x v="0"/>
    <x v="1"/>
    <x v="3"/>
    <x v="2"/>
    <x v="65"/>
    <x v="7"/>
    <x v="1"/>
    <x v="2"/>
    <x v="1"/>
    <x v="38"/>
    <x v="5"/>
    <x v="19"/>
    <x v="24"/>
    <x v="22"/>
  </r>
  <r>
    <x v="27"/>
    <x v="98"/>
    <x v="26"/>
    <x v="3"/>
    <x v="0"/>
    <x v="0"/>
    <x v="1"/>
    <x v="3"/>
    <x v="10"/>
    <x v="50"/>
    <x v="2"/>
    <x v="10"/>
    <x v="2"/>
    <x v="1"/>
    <x v="43"/>
    <x v="5"/>
    <x v="2"/>
    <x v="16"/>
    <x v="10"/>
  </r>
  <r>
    <x v="27"/>
    <x v="99"/>
    <x v="15"/>
    <x v="3"/>
    <x v="0"/>
    <x v="0"/>
    <x v="1"/>
    <x v="3"/>
    <x v="22"/>
    <x v="64"/>
    <x v="7"/>
    <x v="1"/>
    <x v="2"/>
    <x v="1"/>
    <x v="48"/>
    <x v="5"/>
    <x v="19"/>
    <x v="17"/>
    <x v="16"/>
  </r>
  <r>
    <x v="27"/>
    <x v="100"/>
    <x v="30"/>
    <x v="4"/>
    <x v="0"/>
    <x v="0"/>
    <x v="0"/>
    <x v="8"/>
    <x v="54"/>
    <x v="21"/>
    <x v="7"/>
    <x v="4"/>
    <x v="0"/>
    <x v="1"/>
    <x v="26"/>
    <x v="7"/>
    <x v="34"/>
    <x v="28"/>
    <x v="30"/>
  </r>
  <r>
    <x v="27"/>
    <x v="101"/>
    <x v="30"/>
    <x v="4"/>
    <x v="0"/>
    <x v="0"/>
    <x v="0"/>
    <x v="8"/>
    <x v="49"/>
    <x v="22"/>
    <x v="7"/>
    <x v="5"/>
    <x v="0"/>
    <x v="1"/>
    <x v="19"/>
    <x v="8"/>
    <x v="30"/>
    <x v="17"/>
    <x v="16"/>
  </r>
  <r>
    <x v="27"/>
    <x v="102"/>
    <x v="4"/>
    <x v="3"/>
    <x v="0"/>
    <x v="0"/>
    <x v="1"/>
    <x v="10"/>
    <x v="62"/>
    <x v="40"/>
    <x v="7"/>
    <x v="0"/>
    <x v="2"/>
    <x v="1"/>
    <x v="42"/>
    <x v="7"/>
    <x v="27"/>
    <x v="31"/>
    <x v="30"/>
  </r>
  <r>
    <x v="27"/>
    <x v="103"/>
    <x v="21"/>
    <x v="4"/>
    <x v="0"/>
    <x v="0"/>
    <x v="0"/>
    <x v="8"/>
    <x v="49"/>
    <x v="22"/>
    <x v="3"/>
    <x v="10"/>
    <x v="0"/>
    <x v="1"/>
    <x v="20"/>
    <x v="4"/>
    <x v="30"/>
    <x v="17"/>
    <x v="16"/>
  </r>
  <r>
    <x v="27"/>
    <x v="104"/>
    <x v="15"/>
    <x v="3"/>
    <x v="0"/>
    <x v="0"/>
    <x v="1"/>
    <x v="3"/>
    <x v="22"/>
    <x v="64"/>
    <x v="7"/>
    <x v="1"/>
    <x v="2"/>
    <x v="1"/>
    <x v="54"/>
    <x v="5"/>
    <x v="19"/>
    <x v="17"/>
    <x v="16"/>
  </r>
  <r>
    <x v="28"/>
    <x v="105"/>
    <x v="33"/>
    <x v="1"/>
    <x v="0"/>
    <x v="0"/>
    <x v="1"/>
    <x v="3"/>
    <x v="0"/>
    <x v="46"/>
    <x v="2"/>
    <x v="10"/>
    <x v="2"/>
    <x v="1"/>
    <x v="54"/>
    <x v="5"/>
    <x v="19"/>
    <x v="17"/>
    <x v="16"/>
  </r>
  <r>
    <x v="28"/>
    <x v="106"/>
    <x v="15"/>
    <x v="3"/>
    <x v="0"/>
    <x v="0"/>
    <x v="1"/>
    <x v="11"/>
    <x v="47"/>
    <x v="57"/>
    <x v="1"/>
    <x v="10"/>
    <x v="2"/>
    <x v="1"/>
    <x v="77"/>
    <x v="5"/>
    <x v="14"/>
    <x v="24"/>
    <x v="22"/>
  </r>
  <r>
    <x v="29"/>
    <x v="107"/>
    <x v="35"/>
    <x v="1"/>
    <x v="0"/>
    <x v="0"/>
    <x v="1"/>
    <x v="3"/>
    <x v="63"/>
    <x v="66"/>
    <x v="2"/>
    <x v="10"/>
    <x v="2"/>
    <x v="1"/>
    <x v="57"/>
    <x v="7"/>
    <x v="22"/>
    <x v="29"/>
    <x v="28"/>
  </r>
  <r>
    <x v="29"/>
    <x v="108"/>
    <x v="35"/>
    <x v="1"/>
    <x v="0"/>
    <x v="0"/>
    <x v="1"/>
    <x v="3"/>
    <x v="63"/>
    <x v="66"/>
    <x v="2"/>
    <x v="10"/>
    <x v="2"/>
    <x v="1"/>
    <x v="57"/>
    <x v="7"/>
    <x v="22"/>
    <x v="29"/>
    <x v="28"/>
  </r>
  <r>
    <x v="29"/>
    <x v="109"/>
    <x v="29"/>
    <x v="3"/>
    <x v="0"/>
    <x v="0"/>
    <x v="1"/>
    <x v="3"/>
    <x v="22"/>
    <x v="64"/>
    <x v="7"/>
    <x v="1"/>
    <x v="2"/>
    <x v="1"/>
    <x v="61"/>
    <x v="8"/>
    <x v="19"/>
    <x v="17"/>
    <x v="16"/>
  </r>
  <r>
    <x v="29"/>
    <x v="110"/>
    <x v="1"/>
    <x v="1"/>
    <x v="0"/>
    <x v="0"/>
    <x v="1"/>
    <x v="4"/>
    <x v="31"/>
    <x v="69"/>
    <x v="7"/>
    <x v="1"/>
    <x v="2"/>
    <x v="1"/>
    <x v="49"/>
    <x v="3"/>
    <x v="3"/>
    <x v="17"/>
    <x v="16"/>
  </r>
  <r>
    <x v="29"/>
    <x v="111"/>
    <x v="1"/>
    <x v="1"/>
    <x v="0"/>
    <x v="0"/>
    <x v="1"/>
    <x v="4"/>
    <x v="31"/>
    <x v="69"/>
    <x v="7"/>
    <x v="1"/>
    <x v="2"/>
    <x v="1"/>
    <x v="49"/>
    <x v="3"/>
    <x v="3"/>
    <x v="17"/>
    <x v="16"/>
  </r>
  <r>
    <x v="29"/>
    <x v="111"/>
    <x v="1"/>
    <x v="1"/>
    <x v="0"/>
    <x v="0"/>
    <x v="1"/>
    <x v="4"/>
    <x v="31"/>
    <x v="69"/>
    <x v="7"/>
    <x v="1"/>
    <x v="2"/>
    <x v="1"/>
    <x v="49"/>
    <x v="3"/>
    <x v="3"/>
    <x v="17"/>
    <x v="16"/>
  </r>
  <r>
    <x v="29"/>
    <x v="112"/>
    <x v="1"/>
    <x v="1"/>
    <x v="0"/>
    <x v="0"/>
    <x v="1"/>
    <x v="3"/>
    <x v="30"/>
    <x v="61"/>
    <x v="7"/>
    <x v="1"/>
    <x v="2"/>
    <x v="1"/>
    <x v="37"/>
    <x v="3"/>
    <x v="29"/>
    <x v="22"/>
    <x v="20"/>
  </r>
  <r>
    <x v="29"/>
    <x v="113"/>
    <x v="20"/>
    <x v="0"/>
    <x v="0"/>
    <x v="0"/>
    <x v="0"/>
    <x v="6"/>
    <x v="34"/>
    <x v="12"/>
    <x v="7"/>
    <x v="6"/>
    <x v="0"/>
    <x v="1"/>
    <x v="0"/>
    <x v="5"/>
    <x v="32"/>
    <x v="17"/>
    <x v="16"/>
  </r>
  <r>
    <x v="29"/>
    <x v="114"/>
    <x v="13"/>
    <x v="2"/>
    <x v="0"/>
    <x v="0"/>
    <x v="1"/>
    <x v="3"/>
    <x v="6"/>
    <x v="68"/>
    <x v="7"/>
    <x v="1"/>
    <x v="2"/>
    <x v="1"/>
    <x v="63"/>
    <x v="3"/>
    <x v="19"/>
    <x v="17"/>
    <x v="16"/>
  </r>
  <r>
    <x v="29"/>
    <x v="114"/>
    <x v="13"/>
    <x v="2"/>
    <x v="0"/>
    <x v="0"/>
    <x v="1"/>
    <x v="3"/>
    <x v="64"/>
    <x v="67"/>
    <x v="7"/>
    <x v="1"/>
    <x v="2"/>
    <x v="1"/>
    <x v="63"/>
    <x v="3"/>
    <x v="9"/>
    <x v="21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2">
  <r>
    <x v="0"/>
    <x v="3"/>
    <x v="21"/>
    <x v="36"/>
    <x v="0"/>
    <x v="0"/>
    <x v="19"/>
    <x v="3"/>
    <x v="0"/>
    <x v="0"/>
    <x v="1"/>
    <x v="11"/>
    <x v="47"/>
    <x v="211"/>
    <x v="0"/>
    <x v="16"/>
    <x v="0"/>
    <x v="2"/>
    <x v="1"/>
    <x v="291"/>
    <x v="0"/>
    <x v="27"/>
    <x v="38"/>
    <x v="0"/>
    <x v="0"/>
    <x v="2"/>
    <x v="13"/>
    <x v="0"/>
    <x v="20"/>
    <x v="11"/>
    <x v="32"/>
  </r>
  <r>
    <x v="1"/>
    <x v="3"/>
    <x v="33"/>
    <x v="61"/>
    <x v="1"/>
    <x v="1"/>
    <x v="27"/>
    <x v="3"/>
    <x v="0"/>
    <x v="0"/>
    <x v="1"/>
    <x v="10"/>
    <x v="31"/>
    <x v="134"/>
    <x v="12"/>
    <x v="4"/>
    <x v="0"/>
    <x v="2"/>
    <x v="1"/>
    <x v="314"/>
    <x v="0"/>
    <x v="36"/>
    <x v="19"/>
    <x v="0"/>
    <x v="0"/>
    <x v="2"/>
    <x v="31"/>
    <x v="1"/>
    <x v="54"/>
    <x v="51"/>
    <x v="58"/>
  </r>
  <r>
    <x v="2"/>
    <x v="3"/>
    <x v="21"/>
    <x v="36"/>
    <x v="2"/>
    <x v="2"/>
    <x v="27"/>
    <x v="3"/>
    <x v="0"/>
    <x v="0"/>
    <x v="1"/>
    <x v="11"/>
    <x v="64"/>
    <x v="171"/>
    <x v="12"/>
    <x v="4"/>
    <x v="0"/>
    <x v="2"/>
    <x v="1"/>
    <x v="296"/>
    <x v="0"/>
    <x v="32"/>
    <x v="23"/>
    <x v="0"/>
    <x v="0"/>
    <x v="2"/>
    <x v="31"/>
    <x v="2"/>
    <x v="54"/>
    <x v="11"/>
    <x v="32"/>
  </r>
  <r>
    <x v="2"/>
    <x v="3"/>
    <x v="20"/>
    <x v="34"/>
    <x v="3"/>
    <x v="3"/>
    <x v="25"/>
    <x v="3"/>
    <x v="0"/>
    <x v="0"/>
    <x v="1"/>
    <x v="10"/>
    <x v="102"/>
    <x v="137"/>
    <x v="0"/>
    <x v="16"/>
    <x v="0"/>
    <x v="2"/>
    <x v="1"/>
    <x v="296"/>
    <x v="0"/>
    <x v="36"/>
    <x v="29"/>
    <x v="0"/>
    <x v="0"/>
    <x v="2"/>
    <x v="37"/>
    <x v="3"/>
    <x v="30"/>
    <x v="49"/>
    <x v="50"/>
  </r>
  <r>
    <x v="2"/>
    <x v="3"/>
    <x v="32"/>
    <x v="60"/>
    <x v="4"/>
    <x v="4"/>
    <x v="25"/>
    <x v="3"/>
    <x v="0"/>
    <x v="0"/>
    <x v="1"/>
    <x v="11"/>
    <x v="114"/>
    <x v="165"/>
    <x v="12"/>
    <x v="4"/>
    <x v="0"/>
    <x v="2"/>
    <x v="1"/>
    <x v="253"/>
    <x v="0"/>
    <x v="32"/>
    <x v="23"/>
    <x v="0"/>
    <x v="0"/>
    <x v="2"/>
    <x v="37"/>
    <x v="4"/>
    <x v="30"/>
    <x v="77"/>
    <x v="81"/>
  </r>
  <r>
    <x v="3"/>
    <x v="3"/>
    <x v="20"/>
    <x v="34"/>
    <x v="5"/>
    <x v="5"/>
    <x v="27"/>
    <x v="3"/>
    <x v="0"/>
    <x v="0"/>
    <x v="1"/>
    <x v="11"/>
    <x v="65"/>
    <x v="170"/>
    <x v="0"/>
    <x v="16"/>
    <x v="0"/>
    <x v="2"/>
    <x v="1"/>
    <x v="319"/>
    <x v="22"/>
    <x v="27"/>
    <x v="23"/>
    <x v="0"/>
    <x v="0"/>
    <x v="2"/>
    <x v="31"/>
    <x v="5"/>
    <x v="54"/>
    <x v="40"/>
    <x v="42"/>
  </r>
  <r>
    <x v="4"/>
    <x v="3"/>
    <x v="21"/>
    <x v="36"/>
    <x v="6"/>
    <x v="6"/>
    <x v="27"/>
    <x v="3"/>
    <x v="0"/>
    <x v="0"/>
    <x v="1"/>
    <x v="11"/>
    <x v="47"/>
    <x v="211"/>
    <x v="12"/>
    <x v="4"/>
    <x v="0"/>
    <x v="2"/>
    <x v="1"/>
    <x v="295"/>
    <x v="22"/>
    <x v="28"/>
    <x v="38"/>
    <x v="0"/>
    <x v="0"/>
    <x v="2"/>
    <x v="31"/>
    <x v="6"/>
    <x v="54"/>
    <x v="11"/>
    <x v="32"/>
  </r>
  <r>
    <x v="5"/>
    <x v="3"/>
    <x v="6"/>
    <x v="9"/>
    <x v="7"/>
    <x v="7"/>
    <x v="27"/>
    <x v="3"/>
    <x v="0"/>
    <x v="0"/>
    <x v="1"/>
    <x v="11"/>
    <x v="6"/>
    <x v="202"/>
    <x v="12"/>
    <x v="4"/>
    <x v="0"/>
    <x v="2"/>
    <x v="1"/>
    <x v="270"/>
    <x v="22"/>
    <x v="43"/>
    <x v="38"/>
    <x v="0"/>
    <x v="0"/>
    <x v="2"/>
    <x v="31"/>
    <x v="7"/>
    <x v="54"/>
    <x v="0"/>
    <x v="0"/>
  </r>
  <r>
    <x v="5"/>
    <x v="3"/>
    <x v="21"/>
    <x v="36"/>
    <x v="8"/>
    <x v="8"/>
    <x v="27"/>
    <x v="3"/>
    <x v="0"/>
    <x v="0"/>
    <x v="1"/>
    <x v="11"/>
    <x v="64"/>
    <x v="171"/>
    <x v="0"/>
    <x v="16"/>
    <x v="0"/>
    <x v="2"/>
    <x v="1"/>
    <x v="300"/>
    <x v="22"/>
    <x v="32"/>
    <x v="23"/>
    <x v="0"/>
    <x v="0"/>
    <x v="2"/>
    <x v="31"/>
    <x v="8"/>
    <x v="54"/>
    <x v="11"/>
    <x v="32"/>
  </r>
  <r>
    <x v="6"/>
    <x v="1"/>
    <x v="41"/>
    <x v="24"/>
    <x v="9"/>
    <x v="9"/>
    <x v="7"/>
    <x v="3"/>
    <x v="0"/>
    <x v="0"/>
    <x v="0"/>
    <x v="6"/>
    <x v="100"/>
    <x v="6"/>
    <x v="12"/>
    <x v="7"/>
    <x v="0"/>
    <x v="0"/>
    <x v="1"/>
    <x v="22"/>
    <x v="35"/>
    <x v="40"/>
    <x v="4"/>
    <x v="2"/>
    <x v="0"/>
    <x v="1"/>
    <x v="16"/>
    <x v="385"/>
    <x v="53"/>
    <x v="15"/>
    <x v="36"/>
  </r>
  <r>
    <x v="7"/>
    <x v="2"/>
    <x v="30"/>
    <x v="41"/>
    <x v="10"/>
    <x v="10"/>
    <x v="31"/>
    <x v="3"/>
    <x v="0"/>
    <x v="0"/>
    <x v="1"/>
    <x v="3"/>
    <x v="2"/>
    <x v="192"/>
    <x v="12"/>
    <x v="5"/>
    <x v="0"/>
    <x v="2"/>
    <x v="1"/>
    <x v="192"/>
    <x v="15"/>
    <x v="33"/>
    <x v="22"/>
    <x v="0"/>
    <x v="0"/>
    <x v="2"/>
    <x v="32"/>
    <x v="9"/>
    <x v="49"/>
    <x v="14"/>
    <x v="35"/>
  </r>
  <r>
    <x v="7"/>
    <x v="1"/>
    <x v="41"/>
    <x v="24"/>
    <x v="11"/>
    <x v="11"/>
    <x v="0"/>
    <x v="3"/>
    <x v="0"/>
    <x v="0"/>
    <x v="0"/>
    <x v="7"/>
    <x v="90"/>
    <x v="62"/>
    <x v="4"/>
    <x v="16"/>
    <x v="0"/>
    <x v="0"/>
    <x v="1"/>
    <x v="40"/>
    <x v="29"/>
    <x v="39"/>
    <x v="39"/>
    <x v="2"/>
    <x v="0"/>
    <x v="1"/>
    <x v="33"/>
    <x v="386"/>
    <x v="35"/>
    <x v="15"/>
    <x v="36"/>
  </r>
  <r>
    <x v="7"/>
    <x v="3"/>
    <x v="33"/>
    <x v="61"/>
    <x v="12"/>
    <x v="12"/>
    <x v="9"/>
    <x v="3"/>
    <x v="0"/>
    <x v="0"/>
    <x v="1"/>
    <x v="11"/>
    <x v="45"/>
    <x v="168"/>
    <x v="12"/>
    <x v="4"/>
    <x v="0"/>
    <x v="2"/>
    <x v="1"/>
    <x v="325"/>
    <x v="22"/>
    <x v="32"/>
    <x v="23"/>
    <x v="0"/>
    <x v="0"/>
    <x v="2"/>
    <x v="8"/>
    <x v="10"/>
    <x v="7"/>
    <x v="52"/>
    <x v="60"/>
  </r>
  <r>
    <x v="8"/>
    <x v="2"/>
    <x v="12"/>
    <x v="13"/>
    <x v="13"/>
    <x v="13"/>
    <x v="46"/>
    <x v="3"/>
    <x v="0"/>
    <x v="0"/>
    <x v="1"/>
    <x v="3"/>
    <x v="25"/>
    <x v="179"/>
    <x v="1"/>
    <x v="16"/>
    <x v="0"/>
    <x v="2"/>
    <x v="1"/>
    <x v="166"/>
    <x v="15"/>
    <x v="33"/>
    <x v="33"/>
    <x v="0"/>
    <x v="0"/>
    <x v="2"/>
    <x v="34"/>
    <x v="11"/>
    <x v="43"/>
    <x v="1"/>
    <x v="3"/>
  </r>
  <r>
    <x v="8"/>
    <x v="2"/>
    <x v="12"/>
    <x v="13"/>
    <x v="14"/>
    <x v="14"/>
    <x v="2"/>
    <x v="3"/>
    <x v="0"/>
    <x v="0"/>
    <x v="1"/>
    <x v="3"/>
    <x v="30"/>
    <x v="230"/>
    <x v="1"/>
    <x v="16"/>
    <x v="0"/>
    <x v="2"/>
    <x v="1"/>
    <x v="157"/>
    <x v="16"/>
    <x v="19"/>
    <x v="35"/>
    <x v="0"/>
    <x v="0"/>
    <x v="2"/>
    <x v="19"/>
    <x v="12"/>
    <x v="1"/>
    <x v="1"/>
    <x v="3"/>
  </r>
  <r>
    <x v="8"/>
    <x v="1"/>
    <x v="53"/>
    <x v="52"/>
    <x v="15"/>
    <x v="15"/>
    <x v="23"/>
    <x v="3"/>
    <x v="0"/>
    <x v="0"/>
    <x v="0"/>
    <x v="6"/>
    <x v="101"/>
    <x v="26"/>
    <x v="12"/>
    <x v="7"/>
    <x v="0"/>
    <x v="0"/>
    <x v="1"/>
    <x v="77"/>
    <x v="35"/>
    <x v="11"/>
    <x v="15"/>
    <x v="2"/>
    <x v="0"/>
    <x v="1"/>
    <x v="29"/>
    <x v="387"/>
    <x v="24"/>
    <x v="70"/>
    <x v="76"/>
  </r>
  <r>
    <x v="8"/>
    <x v="1"/>
    <x v="53"/>
    <x v="52"/>
    <x v="16"/>
    <x v="16"/>
    <x v="33"/>
    <x v="3"/>
    <x v="0"/>
    <x v="0"/>
    <x v="0"/>
    <x v="6"/>
    <x v="101"/>
    <x v="26"/>
    <x v="12"/>
    <x v="7"/>
    <x v="0"/>
    <x v="0"/>
    <x v="1"/>
    <x v="77"/>
    <x v="35"/>
    <x v="11"/>
    <x v="15"/>
    <x v="2"/>
    <x v="0"/>
    <x v="1"/>
    <x v="4"/>
    <x v="388"/>
    <x v="33"/>
    <x v="70"/>
    <x v="76"/>
  </r>
  <r>
    <x v="8"/>
    <x v="3"/>
    <x v="31"/>
    <x v="59"/>
    <x v="17"/>
    <x v="17"/>
    <x v="29"/>
    <x v="3"/>
    <x v="0"/>
    <x v="0"/>
    <x v="1"/>
    <x v="10"/>
    <x v="139"/>
    <x v="124"/>
    <x v="12"/>
    <x v="4"/>
    <x v="0"/>
    <x v="2"/>
    <x v="1"/>
    <x v="267"/>
    <x v="22"/>
    <x v="36"/>
    <x v="19"/>
    <x v="0"/>
    <x v="0"/>
    <x v="2"/>
    <x v="58"/>
    <x v="13"/>
    <x v="27"/>
    <x v="71"/>
    <x v="76"/>
  </r>
  <r>
    <x v="8"/>
    <x v="3"/>
    <x v="21"/>
    <x v="36"/>
    <x v="18"/>
    <x v="18"/>
    <x v="27"/>
    <x v="3"/>
    <x v="0"/>
    <x v="0"/>
    <x v="1"/>
    <x v="11"/>
    <x v="147"/>
    <x v="167"/>
    <x v="12"/>
    <x v="4"/>
    <x v="0"/>
    <x v="2"/>
    <x v="1"/>
    <x v="299"/>
    <x v="22"/>
    <x v="32"/>
    <x v="23"/>
    <x v="0"/>
    <x v="0"/>
    <x v="2"/>
    <x v="31"/>
    <x v="14"/>
    <x v="54"/>
    <x v="75"/>
    <x v="73"/>
  </r>
  <r>
    <x v="8"/>
    <x v="3"/>
    <x v="33"/>
    <x v="61"/>
    <x v="19"/>
    <x v="19"/>
    <x v="4"/>
    <x v="3"/>
    <x v="0"/>
    <x v="0"/>
    <x v="1"/>
    <x v="11"/>
    <x v="45"/>
    <x v="168"/>
    <x v="12"/>
    <x v="4"/>
    <x v="0"/>
    <x v="2"/>
    <x v="1"/>
    <x v="326"/>
    <x v="22"/>
    <x v="32"/>
    <x v="23"/>
    <x v="0"/>
    <x v="0"/>
    <x v="2"/>
    <x v="6"/>
    <x v="15"/>
    <x v="45"/>
    <x v="52"/>
    <x v="60"/>
  </r>
  <r>
    <x v="9"/>
    <x v="2"/>
    <x v="6"/>
    <x v="8"/>
    <x v="20"/>
    <x v="20"/>
    <x v="33"/>
    <x v="3"/>
    <x v="0"/>
    <x v="0"/>
    <x v="1"/>
    <x v="3"/>
    <x v="69"/>
    <x v="174"/>
    <x v="12"/>
    <x v="5"/>
    <x v="0"/>
    <x v="2"/>
    <x v="1"/>
    <x v="91"/>
    <x v="15"/>
    <x v="33"/>
    <x v="33"/>
    <x v="0"/>
    <x v="0"/>
    <x v="2"/>
    <x v="18"/>
    <x v="16"/>
    <x v="33"/>
    <x v="2"/>
    <x v="1"/>
  </r>
  <r>
    <x v="9"/>
    <x v="1"/>
    <x v="41"/>
    <x v="24"/>
    <x v="21"/>
    <x v="21"/>
    <x v="0"/>
    <x v="3"/>
    <x v="0"/>
    <x v="0"/>
    <x v="0"/>
    <x v="7"/>
    <x v="90"/>
    <x v="62"/>
    <x v="4"/>
    <x v="16"/>
    <x v="0"/>
    <x v="0"/>
    <x v="1"/>
    <x v="39"/>
    <x v="29"/>
    <x v="39"/>
    <x v="39"/>
    <x v="2"/>
    <x v="0"/>
    <x v="1"/>
    <x v="33"/>
    <x v="389"/>
    <x v="35"/>
    <x v="15"/>
    <x v="36"/>
  </r>
  <r>
    <x v="10"/>
    <x v="2"/>
    <x v="7"/>
    <x v="10"/>
    <x v="22"/>
    <x v="22"/>
    <x v="50"/>
    <x v="3"/>
    <x v="0"/>
    <x v="0"/>
    <x v="1"/>
    <x v="3"/>
    <x v="27"/>
    <x v="234"/>
    <x v="1"/>
    <x v="16"/>
    <x v="0"/>
    <x v="2"/>
    <x v="1"/>
    <x v="164"/>
    <x v="16"/>
    <x v="19"/>
    <x v="35"/>
    <x v="0"/>
    <x v="0"/>
    <x v="2"/>
    <x v="17"/>
    <x v="17"/>
    <x v="28"/>
    <x v="3"/>
    <x v="3"/>
  </r>
  <r>
    <x v="10"/>
    <x v="2"/>
    <x v="7"/>
    <x v="10"/>
    <x v="23"/>
    <x v="23"/>
    <x v="55"/>
    <x v="3"/>
    <x v="0"/>
    <x v="0"/>
    <x v="1"/>
    <x v="3"/>
    <x v="27"/>
    <x v="234"/>
    <x v="1"/>
    <x v="16"/>
    <x v="0"/>
    <x v="2"/>
    <x v="1"/>
    <x v="163"/>
    <x v="16"/>
    <x v="19"/>
    <x v="35"/>
    <x v="0"/>
    <x v="0"/>
    <x v="2"/>
    <x v="61"/>
    <x v="18"/>
    <x v="12"/>
    <x v="3"/>
    <x v="3"/>
  </r>
  <r>
    <x v="10"/>
    <x v="2"/>
    <x v="7"/>
    <x v="10"/>
    <x v="24"/>
    <x v="24"/>
    <x v="55"/>
    <x v="3"/>
    <x v="0"/>
    <x v="0"/>
    <x v="1"/>
    <x v="3"/>
    <x v="27"/>
    <x v="234"/>
    <x v="1"/>
    <x v="16"/>
    <x v="0"/>
    <x v="2"/>
    <x v="1"/>
    <x v="163"/>
    <x v="16"/>
    <x v="19"/>
    <x v="35"/>
    <x v="0"/>
    <x v="0"/>
    <x v="2"/>
    <x v="61"/>
    <x v="19"/>
    <x v="12"/>
    <x v="3"/>
    <x v="3"/>
  </r>
  <r>
    <x v="10"/>
    <x v="2"/>
    <x v="29"/>
    <x v="40"/>
    <x v="25"/>
    <x v="25"/>
    <x v="45"/>
    <x v="3"/>
    <x v="0"/>
    <x v="0"/>
    <x v="1"/>
    <x v="3"/>
    <x v="49"/>
    <x v="247"/>
    <x v="12"/>
    <x v="5"/>
    <x v="0"/>
    <x v="2"/>
    <x v="1"/>
    <x v="227"/>
    <x v="16"/>
    <x v="38"/>
    <x v="24"/>
    <x v="0"/>
    <x v="0"/>
    <x v="2"/>
    <x v="54"/>
    <x v="20"/>
    <x v="46"/>
    <x v="41"/>
    <x v="43"/>
  </r>
  <r>
    <x v="10"/>
    <x v="2"/>
    <x v="30"/>
    <x v="41"/>
    <x v="26"/>
    <x v="26"/>
    <x v="34"/>
    <x v="3"/>
    <x v="0"/>
    <x v="0"/>
    <x v="1"/>
    <x v="3"/>
    <x v="2"/>
    <x v="192"/>
    <x v="12"/>
    <x v="5"/>
    <x v="0"/>
    <x v="2"/>
    <x v="1"/>
    <x v="194"/>
    <x v="15"/>
    <x v="33"/>
    <x v="22"/>
    <x v="0"/>
    <x v="0"/>
    <x v="2"/>
    <x v="30"/>
    <x v="21"/>
    <x v="16"/>
    <x v="14"/>
    <x v="35"/>
  </r>
  <r>
    <x v="10"/>
    <x v="2"/>
    <x v="29"/>
    <x v="40"/>
    <x v="27"/>
    <x v="27"/>
    <x v="45"/>
    <x v="3"/>
    <x v="0"/>
    <x v="0"/>
    <x v="1"/>
    <x v="3"/>
    <x v="49"/>
    <x v="247"/>
    <x v="1"/>
    <x v="16"/>
    <x v="0"/>
    <x v="2"/>
    <x v="1"/>
    <x v="228"/>
    <x v="16"/>
    <x v="38"/>
    <x v="24"/>
    <x v="0"/>
    <x v="0"/>
    <x v="2"/>
    <x v="54"/>
    <x v="22"/>
    <x v="46"/>
    <x v="41"/>
    <x v="43"/>
  </r>
  <r>
    <x v="10"/>
    <x v="3"/>
    <x v="21"/>
    <x v="36"/>
    <x v="28"/>
    <x v="28"/>
    <x v="5"/>
    <x v="3"/>
    <x v="0"/>
    <x v="0"/>
    <x v="1"/>
    <x v="11"/>
    <x v="64"/>
    <x v="171"/>
    <x v="12"/>
    <x v="4"/>
    <x v="0"/>
    <x v="2"/>
    <x v="1"/>
    <x v="296"/>
    <x v="22"/>
    <x v="32"/>
    <x v="23"/>
    <x v="0"/>
    <x v="0"/>
    <x v="2"/>
    <x v="22"/>
    <x v="23"/>
    <x v="32"/>
    <x v="11"/>
    <x v="32"/>
  </r>
  <r>
    <x v="10"/>
    <x v="3"/>
    <x v="21"/>
    <x v="36"/>
    <x v="29"/>
    <x v="29"/>
    <x v="25"/>
    <x v="2"/>
    <x v="0"/>
    <x v="0"/>
    <x v="1"/>
    <x v="11"/>
    <x v="64"/>
    <x v="171"/>
    <x v="12"/>
    <x v="4"/>
    <x v="0"/>
    <x v="2"/>
    <x v="1"/>
    <x v="301"/>
    <x v="10"/>
    <x v="32"/>
    <x v="23"/>
    <x v="0"/>
    <x v="0"/>
    <x v="2"/>
    <x v="37"/>
    <x v="24"/>
    <x v="30"/>
    <x v="11"/>
    <x v="32"/>
  </r>
  <r>
    <x v="10"/>
    <x v="2"/>
    <x v="29"/>
    <x v="40"/>
    <x v="30"/>
    <x v="30"/>
    <x v="59"/>
    <x v="2"/>
    <x v="0"/>
    <x v="0"/>
    <x v="1"/>
    <x v="3"/>
    <x v="60"/>
    <x v="158"/>
    <x v="12"/>
    <x v="5"/>
    <x v="0"/>
    <x v="2"/>
    <x v="1"/>
    <x v="138"/>
    <x v="34"/>
    <x v="12"/>
    <x v="20"/>
    <x v="0"/>
    <x v="0"/>
    <x v="2"/>
    <x v="15"/>
    <x v="25"/>
    <x v="44"/>
    <x v="60"/>
    <x v="61"/>
  </r>
  <r>
    <x v="10"/>
    <x v="2"/>
    <x v="29"/>
    <x v="40"/>
    <x v="31"/>
    <x v="31"/>
    <x v="24"/>
    <x v="2"/>
    <x v="0"/>
    <x v="0"/>
    <x v="1"/>
    <x v="3"/>
    <x v="0"/>
    <x v="150"/>
    <x v="12"/>
    <x v="5"/>
    <x v="0"/>
    <x v="2"/>
    <x v="1"/>
    <x v="230"/>
    <x v="34"/>
    <x v="12"/>
    <x v="30"/>
    <x v="0"/>
    <x v="0"/>
    <x v="2"/>
    <x v="61"/>
    <x v="26"/>
    <x v="23"/>
    <x v="46"/>
    <x v="47"/>
  </r>
  <r>
    <x v="10"/>
    <x v="2"/>
    <x v="15"/>
    <x v="16"/>
    <x v="32"/>
    <x v="32"/>
    <x v="2"/>
    <x v="3"/>
    <x v="0"/>
    <x v="0"/>
    <x v="1"/>
    <x v="3"/>
    <x v="149"/>
    <x v="238"/>
    <x v="12"/>
    <x v="5"/>
    <x v="0"/>
    <x v="2"/>
    <x v="1"/>
    <x v="170"/>
    <x v="16"/>
    <x v="19"/>
    <x v="35"/>
    <x v="0"/>
    <x v="0"/>
    <x v="2"/>
    <x v="19"/>
    <x v="27"/>
    <x v="1"/>
    <x v="5"/>
    <x v="10"/>
  </r>
  <r>
    <x v="11"/>
    <x v="2"/>
    <x v="6"/>
    <x v="8"/>
    <x v="33"/>
    <x v="33"/>
    <x v="46"/>
    <x v="3"/>
    <x v="0"/>
    <x v="0"/>
    <x v="1"/>
    <x v="3"/>
    <x v="24"/>
    <x v="180"/>
    <x v="1"/>
    <x v="16"/>
    <x v="0"/>
    <x v="2"/>
    <x v="1"/>
    <x v="167"/>
    <x v="15"/>
    <x v="33"/>
    <x v="33"/>
    <x v="0"/>
    <x v="0"/>
    <x v="2"/>
    <x v="34"/>
    <x v="28"/>
    <x v="43"/>
    <x v="3"/>
    <x v="2"/>
  </r>
  <r>
    <x v="11"/>
    <x v="2"/>
    <x v="29"/>
    <x v="40"/>
    <x v="34"/>
    <x v="34"/>
    <x v="6"/>
    <x v="3"/>
    <x v="0"/>
    <x v="0"/>
    <x v="1"/>
    <x v="3"/>
    <x v="141"/>
    <x v="248"/>
    <x v="12"/>
    <x v="5"/>
    <x v="0"/>
    <x v="2"/>
    <x v="1"/>
    <x v="205"/>
    <x v="16"/>
    <x v="38"/>
    <x v="24"/>
    <x v="0"/>
    <x v="0"/>
    <x v="2"/>
    <x v="52"/>
    <x v="29"/>
    <x v="59"/>
    <x v="79"/>
    <x v="80"/>
  </r>
  <r>
    <x v="11"/>
    <x v="1"/>
    <x v="58"/>
    <x v="63"/>
    <x v="35"/>
    <x v="35"/>
    <x v="44"/>
    <x v="3"/>
    <x v="0"/>
    <x v="0"/>
    <x v="0"/>
    <x v="6"/>
    <x v="129"/>
    <x v="37"/>
    <x v="12"/>
    <x v="7"/>
    <x v="0"/>
    <x v="0"/>
    <x v="1"/>
    <x v="4"/>
    <x v="35"/>
    <x v="11"/>
    <x v="5"/>
    <x v="2"/>
    <x v="0"/>
    <x v="1"/>
    <x v="61"/>
    <x v="390"/>
    <x v="29"/>
    <x v="76"/>
    <x v="85"/>
  </r>
  <r>
    <x v="11"/>
    <x v="1"/>
    <x v="53"/>
    <x v="52"/>
    <x v="36"/>
    <x v="36"/>
    <x v="59"/>
    <x v="4"/>
    <x v="0"/>
    <x v="0"/>
    <x v="0"/>
    <x v="7"/>
    <x v="77"/>
    <x v="83"/>
    <x v="12"/>
    <x v="7"/>
    <x v="0"/>
    <x v="0"/>
    <x v="1"/>
    <x v="80"/>
    <x v="1"/>
    <x v="15"/>
    <x v="27"/>
    <x v="2"/>
    <x v="0"/>
    <x v="1"/>
    <x v="2"/>
    <x v="391"/>
    <x v="44"/>
    <x v="70"/>
    <x v="76"/>
  </r>
  <r>
    <x v="11"/>
    <x v="2"/>
    <x v="30"/>
    <x v="41"/>
    <x v="37"/>
    <x v="37"/>
    <x v="45"/>
    <x v="3"/>
    <x v="0"/>
    <x v="0"/>
    <x v="1"/>
    <x v="3"/>
    <x v="153"/>
    <x v="250"/>
    <x v="12"/>
    <x v="5"/>
    <x v="0"/>
    <x v="2"/>
    <x v="1"/>
    <x v="137"/>
    <x v="16"/>
    <x v="38"/>
    <x v="24"/>
    <x v="0"/>
    <x v="0"/>
    <x v="2"/>
    <x v="54"/>
    <x v="30"/>
    <x v="46"/>
    <x v="78"/>
    <x v="78"/>
  </r>
  <r>
    <x v="11"/>
    <x v="2"/>
    <x v="29"/>
    <x v="40"/>
    <x v="38"/>
    <x v="38"/>
    <x v="45"/>
    <x v="3"/>
    <x v="0"/>
    <x v="0"/>
    <x v="1"/>
    <x v="3"/>
    <x v="49"/>
    <x v="247"/>
    <x v="12"/>
    <x v="5"/>
    <x v="0"/>
    <x v="2"/>
    <x v="1"/>
    <x v="225"/>
    <x v="16"/>
    <x v="38"/>
    <x v="24"/>
    <x v="0"/>
    <x v="0"/>
    <x v="2"/>
    <x v="54"/>
    <x v="31"/>
    <x v="46"/>
    <x v="41"/>
    <x v="43"/>
  </r>
  <r>
    <x v="11"/>
    <x v="2"/>
    <x v="30"/>
    <x v="41"/>
    <x v="39"/>
    <x v="39"/>
    <x v="25"/>
    <x v="3"/>
    <x v="0"/>
    <x v="0"/>
    <x v="1"/>
    <x v="3"/>
    <x v="2"/>
    <x v="192"/>
    <x v="12"/>
    <x v="5"/>
    <x v="0"/>
    <x v="2"/>
    <x v="1"/>
    <x v="185"/>
    <x v="15"/>
    <x v="33"/>
    <x v="22"/>
    <x v="0"/>
    <x v="0"/>
    <x v="2"/>
    <x v="37"/>
    <x v="32"/>
    <x v="30"/>
    <x v="14"/>
    <x v="35"/>
  </r>
  <r>
    <x v="11"/>
    <x v="1"/>
    <x v="41"/>
    <x v="19"/>
    <x v="40"/>
    <x v="40"/>
    <x v="13"/>
    <x v="2"/>
    <x v="0"/>
    <x v="0"/>
    <x v="0"/>
    <x v="6"/>
    <x v="119"/>
    <x v="29"/>
    <x v="12"/>
    <x v="7"/>
    <x v="0"/>
    <x v="0"/>
    <x v="1"/>
    <x v="13"/>
    <x v="7"/>
    <x v="0"/>
    <x v="14"/>
    <x v="2"/>
    <x v="0"/>
    <x v="1"/>
    <x v="46"/>
    <x v="392"/>
    <x v="37"/>
    <x v="15"/>
    <x v="36"/>
  </r>
  <r>
    <x v="11"/>
    <x v="2"/>
    <x v="15"/>
    <x v="16"/>
    <x v="41"/>
    <x v="41"/>
    <x v="43"/>
    <x v="2"/>
    <x v="0"/>
    <x v="0"/>
    <x v="1"/>
    <x v="3"/>
    <x v="152"/>
    <x v="148"/>
    <x v="12"/>
    <x v="5"/>
    <x v="0"/>
    <x v="2"/>
    <x v="1"/>
    <x v="159"/>
    <x v="37"/>
    <x v="4"/>
    <x v="30"/>
    <x v="0"/>
    <x v="0"/>
    <x v="2"/>
    <x v="36"/>
    <x v="33"/>
    <x v="3"/>
    <x v="5"/>
    <x v="10"/>
  </r>
  <r>
    <x v="11"/>
    <x v="1"/>
    <x v="40"/>
    <x v="23"/>
    <x v="42"/>
    <x v="42"/>
    <x v="47"/>
    <x v="3"/>
    <x v="0"/>
    <x v="0"/>
    <x v="0"/>
    <x v="0"/>
    <x v="99"/>
    <x v="1"/>
    <x v="12"/>
    <x v="7"/>
    <x v="0"/>
    <x v="0"/>
    <x v="1"/>
    <x v="8"/>
    <x v="35"/>
    <x v="18"/>
    <x v="6"/>
    <x v="2"/>
    <x v="0"/>
    <x v="0"/>
    <x v="21"/>
    <x v="393"/>
    <x v="36"/>
    <x v="47"/>
    <x v="48"/>
  </r>
  <r>
    <x v="11"/>
    <x v="1"/>
    <x v="46"/>
    <x v="31"/>
    <x v="43"/>
    <x v="43"/>
    <x v="0"/>
    <x v="2"/>
    <x v="0"/>
    <x v="0"/>
    <x v="0"/>
    <x v="6"/>
    <x v="148"/>
    <x v="57"/>
    <x v="12"/>
    <x v="9"/>
    <x v="0"/>
    <x v="0"/>
    <x v="1"/>
    <x v="41"/>
    <x v="7"/>
    <x v="8"/>
    <x v="11"/>
    <x v="2"/>
    <x v="0"/>
    <x v="1"/>
    <x v="33"/>
    <x v="394"/>
    <x v="35"/>
    <x v="65"/>
    <x v="66"/>
  </r>
  <r>
    <x v="11"/>
    <x v="1"/>
    <x v="60"/>
    <x v="68"/>
    <x v="44"/>
    <x v="44"/>
    <x v="0"/>
    <x v="3"/>
    <x v="0"/>
    <x v="0"/>
    <x v="0"/>
    <x v="6"/>
    <x v="110"/>
    <x v="22"/>
    <x v="12"/>
    <x v="9"/>
    <x v="0"/>
    <x v="0"/>
    <x v="1"/>
    <x v="33"/>
    <x v="29"/>
    <x v="8"/>
    <x v="11"/>
    <x v="2"/>
    <x v="0"/>
    <x v="1"/>
    <x v="33"/>
    <x v="395"/>
    <x v="35"/>
    <x v="70"/>
    <x v="76"/>
  </r>
  <r>
    <x v="11"/>
    <x v="2"/>
    <x v="30"/>
    <x v="41"/>
    <x v="45"/>
    <x v="45"/>
    <x v="59"/>
    <x v="2"/>
    <x v="0"/>
    <x v="0"/>
    <x v="1"/>
    <x v="3"/>
    <x v="2"/>
    <x v="192"/>
    <x v="12"/>
    <x v="5"/>
    <x v="0"/>
    <x v="2"/>
    <x v="1"/>
    <x v="183"/>
    <x v="17"/>
    <x v="33"/>
    <x v="22"/>
    <x v="0"/>
    <x v="0"/>
    <x v="2"/>
    <x v="15"/>
    <x v="34"/>
    <x v="44"/>
    <x v="14"/>
    <x v="35"/>
  </r>
  <r>
    <x v="11"/>
    <x v="3"/>
    <x v="21"/>
    <x v="36"/>
    <x v="46"/>
    <x v="46"/>
    <x v="5"/>
    <x v="3"/>
    <x v="0"/>
    <x v="0"/>
    <x v="1"/>
    <x v="11"/>
    <x v="47"/>
    <x v="211"/>
    <x v="12"/>
    <x v="4"/>
    <x v="0"/>
    <x v="2"/>
    <x v="1"/>
    <x v="294"/>
    <x v="22"/>
    <x v="43"/>
    <x v="38"/>
    <x v="0"/>
    <x v="0"/>
    <x v="2"/>
    <x v="22"/>
    <x v="35"/>
    <x v="32"/>
    <x v="11"/>
    <x v="32"/>
  </r>
  <r>
    <x v="12"/>
    <x v="2"/>
    <x v="6"/>
    <x v="8"/>
    <x v="47"/>
    <x v="47"/>
    <x v="40"/>
    <x v="3"/>
    <x v="0"/>
    <x v="0"/>
    <x v="1"/>
    <x v="3"/>
    <x v="29"/>
    <x v="235"/>
    <x v="1"/>
    <x v="16"/>
    <x v="0"/>
    <x v="2"/>
    <x v="1"/>
    <x v="133"/>
    <x v="16"/>
    <x v="33"/>
    <x v="35"/>
    <x v="0"/>
    <x v="0"/>
    <x v="2"/>
    <x v="61"/>
    <x v="36"/>
    <x v="15"/>
    <x v="4"/>
    <x v="3"/>
  </r>
  <r>
    <x v="12"/>
    <x v="2"/>
    <x v="6"/>
    <x v="8"/>
    <x v="48"/>
    <x v="48"/>
    <x v="33"/>
    <x v="3"/>
    <x v="0"/>
    <x v="0"/>
    <x v="1"/>
    <x v="3"/>
    <x v="24"/>
    <x v="181"/>
    <x v="12"/>
    <x v="5"/>
    <x v="0"/>
    <x v="2"/>
    <x v="1"/>
    <x v="148"/>
    <x v="15"/>
    <x v="33"/>
    <x v="33"/>
    <x v="0"/>
    <x v="0"/>
    <x v="2"/>
    <x v="18"/>
    <x v="37"/>
    <x v="33"/>
    <x v="4"/>
    <x v="3"/>
  </r>
  <r>
    <x v="12"/>
    <x v="2"/>
    <x v="34"/>
    <x v="55"/>
    <x v="49"/>
    <x v="49"/>
    <x v="59"/>
    <x v="3"/>
    <x v="0"/>
    <x v="0"/>
    <x v="1"/>
    <x v="3"/>
    <x v="57"/>
    <x v="246"/>
    <x v="12"/>
    <x v="5"/>
    <x v="0"/>
    <x v="2"/>
    <x v="1"/>
    <x v="154"/>
    <x v="16"/>
    <x v="38"/>
    <x v="24"/>
    <x v="0"/>
    <x v="0"/>
    <x v="2"/>
    <x v="15"/>
    <x v="38"/>
    <x v="44"/>
    <x v="72"/>
    <x v="75"/>
  </r>
  <r>
    <x v="12"/>
    <x v="2"/>
    <x v="34"/>
    <x v="55"/>
    <x v="50"/>
    <x v="50"/>
    <x v="59"/>
    <x v="3"/>
    <x v="0"/>
    <x v="0"/>
    <x v="1"/>
    <x v="3"/>
    <x v="57"/>
    <x v="246"/>
    <x v="12"/>
    <x v="5"/>
    <x v="0"/>
    <x v="2"/>
    <x v="1"/>
    <x v="154"/>
    <x v="16"/>
    <x v="38"/>
    <x v="24"/>
    <x v="0"/>
    <x v="0"/>
    <x v="2"/>
    <x v="15"/>
    <x v="39"/>
    <x v="44"/>
    <x v="72"/>
    <x v="75"/>
  </r>
  <r>
    <x v="12"/>
    <x v="2"/>
    <x v="6"/>
    <x v="8"/>
    <x v="51"/>
    <x v="51"/>
    <x v="46"/>
    <x v="3"/>
    <x v="0"/>
    <x v="0"/>
    <x v="1"/>
    <x v="2"/>
    <x v="48"/>
    <x v="98"/>
    <x v="1"/>
    <x v="16"/>
    <x v="0"/>
    <x v="2"/>
    <x v="1"/>
    <x v="160"/>
    <x v="33"/>
    <x v="13"/>
    <x v="33"/>
    <x v="0"/>
    <x v="0"/>
    <x v="1"/>
    <x v="61"/>
    <x v="40"/>
    <x v="43"/>
    <x v="4"/>
    <x v="3"/>
  </r>
  <r>
    <x v="12"/>
    <x v="2"/>
    <x v="29"/>
    <x v="40"/>
    <x v="52"/>
    <x v="52"/>
    <x v="42"/>
    <x v="3"/>
    <x v="0"/>
    <x v="0"/>
    <x v="1"/>
    <x v="3"/>
    <x v="49"/>
    <x v="247"/>
    <x v="12"/>
    <x v="5"/>
    <x v="0"/>
    <x v="2"/>
    <x v="1"/>
    <x v="224"/>
    <x v="16"/>
    <x v="38"/>
    <x v="24"/>
    <x v="0"/>
    <x v="0"/>
    <x v="2"/>
    <x v="50"/>
    <x v="41"/>
    <x v="58"/>
    <x v="41"/>
    <x v="43"/>
  </r>
  <r>
    <x v="12"/>
    <x v="2"/>
    <x v="6"/>
    <x v="8"/>
    <x v="53"/>
    <x v="53"/>
    <x v="45"/>
    <x v="3"/>
    <x v="0"/>
    <x v="0"/>
    <x v="1"/>
    <x v="3"/>
    <x v="29"/>
    <x v="235"/>
    <x v="1"/>
    <x v="16"/>
    <x v="0"/>
    <x v="2"/>
    <x v="1"/>
    <x v="135"/>
    <x v="16"/>
    <x v="19"/>
    <x v="35"/>
    <x v="0"/>
    <x v="0"/>
    <x v="2"/>
    <x v="54"/>
    <x v="42"/>
    <x v="46"/>
    <x v="4"/>
    <x v="3"/>
  </r>
  <r>
    <x v="12"/>
    <x v="2"/>
    <x v="6"/>
    <x v="8"/>
    <x v="54"/>
    <x v="54"/>
    <x v="45"/>
    <x v="3"/>
    <x v="0"/>
    <x v="0"/>
    <x v="1"/>
    <x v="3"/>
    <x v="29"/>
    <x v="235"/>
    <x v="1"/>
    <x v="16"/>
    <x v="0"/>
    <x v="2"/>
    <x v="1"/>
    <x v="135"/>
    <x v="16"/>
    <x v="19"/>
    <x v="35"/>
    <x v="0"/>
    <x v="0"/>
    <x v="2"/>
    <x v="54"/>
    <x v="43"/>
    <x v="46"/>
    <x v="4"/>
    <x v="3"/>
  </r>
  <r>
    <x v="12"/>
    <x v="2"/>
    <x v="30"/>
    <x v="41"/>
    <x v="55"/>
    <x v="55"/>
    <x v="25"/>
    <x v="3"/>
    <x v="0"/>
    <x v="0"/>
    <x v="1"/>
    <x v="3"/>
    <x v="2"/>
    <x v="192"/>
    <x v="1"/>
    <x v="16"/>
    <x v="0"/>
    <x v="2"/>
    <x v="1"/>
    <x v="181"/>
    <x v="15"/>
    <x v="33"/>
    <x v="22"/>
    <x v="0"/>
    <x v="0"/>
    <x v="2"/>
    <x v="37"/>
    <x v="44"/>
    <x v="30"/>
    <x v="14"/>
    <x v="35"/>
  </r>
  <r>
    <x v="12"/>
    <x v="1"/>
    <x v="46"/>
    <x v="36"/>
    <x v="56"/>
    <x v="56"/>
    <x v="0"/>
    <x v="3"/>
    <x v="0"/>
    <x v="0"/>
    <x v="0"/>
    <x v="7"/>
    <x v="89"/>
    <x v="67"/>
    <x v="12"/>
    <x v="9"/>
    <x v="0"/>
    <x v="0"/>
    <x v="1"/>
    <x v="38"/>
    <x v="29"/>
    <x v="8"/>
    <x v="11"/>
    <x v="2"/>
    <x v="0"/>
    <x v="1"/>
    <x v="33"/>
    <x v="400"/>
    <x v="35"/>
    <x v="15"/>
    <x v="36"/>
  </r>
  <r>
    <x v="12"/>
    <x v="3"/>
    <x v="6"/>
    <x v="9"/>
    <x v="57"/>
    <x v="57"/>
    <x v="53"/>
    <x v="3"/>
    <x v="0"/>
    <x v="0"/>
    <x v="1"/>
    <x v="11"/>
    <x v="6"/>
    <x v="203"/>
    <x v="12"/>
    <x v="4"/>
    <x v="0"/>
    <x v="2"/>
    <x v="1"/>
    <x v="259"/>
    <x v="22"/>
    <x v="43"/>
    <x v="38"/>
    <x v="0"/>
    <x v="0"/>
    <x v="2"/>
    <x v="6"/>
    <x v="45"/>
    <x v="18"/>
    <x v="4"/>
    <x v="4"/>
  </r>
  <r>
    <x v="12"/>
    <x v="3"/>
    <x v="6"/>
    <x v="9"/>
    <x v="58"/>
    <x v="58"/>
    <x v="53"/>
    <x v="3"/>
    <x v="0"/>
    <x v="0"/>
    <x v="1"/>
    <x v="11"/>
    <x v="6"/>
    <x v="203"/>
    <x v="12"/>
    <x v="4"/>
    <x v="0"/>
    <x v="2"/>
    <x v="1"/>
    <x v="265"/>
    <x v="22"/>
    <x v="43"/>
    <x v="38"/>
    <x v="0"/>
    <x v="0"/>
    <x v="2"/>
    <x v="6"/>
    <x v="46"/>
    <x v="18"/>
    <x v="4"/>
    <x v="4"/>
  </r>
  <r>
    <x v="12"/>
    <x v="1"/>
    <x v="46"/>
    <x v="36"/>
    <x v="59"/>
    <x v="59"/>
    <x v="39"/>
    <x v="3"/>
    <x v="0"/>
    <x v="0"/>
    <x v="0"/>
    <x v="7"/>
    <x v="93"/>
    <x v="72"/>
    <x v="5"/>
    <x v="16"/>
    <x v="0"/>
    <x v="0"/>
    <x v="1"/>
    <x v="40"/>
    <x v="29"/>
    <x v="10"/>
    <x v="10"/>
    <x v="2"/>
    <x v="0"/>
    <x v="1"/>
    <x v="55"/>
    <x v="398"/>
    <x v="40"/>
    <x v="15"/>
    <x v="36"/>
  </r>
  <r>
    <x v="12"/>
    <x v="1"/>
    <x v="44"/>
    <x v="34"/>
    <x v="60"/>
    <x v="60"/>
    <x v="25"/>
    <x v="3"/>
    <x v="0"/>
    <x v="0"/>
    <x v="0"/>
    <x v="6"/>
    <x v="107"/>
    <x v="55"/>
    <x v="5"/>
    <x v="16"/>
    <x v="0"/>
    <x v="0"/>
    <x v="1"/>
    <x v="33"/>
    <x v="29"/>
    <x v="8"/>
    <x v="11"/>
    <x v="2"/>
    <x v="0"/>
    <x v="1"/>
    <x v="23"/>
    <x v="396"/>
    <x v="30"/>
    <x v="47"/>
    <x v="48"/>
  </r>
  <r>
    <x v="12"/>
    <x v="1"/>
    <x v="46"/>
    <x v="31"/>
    <x v="61"/>
    <x v="61"/>
    <x v="48"/>
    <x v="2"/>
    <x v="0"/>
    <x v="0"/>
    <x v="0"/>
    <x v="6"/>
    <x v="66"/>
    <x v="21"/>
    <x v="5"/>
    <x v="16"/>
    <x v="0"/>
    <x v="0"/>
    <x v="1"/>
    <x v="42"/>
    <x v="7"/>
    <x v="8"/>
    <x v="11"/>
    <x v="2"/>
    <x v="0"/>
    <x v="1"/>
    <x v="7"/>
    <x v="397"/>
    <x v="4"/>
    <x v="10"/>
    <x v="31"/>
  </r>
  <r>
    <x v="12"/>
    <x v="1"/>
    <x v="46"/>
    <x v="31"/>
    <x v="62"/>
    <x v="62"/>
    <x v="6"/>
    <x v="2"/>
    <x v="0"/>
    <x v="0"/>
    <x v="0"/>
    <x v="6"/>
    <x v="80"/>
    <x v="25"/>
    <x v="12"/>
    <x v="9"/>
    <x v="0"/>
    <x v="0"/>
    <x v="1"/>
    <x v="56"/>
    <x v="7"/>
    <x v="14"/>
    <x v="1"/>
    <x v="2"/>
    <x v="0"/>
    <x v="1"/>
    <x v="57"/>
    <x v="402"/>
    <x v="59"/>
    <x v="15"/>
    <x v="36"/>
  </r>
  <r>
    <x v="12"/>
    <x v="3"/>
    <x v="11"/>
    <x v="14"/>
    <x v="63"/>
    <x v="63"/>
    <x v="1"/>
    <x v="2"/>
    <x v="0"/>
    <x v="0"/>
    <x v="1"/>
    <x v="11"/>
    <x v="7"/>
    <x v="205"/>
    <x v="0"/>
    <x v="16"/>
    <x v="0"/>
    <x v="2"/>
    <x v="1"/>
    <x v="272"/>
    <x v="10"/>
    <x v="28"/>
    <x v="38"/>
    <x v="0"/>
    <x v="0"/>
    <x v="2"/>
    <x v="41"/>
    <x v="47"/>
    <x v="56"/>
    <x v="5"/>
    <x v="10"/>
  </r>
  <r>
    <x v="12"/>
    <x v="1"/>
    <x v="56"/>
    <x v="54"/>
    <x v="64"/>
    <x v="64"/>
    <x v="3"/>
    <x v="2"/>
    <x v="0"/>
    <x v="0"/>
    <x v="0"/>
    <x v="6"/>
    <x v="142"/>
    <x v="10"/>
    <x v="12"/>
    <x v="9"/>
    <x v="0"/>
    <x v="0"/>
    <x v="1"/>
    <x v="58"/>
    <x v="7"/>
    <x v="8"/>
    <x v="11"/>
    <x v="2"/>
    <x v="0"/>
    <x v="1"/>
    <x v="45"/>
    <x v="399"/>
    <x v="17"/>
    <x v="54"/>
    <x v="63"/>
  </r>
  <r>
    <x v="12"/>
    <x v="2"/>
    <x v="6"/>
    <x v="8"/>
    <x v="65"/>
    <x v="65"/>
    <x v="22"/>
    <x v="2"/>
    <x v="0"/>
    <x v="0"/>
    <x v="1"/>
    <x v="3"/>
    <x v="23"/>
    <x v="183"/>
    <x v="12"/>
    <x v="5"/>
    <x v="0"/>
    <x v="2"/>
    <x v="1"/>
    <x v="162"/>
    <x v="17"/>
    <x v="33"/>
    <x v="33"/>
    <x v="0"/>
    <x v="0"/>
    <x v="2"/>
    <x v="59"/>
    <x v="48"/>
    <x v="31"/>
    <x v="5"/>
    <x v="5"/>
  </r>
  <r>
    <x v="12"/>
    <x v="1"/>
    <x v="62"/>
    <x v="70"/>
    <x v="66"/>
    <x v="66"/>
    <x v="17"/>
    <x v="2"/>
    <x v="0"/>
    <x v="0"/>
    <x v="0"/>
    <x v="6"/>
    <x v="144"/>
    <x v="30"/>
    <x v="12"/>
    <x v="9"/>
    <x v="0"/>
    <x v="0"/>
    <x v="1"/>
    <x v="23"/>
    <x v="7"/>
    <x v="40"/>
    <x v="4"/>
    <x v="2"/>
    <x v="0"/>
    <x v="1"/>
    <x v="61"/>
    <x v="401"/>
    <x v="50"/>
    <x v="10"/>
    <x v="65"/>
  </r>
  <r>
    <x v="13"/>
    <x v="2"/>
    <x v="37"/>
    <x v="64"/>
    <x v="67"/>
    <x v="67"/>
    <x v="59"/>
    <x v="3"/>
    <x v="0"/>
    <x v="0"/>
    <x v="1"/>
    <x v="3"/>
    <x v="51"/>
    <x v="251"/>
    <x v="12"/>
    <x v="5"/>
    <x v="0"/>
    <x v="2"/>
    <x v="1"/>
    <x v="137"/>
    <x v="16"/>
    <x v="38"/>
    <x v="24"/>
    <x v="0"/>
    <x v="0"/>
    <x v="2"/>
    <x v="15"/>
    <x v="49"/>
    <x v="44"/>
    <x v="67"/>
    <x v="70"/>
  </r>
  <r>
    <x v="13"/>
    <x v="1"/>
    <x v="60"/>
    <x v="66"/>
    <x v="68"/>
    <x v="68"/>
    <x v="29"/>
    <x v="2"/>
    <x v="0"/>
    <x v="0"/>
    <x v="0"/>
    <x v="6"/>
    <x v="78"/>
    <x v="7"/>
    <x v="12"/>
    <x v="9"/>
    <x v="0"/>
    <x v="0"/>
    <x v="1"/>
    <x v="21"/>
    <x v="7"/>
    <x v="24"/>
    <x v="4"/>
    <x v="2"/>
    <x v="0"/>
    <x v="1"/>
    <x v="48"/>
    <x v="403"/>
    <x v="27"/>
    <x v="70"/>
    <x v="76"/>
  </r>
  <r>
    <x v="13"/>
    <x v="2"/>
    <x v="29"/>
    <x v="40"/>
    <x v="69"/>
    <x v="69"/>
    <x v="55"/>
    <x v="3"/>
    <x v="0"/>
    <x v="0"/>
    <x v="1"/>
    <x v="3"/>
    <x v="62"/>
    <x v="194"/>
    <x v="12"/>
    <x v="5"/>
    <x v="0"/>
    <x v="2"/>
    <x v="1"/>
    <x v="181"/>
    <x v="15"/>
    <x v="6"/>
    <x v="22"/>
    <x v="0"/>
    <x v="0"/>
    <x v="2"/>
    <x v="61"/>
    <x v="50"/>
    <x v="12"/>
    <x v="61"/>
    <x v="62"/>
  </r>
  <r>
    <x v="14"/>
    <x v="2"/>
    <x v="6"/>
    <x v="8"/>
    <x v="70"/>
    <x v="70"/>
    <x v="29"/>
    <x v="2"/>
    <x v="0"/>
    <x v="0"/>
    <x v="1"/>
    <x v="2"/>
    <x v="40"/>
    <x v="88"/>
    <x v="12"/>
    <x v="5"/>
    <x v="0"/>
    <x v="2"/>
    <x v="1"/>
    <x v="140"/>
    <x v="17"/>
    <x v="13"/>
    <x v="33"/>
    <x v="0"/>
    <x v="0"/>
    <x v="1"/>
    <x v="48"/>
    <x v="51"/>
    <x v="27"/>
    <x v="6"/>
    <x v="6"/>
  </r>
  <r>
    <x v="14"/>
    <x v="2"/>
    <x v="29"/>
    <x v="40"/>
    <x v="71"/>
    <x v="71"/>
    <x v="45"/>
    <x v="3"/>
    <x v="0"/>
    <x v="0"/>
    <x v="1"/>
    <x v="3"/>
    <x v="49"/>
    <x v="247"/>
    <x v="1"/>
    <x v="16"/>
    <x v="0"/>
    <x v="2"/>
    <x v="1"/>
    <x v="225"/>
    <x v="16"/>
    <x v="38"/>
    <x v="24"/>
    <x v="0"/>
    <x v="0"/>
    <x v="2"/>
    <x v="54"/>
    <x v="52"/>
    <x v="46"/>
    <x v="41"/>
    <x v="43"/>
  </r>
  <r>
    <x v="14"/>
    <x v="2"/>
    <x v="29"/>
    <x v="40"/>
    <x v="72"/>
    <x v="72"/>
    <x v="59"/>
    <x v="2"/>
    <x v="0"/>
    <x v="0"/>
    <x v="1"/>
    <x v="3"/>
    <x v="59"/>
    <x v="156"/>
    <x v="12"/>
    <x v="5"/>
    <x v="0"/>
    <x v="2"/>
    <x v="1"/>
    <x v="222"/>
    <x v="37"/>
    <x v="12"/>
    <x v="20"/>
    <x v="0"/>
    <x v="0"/>
    <x v="2"/>
    <x v="15"/>
    <x v="53"/>
    <x v="44"/>
    <x v="45"/>
    <x v="46"/>
  </r>
  <r>
    <x v="14"/>
    <x v="2"/>
    <x v="29"/>
    <x v="40"/>
    <x v="73"/>
    <x v="73"/>
    <x v="45"/>
    <x v="3"/>
    <x v="0"/>
    <x v="0"/>
    <x v="1"/>
    <x v="3"/>
    <x v="49"/>
    <x v="247"/>
    <x v="12"/>
    <x v="5"/>
    <x v="0"/>
    <x v="2"/>
    <x v="1"/>
    <x v="225"/>
    <x v="16"/>
    <x v="38"/>
    <x v="24"/>
    <x v="0"/>
    <x v="0"/>
    <x v="2"/>
    <x v="54"/>
    <x v="54"/>
    <x v="46"/>
    <x v="41"/>
    <x v="43"/>
  </r>
  <r>
    <x v="14"/>
    <x v="1"/>
    <x v="46"/>
    <x v="31"/>
    <x v="74"/>
    <x v="74"/>
    <x v="29"/>
    <x v="2"/>
    <x v="0"/>
    <x v="0"/>
    <x v="0"/>
    <x v="6"/>
    <x v="87"/>
    <x v="16"/>
    <x v="5"/>
    <x v="16"/>
    <x v="0"/>
    <x v="0"/>
    <x v="1"/>
    <x v="66"/>
    <x v="7"/>
    <x v="14"/>
    <x v="7"/>
    <x v="2"/>
    <x v="0"/>
    <x v="1"/>
    <x v="48"/>
    <x v="404"/>
    <x v="27"/>
    <x v="15"/>
    <x v="36"/>
  </r>
  <r>
    <x v="14"/>
    <x v="1"/>
    <x v="46"/>
    <x v="31"/>
    <x v="75"/>
    <x v="75"/>
    <x v="2"/>
    <x v="2"/>
    <x v="0"/>
    <x v="0"/>
    <x v="0"/>
    <x v="8"/>
    <x v="157"/>
    <x v="76"/>
    <x v="12"/>
    <x v="9"/>
    <x v="0"/>
    <x v="0"/>
    <x v="1"/>
    <x v="38"/>
    <x v="7"/>
    <x v="46"/>
    <x v="3"/>
    <x v="1"/>
    <x v="0"/>
    <x v="1"/>
    <x v="10"/>
    <x v="405"/>
    <x v="1"/>
    <x v="15"/>
    <x v="36"/>
  </r>
  <r>
    <x v="14"/>
    <x v="2"/>
    <x v="37"/>
    <x v="64"/>
    <x v="76"/>
    <x v="76"/>
    <x v="55"/>
    <x v="3"/>
    <x v="0"/>
    <x v="0"/>
    <x v="1"/>
    <x v="3"/>
    <x v="56"/>
    <x v="193"/>
    <x v="1"/>
    <x v="16"/>
    <x v="0"/>
    <x v="2"/>
    <x v="1"/>
    <x v="186"/>
    <x v="15"/>
    <x v="6"/>
    <x v="22"/>
    <x v="0"/>
    <x v="0"/>
    <x v="2"/>
    <x v="61"/>
    <x v="55"/>
    <x v="12"/>
    <x v="69"/>
    <x v="72"/>
  </r>
  <r>
    <x v="14"/>
    <x v="2"/>
    <x v="37"/>
    <x v="64"/>
    <x v="77"/>
    <x v="77"/>
    <x v="55"/>
    <x v="3"/>
    <x v="0"/>
    <x v="0"/>
    <x v="1"/>
    <x v="3"/>
    <x v="56"/>
    <x v="193"/>
    <x v="1"/>
    <x v="16"/>
    <x v="0"/>
    <x v="2"/>
    <x v="1"/>
    <x v="186"/>
    <x v="15"/>
    <x v="6"/>
    <x v="22"/>
    <x v="0"/>
    <x v="0"/>
    <x v="2"/>
    <x v="61"/>
    <x v="56"/>
    <x v="12"/>
    <x v="69"/>
    <x v="72"/>
  </r>
  <r>
    <x v="14"/>
    <x v="2"/>
    <x v="30"/>
    <x v="41"/>
    <x v="78"/>
    <x v="78"/>
    <x v="22"/>
    <x v="3"/>
    <x v="0"/>
    <x v="0"/>
    <x v="1"/>
    <x v="3"/>
    <x v="50"/>
    <x v="249"/>
    <x v="1"/>
    <x v="16"/>
    <x v="0"/>
    <x v="2"/>
    <x v="1"/>
    <x v="168"/>
    <x v="16"/>
    <x v="19"/>
    <x v="24"/>
    <x v="0"/>
    <x v="0"/>
    <x v="2"/>
    <x v="59"/>
    <x v="57"/>
    <x v="31"/>
    <x v="12"/>
    <x v="33"/>
  </r>
  <r>
    <x v="14"/>
    <x v="1"/>
    <x v="46"/>
    <x v="31"/>
    <x v="79"/>
    <x v="79"/>
    <x v="6"/>
    <x v="2"/>
    <x v="0"/>
    <x v="0"/>
    <x v="0"/>
    <x v="8"/>
    <x v="109"/>
    <x v="77"/>
    <x v="12"/>
    <x v="9"/>
    <x v="0"/>
    <x v="0"/>
    <x v="1"/>
    <x v="40"/>
    <x v="7"/>
    <x v="9"/>
    <x v="1"/>
    <x v="1"/>
    <x v="0"/>
    <x v="1"/>
    <x v="44"/>
    <x v="406"/>
    <x v="59"/>
    <x v="15"/>
    <x v="36"/>
  </r>
  <r>
    <x v="14"/>
    <x v="1"/>
    <x v="41"/>
    <x v="19"/>
    <x v="80"/>
    <x v="80"/>
    <x v="10"/>
    <x v="2"/>
    <x v="0"/>
    <x v="0"/>
    <x v="0"/>
    <x v="0"/>
    <x v="94"/>
    <x v="4"/>
    <x v="12"/>
    <x v="7"/>
    <x v="0"/>
    <x v="0"/>
    <x v="1"/>
    <x v="57"/>
    <x v="7"/>
    <x v="2"/>
    <x v="18"/>
    <x v="2"/>
    <x v="0"/>
    <x v="0"/>
    <x v="42"/>
    <x v="407"/>
    <x v="47"/>
    <x v="15"/>
    <x v="36"/>
  </r>
  <r>
    <x v="14"/>
    <x v="2"/>
    <x v="29"/>
    <x v="40"/>
    <x v="81"/>
    <x v="81"/>
    <x v="59"/>
    <x v="3"/>
    <x v="0"/>
    <x v="0"/>
    <x v="1"/>
    <x v="3"/>
    <x v="62"/>
    <x v="194"/>
    <x v="12"/>
    <x v="5"/>
    <x v="0"/>
    <x v="2"/>
    <x v="1"/>
    <x v="187"/>
    <x v="15"/>
    <x v="6"/>
    <x v="22"/>
    <x v="0"/>
    <x v="0"/>
    <x v="2"/>
    <x v="15"/>
    <x v="58"/>
    <x v="44"/>
    <x v="61"/>
    <x v="62"/>
  </r>
  <r>
    <x v="14"/>
    <x v="2"/>
    <x v="12"/>
    <x v="13"/>
    <x v="82"/>
    <x v="82"/>
    <x v="36"/>
    <x v="2"/>
    <x v="0"/>
    <x v="0"/>
    <x v="1"/>
    <x v="2"/>
    <x v="42"/>
    <x v="90"/>
    <x v="1"/>
    <x v="16"/>
    <x v="0"/>
    <x v="2"/>
    <x v="1"/>
    <x v="155"/>
    <x v="17"/>
    <x v="13"/>
    <x v="33"/>
    <x v="0"/>
    <x v="0"/>
    <x v="1"/>
    <x v="61"/>
    <x v="59"/>
    <x v="52"/>
    <x v="9"/>
    <x v="14"/>
  </r>
  <r>
    <x v="15"/>
    <x v="2"/>
    <x v="29"/>
    <x v="40"/>
    <x v="83"/>
    <x v="83"/>
    <x v="42"/>
    <x v="3"/>
    <x v="0"/>
    <x v="0"/>
    <x v="1"/>
    <x v="3"/>
    <x v="49"/>
    <x v="247"/>
    <x v="12"/>
    <x v="5"/>
    <x v="0"/>
    <x v="2"/>
    <x v="1"/>
    <x v="226"/>
    <x v="16"/>
    <x v="38"/>
    <x v="24"/>
    <x v="0"/>
    <x v="0"/>
    <x v="2"/>
    <x v="50"/>
    <x v="60"/>
    <x v="58"/>
    <x v="41"/>
    <x v="43"/>
  </r>
  <r>
    <x v="15"/>
    <x v="2"/>
    <x v="12"/>
    <x v="13"/>
    <x v="84"/>
    <x v="84"/>
    <x v="59"/>
    <x v="3"/>
    <x v="0"/>
    <x v="0"/>
    <x v="1"/>
    <x v="3"/>
    <x v="30"/>
    <x v="244"/>
    <x v="1"/>
    <x v="16"/>
    <x v="0"/>
    <x v="2"/>
    <x v="1"/>
    <x v="179"/>
    <x v="16"/>
    <x v="19"/>
    <x v="35"/>
    <x v="0"/>
    <x v="0"/>
    <x v="2"/>
    <x v="15"/>
    <x v="61"/>
    <x v="44"/>
    <x v="9"/>
    <x v="14"/>
  </r>
  <r>
    <x v="15"/>
    <x v="2"/>
    <x v="29"/>
    <x v="40"/>
    <x v="85"/>
    <x v="85"/>
    <x v="3"/>
    <x v="2"/>
    <x v="0"/>
    <x v="0"/>
    <x v="1"/>
    <x v="2"/>
    <x v="38"/>
    <x v="92"/>
    <x v="1"/>
    <x v="16"/>
    <x v="0"/>
    <x v="2"/>
    <x v="1"/>
    <x v="182"/>
    <x v="17"/>
    <x v="6"/>
    <x v="22"/>
    <x v="0"/>
    <x v="0"/>
    <x v="1"/>
    <x v="45"/>
    <x v="62"/>
    <x v="17"/>
    <x v="39"/>
    <x v="41"/>
  </r>
  <r>
    <x v="15"/>
    <x v="1"/>
    <x v="46"/>
    <x v="31"/>
    <x v="86"/>
    <x v="86"/>
    <x v="48"/>
    <x v="2"/>
    <x v="0"/>
    <x v="0"/>
    <x v="0"/>
    <x v="6"/>
    <x v="120"/>
    <x v="32"/>
    <x v="12"/>
    <x v="9"/>
    <x v="0"/>
    <x v="0"/>
    <x v="1"/>
    <x v="33"/>
    <x v="7"/>
    <x v="0"/>
    <x v="14"/>
    <x v="2"/>
    <x v="0"/>
    <x v="1"/>
    <x v="7"/>
    <x v="408"/>
    <x v="4"/>
    <x v="15"/>
    <x v="36"/>
  </r>
  <r>
    <x v="15"/>
    <x v="1"/>
    <x v="10"/>
    <x v="2"/>
    <x v="87"/>
    <x v="87"/>
    <x v="32"/>
    <x v="4"/>
    <x v="0"/>
    <x v="0"/>
    <x v="0"/>
    <x v="7"/>
    <x v="137"/>
    <x v="82"/>
    <x v="12"/>
    <x v="6"/>
    <x v="0"/>
    <x v="1"/>
    <x v="1"/>
    <x v="76"/>
    <x v="1"/>
    <x v="15"/>
    <x v="27"/>
    <x v="2"/>
    <x v="0"/>
    <x v="1"/>
    <x v="47"/>
    <x v="410"/>
    <x v="2"/>
    <x v="15"/>
    <x v="36"/>
  </r>
  <r>
    <x v="15"/>
    <x v="1"/>
    <x v="9"/>
    <x v="1"/>
    <x v="88"/>
    <x v="87"/>
    <x v="32"/>
    <x v="4"/>
    <x v="0"/>
    <x v="0"/>
    <x v="0"/>
    <x v="7"/>
    <x v="138"/>
    <x v="81"/>
    <x v="2"/>
    <x v="16"/>
    <x v="0"/>
    <x v="1"/>
    <x v="1"/>
    <x v="78"/>
    <x v="1"/>
    <x v="15"/>
    <x v="27"/>
    <x v="2"/>
    <x v="0"/>
    <x v="1"/>
    <x v="47"/>
    <x v="409"/>
    <x v="2"/>
    <x v="47"/>
    <x v="48"/>
  </r>
  <r>
    <x v="15"/>
    <x v="2"/>
    <x v="6"/>
    <x v="8"/>
    <x v="89"/>
    <x v="88"/>
    <x v="55"/>
    <x v="3"/>
    <x v="0"/>
    <x v="0"/>
    <x v="1"/>
    <x v="3"/>
    <x v="161"/>
    <x v="245"/>
    <x v="1"/>
    <x v="16"/>
    <x v="0"/>
    <x v="2"/>
    <x v="1"/>
    <x v="194"/>
    <x v="16"/>
    <x v="19"/>
    <x v="35"/>
    <x v="0"/>
    <x v="0"/>
    <x v="2"/>
    <x v="61"/>
    <x v="63"/>
    <x v="12"/>
    <x v="9"/>
    <x v="10"/>
  </r>
  <r>
    <x v="15"/>
    <x v="1"/>
    <x v="46"/>
    <x v="31"/>
    <x v="90"/>
    <x v="89"/>
    <x v="18"/>
    <x v="2"/>
    <x v="0"/>
    <x v="0"/>
    <x v="0"/>
    <x v="6"/>
    <x v="118"/>
    <x v="8"/>
    <x v="12"/>
    <x v="9"/>
    <x v="0"/>
    <x v="0"/>
    <x v="1"/>
    <x v="18"/>
    <x v="7"/>
    <x v="0"/>
    <x v="14"/>
    <x v="2"/>
    <x v="0"/>
    <x v="1"/>
    <x v="24"/>
    <x v="411"/>
    <x v="26"/>
    <x v="15"/>
    <x v="36"/>
  </r>
  <r>
    <x v="15"/>
    <x v="2"/>
    <x v="6"/>
    <x v="8"/>
    <x v="91"/>
    <x v="90"/>
    <x v="33"/>
    <x v="3"/>
    <x v="0"/>
    <x v="0"/>
    <x v="1"/>
    <x v="3"/>
    <x v="161"/>
    <x v="245"/>
    <x v="12"/>
    <x v="5"/>
    <x v="0"/>
    <x v="2"/>
    <x v="1"/>
    <x v="190"/>
    <x v="16"/>
    <x v="19"/>
    <x v="35"/>
    <x v="0"/>
    <x v="0"/>
    <x v="2"/>
    <x v="18"/>
    <x v="64"/>
    <x v="33"/>
    <x v="9"/>
    <x v="10"/>
  </r>
  <r>
    <x v="15"/>
    <x v="2"/>
    <x v="6"/>
    <x v="8"/>
    <x v="92"/>
    <x v="91"/>
    <x v="33"/>
    <x v="3"/>
    <x v="0"/>
    <x v="0"/>
    <x v="1"/>
    <x v="3"/>
    <x v="161"/>
    <x v="245"/>
    <x v="12"/>
    <x v="5"/>
    <x v="0"/>
    <x v="2"/>
    <x v="1"/>
    <x v="188"/>
    <x v="16"/>
    <x v="19"/>
    <x v="35"/>
    <x v="0"/>
    <x v="0"/>
    <x v="2"/>
    <x v="18"/>
    <x v="65"/>
    <x v="33"/>
    <x v="9"/>
    <x v="10"/>
  </r>
  <r>
    <x v="15"/>
    <x v="2"/>
    <x v="29"/>
    <x v="40"/>
    <x v="93"/>
    <x v="92"/>
    <x v="2"/>
    <x v="2"/>
    <x v="0"/>
    <x v="0"/>
    <x v="1"/>
    <x v="3"/>
    <x v="3"/>
    <x v="191"/>
    <x v="12"/>
    <x v="5"/>
    <x v="0"/>
    <x v="2"/>
    <x v="1"/>
    <x v="224"/>
    <x v="17"/>
    <x v="6"/>
    <x v="22"/>
    <x v="0"/>
    <x v="0"/>
    <x v="2"/>
    <x v="19"/>
    <x v="66"/>
    <x v="1"/>
    <x v="46"/>
    <x v="47"/>
  </r>
  <r>
    <x v="16"/>
    <x v="2"/>
    <x v="6"/>
    <x v="8"/>
    <x v="94"/>
    <x v="93"/>
    <x v="55"/>
    <x v="3"/>
    <x v="0"/>
    <x v="0"/>
    <x v="1"/>
    <x v="3"/>
    <x v="29"/>
    <x v="242"/>
    <x v="1"/>
    <x v="16"/>
    <x v="0"/>
    <x v="2"/>
    <x v="1"/>
    <x v="121"/>
    <x v="16"/>
    <x v="19"/>
    <x v="35"/>
    <x v="0"/>
    <x v="0"/>
    <x v="2"/>
    <x v="61"/>
    <x v="67"/>
    <x v="12"/>
    <x v="7"/>
    <x v="7"/>
  </r>
  <r>
    <x v="16"/>
    <x v="2"/>
    <x v="6"/>
    <x v="8"/>
    <x v="95"/>
    <x v="94"/>
    <x v="55"/>
    <x v="3"/>
    <x v="0"/>
    <x v="0"/>
    <x v="1"/>
    <x v="3"/>
    <x v="29"/>
    <x v="242"/>
    <x v="1"/>
    <x v="16"/>
    <x v="0"/>
    <x v="2"/>
    <x v="1"/>
    <x v="120"/>
    <x v="16"/>
    <x v="19"/>
    <x v="35"/>
    <x v="0"/>
    <x v="0"/>
    <x v="2"/>
    <x v="61"/>
    <x v="68"/>
    <x v="12"/>
    <x v="7"/>
    <x v="7"/>
  </r>
  <r>
    <x v="16"/>
    <x v="2"/>
    <x v="12"/>
    <x v="13"/>
    <x v="96"/>
    <x v="95"/>
    <x v="55"/>
    <x v="3"/>
    <x v="0"/>
    <x v="0"/>
    <x v="1"/>
    <x v="3"/>
    <x v="30"/>
    <x v="244"/>
    <x v="1"/>
    <x v="16"/>
    <x v="0"/>
    <x v="2"/>
    <x v="1"/>
    <x v="186"/>
    <x v="16"/>
    <x v="19"/>
    <x v="35"/>
    <x v="0"/>
    <x v="0"/>
    <x v="2"/>
    <x v="61"/>
    <x v="69"/>
    <x v="12"/>
    <x v="9"/>
    <x v="14"/>
  </r>
  <r>
    <x v="16"/>
    <x v="2"/>
    <x v="6"/>
    <x v="8"/>
    <x v="97"/>
    <x v="96"/>
    <x v="40"/>
    <x v="3"/>
    <x v="0"/>
    <x v="0"/>
    <x v="1"/>
    <x v="3"/>
    <x v="29"/>
    <x v="242"/>
    <x v="1"/>
    <x v="16"/>
    <x v="0"/>
    <x v="2"/>
    <x v="1"/>
    <x v="125"/>
    <x v="16"/>
    <x v="19"/>
    <x v="35"/>
    <x v="0"/>
    <x v="0"/>
    <x v="2"/>
    <x v="61"/>
    <x v="70"/>
    <x v="15"/>
    <x v="7"/>
    <x v="7"/>
  </r>
  <r>
    <x v="16"/>
    <x v="2"/>
    <x v="30"/>
    <x v="41"/>
    <x v="98"/>
    <x v="97"/>
    <x v="45"/>
    <x v="3"/>
    <x v="0"/>
    <x v="0"/>
    <x v="1"/>
    <x v="3"/>
    <x v="50"/>
    <x v="249"/>
    <x v="12"/>
    <x v="5"/>
    <x v="0"/>
    <x v="2"/>
    <x v="1"/>
    <x v="171"/>
    <x v="16"/>
    <x v="19"/>
    <x v="24"/>
    <x v="0"/>
    <x v="0"/>
    <x v="2"/>
    <x v="54"/>
    <x v="71"/>
    <x v="46"/>
    <x v="12"/>
    <x v="33"/>
  </r>
  <r>
    <x v="16"/>
    <x v="2"/>
    <x v="29"/>
    <x v="40"/>
    <x v="99"/>
    <x v="98"/>
    <x v="59"/>
    <x v="3"/>
    <x v="0"/>
    <x v="0"/>
    <x v="1"/>
    <x v="3"/>
    <x v="62"/>
    <x v="194"/>
    <x v="12"/>
    <x v="5"/>
    <x v="0"/>
    <x v="2"/>
    <x v="1"/>
    <x v="184"/>
    <x v="15"/>
    <x v="6"/>
    <x v="22"/>
    <x v="0"/>
    <x v="0"/>
    <x v="2"/>
    <x v="15"/>
    <x v="72"/>
    <x v="44"/>
    <x v="61"/>
    <x v="62"/>
  </r>
  <r>
    <x v="16"/>
    <x v="3"/>
    <x v="5"/>
    <x v="7"/>
    <x v="100"/>
    <x v="99"/>
    <x v="11"/>
    <x v="2"/>
    <x v="0"/>
    <x v="0"/>
    <x v="1"/>
    <x v="10"/>
    <x v="34"/>
    <x v="130"/>
    <x v="12"/>
    <x v="4"/>
    <x v="0"/>
    <x v="2"/>
    <x v="1"/>
    <x v="252"/>
    <x v="10"/>
    <x v="5"/>
    <x v="29"/>
    <x v="0"/>
    <x v="0"/>
    <x v="2"/>
    <x v="14"/>
    <x v="73"/>
    <x v="0"/>
    <x v="7"/>
    <x v="7"/>
  </r>
  <r>
    <x v="16"/>
    <x v="1"/>
    <x v="41"/>
    <x v="24"/>
    <x v="101"/>
    <x v="100"/>
    <x v="26"/>
    <x v="3"/>
    <x v="0"/>
    <x v="0"/>
    <x v="0"/>
    <x v="7"/>
    <x v="91"/>
    <x v="63"/>
    <x v="12"/>
    <x v="7"/>
    <x v="0"/>
    <x v="0"/>
    <x v="1"/>
    <x v="52"/>
    <x v="35"/>
    <x v="21"/>
    <x v="41"/>
    <x v="2"/>
    <x v="0"/>
    <x v="1"/>
    <x v="1"/>
    <x v="412"/>
    <x v="41"/>
    <x v="15"/>
    <x v="36"/>
  </r>
  <r>
    <x v="16"/>
    <x v="3"/>
    <x v="33"/>
    <x v="61"/>
    <x v="102"/>
    <x v="101"/>
    <x v="19"/>
    <x v="3"/>
    <x v="0"/>
    <x v="0"/>
    <x v="1"/>
    <x v="11"/>
    <x v="45"/>
    <x v="168"/>
    <x v="0"/>
    <x v="16"/>
    <x v="0"/>
    <x v="2"/>
    <x v="1"/>
    <x v="321"/>
    <x v="22"/>
    <x v="32"/>
    <x v="23"/>
    <x v="0"/>
    <x v="0"/>
    <x v="2"/>
    <x v="13"/>
    <x v="74"/>
    <x v="20"/>
    <x v="52"/>
    <x v="60"/>
  </r>
  <r>
    <x v="16"/>
    <x v="2"/>
    <x v="29"/>
    <x v="40"/>
    <x v="103"/>
    <x v="102"/>
    <x v="59"/>
    <x v="3"/>
    <x v="0"/>
    <x v="0"/>
    <x v="1"/>
    <x v="3"/>
    <x v="1"/>
    <x v="252"/>
    <x v="1"/>
    <x v="16"/>
    <x v="0"/>
    <x v="2"/>
    <x v="1"/>
    <x v="148"/>
    <x v="16"/>
    <x v="38"/>
    <x v="24"/>
    <x v="0"/>
    <x v="0"/>
    <x v="2"/>
    <x v="15"/>
    <x v="75"/>
    <x v="44"/>
    <x v="59"/>
    <x v="59"/>
  </r>
  <r>
    <x v="16"/>
    <x v="1"/>
    <x v="46"/>
    <x v="36"/>
    <x v="104"/>
    <x v="103"/>
    <x v="0"/>
    <x v="3"/>
    <x v="0"/>
    <x v="0"/>
    <x v="0"/>
    <x v="7"/>
    <x v="131"/>
    <x v="68"/>
    <x v="12"/>
    <x v="9"/>
    <x v="0"/>
    <x v="0"/>
    <x v="1"/>
    <x v="32"/>
    <x v="29"/>
    <x v="0"/>
    <x v="14"/>
    <x v="2"/>
    <x v="0"/>
    <x v="1"/>
    <x v="33"/>
    <x v="413"/>
    <x v="35"/>
    <x v="15"/>
    <x v="36"/>
  </r>
  <r>
    <x v="16"/>
    <x v="1"/>
    <x v="46"/>
    <x v="36"/>
    <x v="105"/>
    <x v="104"/>
    <x v="58"/>
    <x v="3"/>
    <x v="0"/>
    <x v="0"/>
    <x v="0"/>
    <x v="7"/>
    <x v="133"/>
    <x v="71"/>
    <x v="12"/>
    <x v="9"/>
    <x v="0"/>
    <x v="0"/>
    <x v="1"/>
    <x v="40"/>
    <x v="29"/>
    <x v="8"/>
    <x v="11"/>
    <x v="2"/>
    <x v="0"/>
    <x v="1"/>
    <x v="3"/>
    <x v="414"/>
    <x v="5"/>
    <x v="15"/>
    <x v="36"/>
  </r>
  <r>
    <x v="16"/>
    <x v="1"/>
    <x v="41"/>
    <x v="19"/>
    <x v="106"/>
    <x v="105"/>
    <x v="13"/>
    <x v="2"/>
    <x v="0"/>
    <x v="0"/>
    <x v="0"/>
    <x v="6"/>
    <x v="120"/>
    <x v="32"/>
    <x v="12"/>
    <x v="7"/>
    <x v="0"/>
    <x v="0"/>
    <x v="1"/>
    <x v="31"/>
    <x v="7"/>
    <x v="0"/>
    <x v="14"/>
    <x v="2"/>
    <x v="0"/>
    <x v="1"/>
    <x v="46"/>
    <x v="415"/>
    <x v="37"/>
    <x v="15"/>
    <x v="36"/>
  </r>
  <r>
    <x v="16"/>
    <x v="2"/>
    <x v="30"/>
    <x v="41"/>
    <x v="107"/>
    <x v="106"/>
    <x v="29"/>
    <x v="2"/>
    <x v="0"/>
    <x v="0"/>
    <x v="1"/>
    <x v="3"/>
    <x v="50"/>
    <x v="249"/>
    <x v="12"/>
    <x v="5"/>
    <x v="0"/>
    <x v="2"/>
    <x v="1"/>
    <x v="169"/>
    <x v="37"/>
    <x v="19"/>
    <x v="24"/>
    <x v="0"/>
    <x v="0"/>
    <x v="2"/>
    <x v="58"/>
    <x v="76"/>
    <x v="27"/>
    <x v="12"/>
    <x v="33"/>
  </r>
  <r>
    <x v="16"/>
    <x v="2"/>
    <x v="12"/>
    <x v="13"/>
    <x v="108"/>
    <x v="107"/>
    <x v="55"/>
    <x v="3"/>
    <x v="0"/>
    <x v="0"/>
    <x v="1"/>
    <x v="3"/>
    <x v="30"/>
    <x v="244"/>
    <x v="1"/>
    <x v="16"/>
    <x v="0"/>
    <x v="2"/>
    <x v="1"/>
    <x v="189"/>
    <x v="16"/>
    <x v="19"/>
    <x v="35"/>
    <x v="0"/>
    <x v="0"/>
    <x v="2"/>
    <x v="61"/>
    <x v="77"/>
    <x v="12"/>
    <x v="9"/>
    <x v="14"/>
  </r>
  <r>
    <x v="16"/>
    <x v="2"/>
    <x v="11"/>
    <x v="12"/>
    <x v="109"/>
    <x v="108"/>
    <x v="55"/>
    <x v="3"/>
    <x v="0"/>
    <x v="0"/>
    <x v="1"/>
    <x v="3"/>
    <x v="172"/>
    <x v="215"/>
    <x v="1"/>
    <x v="16"/>
    <x v="0"/>
    <x v="2"/>
    <x v="1"/>
    <x v="189"/>
    <x v="16"/>
    <x v="19"/>
    <x v="35"/>
    <x v="0"/>
    <x v="0"/>
    <x v="2"/>
    <x v="61"/>
    <x v="78"/>
    <x v="12"/>
    <x v="15"/>
    <x v="14"/>
  </r>
  <r>
    <x v="16"/>
    <x v="2"/>
    <x v="11"/>
    <x v="12"/>
    <x v="110"/>
    <x v="109"/>
    <x v="31"/>
    <x v="3"/>
    <x v="0"/>
    <x v="0"/>
    <x v="1"/>
    <x v="3"/>
    <x v="173"/>
    <x v="175"/>
    <x v="1"/>
    <x v="16"/>
    <x v="0"/>
    <x v="2"/>
    <x v="1"/>
    <x v="177"/>
    <x v="15"/>
    <x v="33"/>
    <x v="33"/>
    <x v="0"/>
    <x v="0"/>
    <x v="2"/>
    <x v="32"/>
    <x v="79"/>
    <x v="49"/>
    <x v="15"/>
    <x v="14"/>
  </r>
  <r>
    <x v="16"/>
    <x v="2"/>
    <x v="12"/>
    <x v="13"/>
    <x v="111"/>
    <x v="110"/>
    <x v="55"/>
    <x v="3"/>
    <x v="0"/>
    <x v="0"/>
    <x v="1"/>
    <x v="3"/>
    <x v="30"/>
    <x v="244"/>
    <x v="1"/>
    <x v="16"/>
    <x v="0"/>
    <x v="2"/>
    <x v="1"/>
    <x v="190"/>
    <x v="16"/>
    <x v="19"/>
    <x v="35"/>
    <x v="0"/>
    <x v="0"/>
    <x v="2"/>
    <x v="61"/>
    <x v="80"/>
    <x v="12"/>
    <x v="9"/>
    <x v="14"/>
  </r>
  <r>
    <x v="16"/>
    <x v="2"/>
    <x v="8"/>
    <x v="11"/>
    <x v="112"/>
    <x v="111"/>
    <x v="55"/>
    <x v="3"/>
    <x v="0"/>
    <x v="0"/>
    <x v="1"/>
    <x v="3"/>
    <x v="28"/>
    <x v="243"/>
    <x v="3"/>
    <x v="16"/>
    <x v="0"/>
    <x v="2"/>
    <x v="1"/>
    <x v="127"/>
    <x v="16"/>
    <x v="19"/>
    <x v="35"/>
    <x v="0"/>
    <x v="0"/>
    <x v="2"/>
    <x v="61"/>
    <x v="81"/>
    <x v="12"/>
    <x v="8"/>
    <x v="8"/>
  </r>
  <r>
    <x v="17"/>
    <x v="2"/>
    <x v="12"/>
    <x v="13"/>
    <x v="113"/>
    <x v="112"/>
    <x v="55"/>
    <x v="3"/>
    <x v="0"/>
    <x v="0"/>
    <x v="1"/>
    <x v="3"/>
    <x v="30"/>
    <x v="244"/>
    <x v="1"/>
    <x v="16"/>
    <x v="0"/>
    <x v="2"/>
    <x v="1"/>
    <x v="210"/>
    <x v="16"/>
    <x v="19"/>
    <x v="35"/>
    <x v="0"/>
    <x v="0"/>
    <x v="2"/>
    <x v="61"/>
    <x v="82"/>
    <x v="12"/>
    <x v="9"/>
    <x v="14"/>
  </r>
  <r>
    <x v="17"/>
    <x v="2"/>
    <x v="6"/>
    <x v="8"/>
    <x v="114"/>
    <x v="113"/>
    <x v="31"/>
    <x v="3"/>
    <x v="0"/>
    <x v="0"/>
    <x v="1"/>
    <x v="3"/>
    <x v="161"/>
    <x v="245"/>
    <x v="1"/>
    <x v="16"/>
    <x v="0"/>
    <x v="2"/>
    <x v="1"/>
    <x v="196"/>
    <x v="16"/>
    <x v="19"/>
    <x v="35"/>
    <x v="0"/>
    <x v="0"/>
    <x v="2"/>
    <x v="32"/>
    <x v="83"/>
    <x v="49"/>
    <x v="9"/>
    <x v="10"/>
  </r>
  <r>
    <x v="17"/>
    <x v="2"/>
    <x v="6"/>
    <x v="8"/>
    <x v="115"/>
    <x v="114"/>
    <x v="22"/>
    <x v="3"/>
    <x v="0"/>
    <x v="0"/>
    <x v="1"/>
    <x v="3"/>
    <x v="161"/>
    <x v="245"/>
    <x v="1"/>
    <x v="16"/>
    <x v="0"/>
    <x v="2"/>
    <x v="1"/>
    <x v="194"/>
    <x v="16"/>
    <x v="19"/>
    <x v="35"/>
    <x v="0"/>
    <x v="0"/>
    <x v="2"/>
    <x v="59"/>
    <x v="84"/>
    <x v="31"/>
    <x v="9"/>
    <x v="10"/>
  </r>
  <r>
    <x v="17"/>
    <x v="2"/>
    <x v="6"/>
    <x v="8"/>
    <x v="116"/>
    <x v="115"/>
    <x v="55"/>
    <x v="3"/>
    <x v="0"/>
    <x v="0"/>
    <x v="1"/>
    <x v="3"/>
    <x v="29"/>
    <x v="243"/>
    <x v="1"/>
    <x v="16"/>
    <x v="0"/>
    <x v="2"/>
    <x v="1"/>
    <x v="126"/>
    <x v="16"/>
    <x v="19"/>
    <x v="35"/>
    <x v="0"/>
    <x v="0"/>
    <x v="2"/>
    <x v="61"/>
    <x v="85"/>
    <x v="12"/>
    <x v="8"/>
    <x v="8"/>
  </r>
  <r>
    <x v="17"/>
    <x v="2"/>
    <x v="6"/>
    <x v="8"/>
    <x v="117"/>
    <x v="116"/>
    <x v="22"/>
    <x v="3"/>
    <x v="0"/>
    <x v="0"/>
    <x v="1"/>
    <x v="3"/>
    <x v="29"/>
    <x v="243"/>
    <x v="1"/>
    <x v="16"/>
    <x v="0"/>
    <x v="2"/>
    <x v="1"/>
    <x v="126"/>
    <x v="16"/>
    <x v="19"/>
    <x v="35"/>
    <x v="0"/>
    <x v="0"/>
    <x v="2"/>
    <x v="59"/>
    <x v="86"/>
    <x v="31"/>
    <x v="8"/>
    <x v="8"/>
  </r>
  <r>
    <x v="17"/>
    <x v="2"/>
    <x v="6"/>
    <x v="8"/>
    <x v="118"/>
    <x v="117"/>
    <x v="33"/>
    <x v="3"/>
    <x v="0"/>
    <x v="0"/>
    <x v="1"/>
    <x v="3"/>
    <x v="24"/>
    <x v="187"/>
    <x v="1"/>
    <x v="16"/>
    <x v="0"/>
    <x v="2"/>
    <x v="1"/>
    <x v="154"/>
    <x v="15"/>
    <x v="33"/>
    <x v="33"/>
    <x v="0"/>
    <x v="0"/>
    <x v="2"/>
    <x v="18"/>
    <x v="87"/>
    <x v="33"/>
    <x v="8"/>
    <x v="8"/>
  </r>
  <r>
    <x v="17"/>
    <x v="2"/>
    <x v="6"/>
    <x v="8"/>
    <x v="119"/>
    <x v="118"/>
    <x v="55"/>
    <x v="3"/>
    <x v="0"/>
    <x v="0"/>
    <x v="1"/>
    <x v="3"/>
    <x v="29"/>
    <x v="243"/>
    <x v="1"/>
    <x v="16"/>
    <x v="0"/>
    <x v="2"/>
    <x v="1"/>
    <x v="123"/>
    <x v="16"/>
    <x v="19"/>
    <x v="35"/>
    <x v="0"/>
    <x v="0"/>
    <x v="2"/>
    <x v="61"/>
    <x v="88"/>
    <x v="12"/>
    <x v="8"/>
    <x v="8"/>
  </r>
  <r>
    <x v="17"/>
    <x v="2"/>
    <x v="6"/>
    <x v="8"/>
    <x v="120"/>
    <x v="119"/>
    <x v="55"/>
    <x v="3"/>
    <x v="0"/>
    <x v="0"/>
    <x v="1"/>
    <x v="3"/>
    <x v="29"/>
    <x v="243"/>
    <x v="1"/>
    <x v="16"/>
    <x v="0"/>
    <x v="2"/>
    <x v="1"/>
    <x v="122"/>
    <x v="16"/>
    <x v="19"/>
    <x v="35"/>
    <x v="0"/>
    <x v="0"/>
    <x v="2"/>
    <x v="61"/>
    <x v="89"/>
    <x v="12"/>
    <x v="8"/>
    <x v="8"/>
  </r>
  <r>
    <x v="17"/>
    <x v="2"/>
    <x v="6"/>
    <x v="8"/>
    <x v="121"/>
    <x v="120"/>
    <x v="6"/>
    <x v="2"/>
    <x v="0"/>
    <x v="0"/>
    <x v="1"/>
    <x v="2"/>
    <x v="48"/>
    <x v="99"/>
    <x v="12"/>
    <x v="5"/>
    <x v="0"/>
    <x v="2"/>
    <x v="1"/>
    <x v="152"/>
    <x v="17"/>
    <x v="13"/>
    <x v="33"/>
    <x v="0"/>
    <x v="0"/>
    <x v="1"/>
    <x v="57"/>
    <x v="90"/>
    <x v="59"/>
    <x v="8"/>
    <x v="8"/>
  </r>
  <r>
    <x v="17"/>
    <x v="2"/>
    <x v="6"/>
    <x v="8"/>
    <x v="122"/>
    <x v="121"/>
    <x v="31"/>
    <x v="3"/>
    <x v="0"/>
    <x v="0"/>
    <x v="1"/>
    <x v="3"/>
    <x v="24"/>
    <x v="187"/>
    <x v="1"/>
    <x v="16"/>
    <x v="0"/>
    <x v="2"/>
    <x v="1"/>
    <x v="152"/>
    <x v="15"/>
    <x v="33"/>
    <x v="33"/>
    <x v="0"/>
    <x v="0"/>
    <x v="2"/>
    <x v="32"/>
    <x v="91"/>
    <x v="49"/>
    <x v="8"/>
    <x v="8"/>
  </r>
  <r>
    <x v="17"/>
    <x v="2"/>
    <x v="6"/>
    <x v="8"/>
    <x v="123"/>
    <x v="122"/>
    <x v="36"/>
    <x v="2"/>
    <x v="0"/>
    <x v="0"/>
    <x v="1"/>
    <x v="2"/>
    <x v="40"/>
    <x v="89"/>
    <x v="1"/>
    <x v="16"/>
    <x v="0"/>
    <x v="2"/>
    <x v="1"/>
    <x v="117"/>
    <x v="17"/>
    <x v="13"/>
    <x v="33"/>
    <x v="0"/>
    <x v="0"/>
    <x v="1"/>
    <x v="61"/>
    <x v="92"/>
    <x v="52"/>
    <x v="8"/>
    <x v="8"/>
  </r>
  <r>
    <x v="17"/>
    <x v="1"/>
    <x v="41"/>
    <x v="19"/>
    <x v="124"/>
    <x v="123"/>
    <x v="58"/>
    <x v="2"/>
    <x v="0"/>
    <x v="0"/>
    <x v="0"/>
    <x v="6"/>
    <x v="85"/>
    <x v="47"/>
    <x v="12"/>
    <x v="7"/>
    <x v="0"/>
    <x v="0"/>
    <x v="1"/>
    <x v="20"/>
    <x v="14"/>
    <x v="41"/>
    <x v="8"/>
    <x v="2"/>
    <x v="0"/>
    <x v="1"/>
    <x v="3"/>
    <x v="416"/>
    <x v="5"/>
    <x v="15"/>
    <x v="36"/>
  </r>
  <r>
    <x v="17"/>
    <x v="3"/>
    <x v="6"/>
    <x v="9"/>
    <x v="125"/>
    <x v="124"/>
    <x v="11"/>
    <x v="2"/>
    <x v="0"/>
    <x v="0"/>
    <x v="1"/>
    <x v="10"/>
    <x v="36"/>
    <x v="122"/>
    <x v="12"/>
    <x v="4"/>
    <x v="0"/>
    <x v="2"/>
    <x v="1"/>
    <x v="298"/>
    <x v="10"/>
    <x v="20"/>
    <x v="29"/>
    <x v="0"/>
    <x v="0"/>
    <x v="2"/>
    <x v="14"/>
    <x v="93"/>
    <x v="0"/>
    <x v="8"/>
    <x v="9"/>
  </r>
  <r>
    <x v="17"/>
    <x v="1"/>
    <x v="57"/>
    <x v="62"/>
    <x v="126"/>
    <x v="125"/>
    <x v="5"/>
    <x v="3"/>
    <x v="0"/>
    <x v="0"/>
    <x v="0"/>
    <x v="7"/>
    <x v="88"/>
    <x v="65"/>
    <x v="12"/>
    <x v="13"/>
    <x v="0"/>
    <x v="0"/>
    <x v="1"/>
    <x v="37"/>
    <x v="29"/>
    <x v="34"/>
    <x v="13"/>
    <x v="2"/>
    <x v="0"/>
    <x v="1"/>
    <x v="25"/>
    <x v="417"/>
    <x v="32"/>
    <x v="15"/>
    <x v="36"/>
  </r>
  <r>
    <x v="17"/>
    <x v="1"/>
    <x v="53"/>
    <x v="52"/>
    <x v="127"/>
    <x v="126"/>
    <x v="45"/>
    <x v="3"/>
    <x v="0"/>
    <x v="0"/>
    <x v="0"/>
    <x v="0"/>
    <x v="55"/>
    <x v="2"/>
    <x v="4"/>
    <x v="16"/>
    <x v="0"/>
    <x v="0"/>
    <x v="1"/>
    <x v="9"/>
    <x v="35"/>
    <x v="18"/>
    <x v="6"/>
    <x v="2"/>
    <x v="0"/>
    <x v="0"/>
    <x v="9"/>
    <x v="418"/>
    <x v="46"/>
    <x v="70"/>
    <x v="76"/>
  </r>
  <r>
    <x v="17"/>
    <x v="1"/>
    <x v="41"/>
    <x v="24"/>
    <x v="128"/>
    <x v="127"/>
    <x v="0"/>
    <x v="3"/>
    <x v="0"/>
    <x v="0"/>
    <x v="0"/>
    <x v="6"/>
    <x v="86"/>
    <x v="52"/>
    <x v="12"/>
    <x v="7"/>
    <x v="0"/>
    <x v="0"/>
    <x v="1"/>
    <x v="43"/>
    <x v="29"/>
    <x v="41"/>
    <x v="8"/>
    <x v="2"/>
    <x v="0"/>
    <x v="1"/>
    <x v="33"/>
    <x v="419"/>
    <x v="35"/>
    <x v="15"/>
    <x v="36"/>
  </r>
  <r>
    <x v="17"/>
    <x v="1"/>
    <x v="46"/>
    <x v="36"/>
    <x v="129"/>
    <x v="128"/>
    <x v="33"/>
    <x v="3"/>
    <x v="0"/>
    <x v="0"/>
    <x v="0"/>
    <x v="7"/>
    <x v="88"/>
    <x v="65"/>
    <x v="5"/>
    <x v="16"/>
    <x v="0"/>
    <x v="0"/>
    <x v="1"/>
    <x v="37"/>
    <x v="20"/>
    <x v="34"/>
    <x v="13"/>
    <x v="2"/>
    <x v="0"/>
    <x v="1"/>
    <x v="4"/>
    <x v="420"/>
    <x v="33"/>
    <x v="15"/>
    <x v="36"/>
  </r>
  <r>
    <x v="17"/>
    <x v="1"/>
    <x v="54"/>
    <x v="53"/>
    <x v="130"/>
    <x v="129"/>
    <x v="32"/>
    <x v="3"/>
    <x v="0"/>
    <x v="0"/>
    <x v="0"/>
    <x v="0"/>
    <x v="158"/>
    <x v="0"/>
    <x v="12"/>
    <x v="7"/>
    <x v="0"/>
    <x v="0"/>
    <x v="1"/>
    <x v="7"/>
    <x v="35"/>
    <x v="18"/>
    <x v="6"/>
    <x v="2"/>
    <x v="0"/>
    <x v="0"/>
    <x v="47"/>
    <x v="421"/>
    <x v="2"/>
    <x v="39"/>
    <x v="65"/>
  </r>
  <r>
    <x v="17"/>
    <x v="2"/>
    <x v="30"/>
    <x v="41"/>
    <x v="131"/>
    <x v="130"/>
    <x v="33"/>
    <x v="2"/>
    <x v="0"/>
    <x v="0"/>
    <x v="1"/>
    <x v="2"/>
    <x v="37"/>
    <x v="93"/>
    <x v="12"/>
    <x v="5"/>
    <x v="0"/>
    <x v="2"/>
    <x v="1"/>
    <x v="161"/>
    <x v="17"/>
    <x v="6"/>
    <x v="22"/>
    <x v="0"/>
    <x v="0"/>
    <x v="1"/>
    <x v="4"/>
    <x v="94"/>
    <x v="33"/>
    <x v="10"/>
    <x v="31"/>
  </r>
  <r>
    <x v="17"/>
    <x v="1"/>
    <x v="50"/>
    <x v="47"/>
    <x v="132"/>
    <x v="131"/>
    <x v="54"/>
    <x v="3"/>
    <x v="0"/>
    <x v="0"/>
    <x v="0"/>
    <x v="7"/>
    <x v="92"/>
    <x v="69"/>
    <x v="12"/>
    <x v="11"/>
    <x v="0"/>
    <x v="0"/>
    <x v="1"/>
    <x v="41"/>
    <x v="29"/>
    <x v="34"/>
    <x v="13"/>
    <x v="2"/>
    <x v="0"/>
    <x v="1"/>
    <x v="43"/>
    <x v="422"/>
    <x v="51"/>
    <x v="15"/>
    <x v="36"/>
  </r>
  <r>
    <x v="17"/>
    <x v="1"/>
    <x v="50"/>
    <x v="47"/>
    <x v="133"/>
    <x v="132"/>
    <x v="54"/>
    <x v="3"/>
    <x v="0"/>
    <x v="0"/>
    <x v="0"/>
    <x v="7"/>
    <x v="132"/>
    <x v="61"/>
    <x v="7"/>
    <x v="16"/>
    <x v="0"/>
    <x v="0"/>
    <x v="1"/>
    <x v="39"/>
    <x v="20"/>
    <x v="34"/>
    <x v="13"/>
    <x v="2"/>
    <x v="0"/>
    <x v="1"/>
    <x v="43"/>
    <x v="423"/>
    <x v="51"/>
    <x v="15"/>
    <x v="36"/>
  </r>
  <r>
    <x v="17"/>
    <x v="2"/>
    <x v="6"/>
    <x v="8"/>
    <x v="134"/>
    <x v="133"/>
    <x v="2"/>
    <x v="2"/>
    <x v="0"/>
    <x v="0"/>
    <x v="1"/>
    <x v="3"/>
    <x v="24"/>
    <x v="187"/>
    <x v="12"/>
    <x v="5"/>
    <x v="0"/>
    <x v="2"/>
    <x v="1"/>
    <x v="153"/>
    <x v="17"/>
    <x v="33"/>
    <x v="33"/>
    <x v="0"/>
    <x v="0"/>
    <x v="2"/>
    <x v="19"/>
    <x v="95"/>
    <x v="1"/>
    <x v="8"/>
    <x v="8"/>
  </r>
  <r>
    <x v="17"/>
    <x v="3"/>
    <x v="21"/>
    <x v="36"/>
    <x v="135"/>
    <x v="134"/>
    <x v="33"/>
    <x v="2"/>
    <x v="0"/>
    <x v="0"/>
    <x v="1"/>
    <x v="11"/>
    <x v="96"/>
    <x v="171"/>
    <x v="0"/>
    <x v="16"/>
    <x v="0"/>
    <x v="2"/>
    <x v="1"/>
    <x v="299"/>
    <x v="10"/>
    <x v="32"/>
    <x v="23"/>
    <x v="0"/>
    <x v="0"/>
    <x v="2"/>
    <x v="18"/>
    <x v="96"/>
    <x v="33"/>
    <x v="15"/>
    <x v="36"/>
  </r>
  <r>
    <x v="17"/>
    <x v="1"/>
    <x v="41"/>
    <x v="24"/>
    <x v="136"/>
    <x v="135"/>
    <x v="36"/>
    <x v="4"/>
    <x v="0"/>
    <x v="0"/>
    <x v="0"/>
    <x v="7"/>
    <x v="136"/>
    <x v="79"/>
    <x v="12"/>
    <x v="7"/>
    <x v="0"/>
    <x v="0"/>
    <x v="1"/>
    <x v="75"/>
    <x v="12"/>
    <x v="15"/>
    <x v="27"/>
    <x v="2"/>
    <x v="0"/>
    <x v="1"/>
    <x v="61"/>
    <x v="424"/>
    <x v="52"/>
    <x v="54"/>
    <x v="52"/>
  </r>
  <r>
    <x v="17"/>
    <x v="1"/>
    <x v="41"/>
    <x v="24"/>
    <x v="137"/>
    <x v="136"/>
    <x v="49"/>
    <x v="3"/>
    <x v="0"/>
    <x v="0"/>
    <x v="0"/>
    <x v="6"/>
    <x v="105"/>
    <x v="45"/>
    <x v="4"/>
    <x v="16"/>
    <x v="0"/>
    <x v="0"/>
    <x v="1"/>
    <x v="12"/>
    <x v="29"/>
    <x v="41"/>
    <x v="8"/>
    <x v="2"/>
    <x v="0"/>
    <x v="1"/>
    <x v="61"/>
    <x v="425"/>
    <x v="11"/>
    <x v="15"/>
    <x v="36"/>
  </r>
  <r>
    <x v="17"/>
    <x v="1"/>
    <x v="46"/>
    <x v="31"/>
    <x v="138"/>
    <x v="137"/>
    <x v="21"/>
    <x v="2"/>
    <x v="0"/>
    <x v="0"/>
    <x v="0"/>
    <x v="7"/>
    <x v="88"/>
    <x v="65"/>
    <x v="5"/>
    <x v="16"/>
    <x v="0"/>
    <x v="0"/>
    <x v="1"/>
    <x v="37"/>
    <x v="7"/>
    <x v="34"/>
    <x v="13"/>
    <x v="2"/>
    <x v="0"/>
    <x v="1"/>
    <x v="20"/>
    <x v="426"/>
    <x v="14"/>
    <x v="15"/>
    <x v="36"/>
  </r>
  <r>
    <x v="17"/>
    <x v="3"/>
    <x v="21"/>
    <x v="36"/>
    <x v="139"/>
    <x v="138"/>
    <x v="29"/>
    <x v="3"/>
    <x v="0"/>
    <x v="0"/>
    <x v="1"/>
    <x v="11"/>
    <x v="160"/>
    <x v="211"/>
    <x v="12"/>
    <x v="4"/>
    <x v="0"/>
    <x v="2"/>
    <x v="1"/>
    <x v="293"/>
    <x v="22"/>
    <x v="43"/>
    <x v="38"/>
    <x v="0"/>
    <x v="0"/>
    <x v="2"/>
    <x v="58"/>
    <x v="97"/>
    <x v="27"/>
    <x v="15"/>
    <x v="36"/>
  </r>
  <r>
    <x v="17"/>
    <x v="2"/>
    <x v="6"/>
    <x v="8"/>
    <x v="140"/>
    <x v="139"/>
    <x v="55"/>
    <x v="3"/>
    <x v="0"/>
    <x v="0"/>
    <x v="1"/>
    <x v="3"/>
    <x v="161"/>
    <x v="245"/>
    <x v="1"/>
    <x v="16"/>
    <x v="0"/>
    <x v="2"/>
    <x v="1"/>
    <x v="204"/>
    <x v="16"/>
    <x v="19"/>
    <x v="35"/>
    <x v="0"/>
    <x v="0"/>
    <x v="2"/>
    <x v="61"/>
    <x v="98"/>
    <x v="12"/>
    <x v="9"/>
    <x v="10"/>
  </r>
  <r>
    <x v="17"/>
    <x v="1"/>
    <x v="47"/>
    <x v="42"/>
    <x v="141"/>
    <x v="140"/>
    <x v="59"/>
    <x v="4"/>
    <x v="0"/>
    <x v="0"/>
    <x v="0"/>
    <x v="7"/>
    <x v="135"/>
    <x v="80"/>
    <x v="12"/>
    <x v="10"/>
    <x v="0"/>
    <x v="0"/>
    <x v="1"/>
    <x v="74"/>
    <x v="12"/>
    <x v="15"/>
    <x v="27"/>
    <x v="2"/>
    <x v="0"/>
    <x v="1"/>
    <x v="2"/>
    <x v="427"/>
    <x v="44"/>
    <x v="47"/>
    <x v="48"/>
  </r>
  <r>
    <x v="17"/>
    <x v="2"/>
    <x v="30"/>
    <x v="41"/>
    <x v="142"/>
    <x v="141"/>
    <x v="11"/>
    <x v="3"/>
    <x v="0"/>
    <x v="0"/>
    <x v="1"/>
    <x v="3"/>
    <x v="50"/>
    <x v="249"/>
    <x v="12"/>
    <x v="5"/>
    <x v="0"/>
    <x v="2"/>
    <x v="1"/>
    <x v="181"/>
    <x v="16"/>
    <x v="19"/>
    <x v="24"/>
    <x v="0"/>
    <x v="0"/>
    <x v="2"/>
    <x v="14"/>
    <x v="99"/>
    <x v="0"/>
    <x v="12"/>
    <x v="33"/>
  </r>
  <r>
    <x v="17"/>
    <x v="2"/>
    <x v="12"/>
    <x v="13"/>
    <x v="143"/>
    <x v="142"/>
    <x v="14"/>
    <x v="3"/>
    <x v="0"/>
    <x v="0"/>
    <x v="1"/>
    <x v="3"/>
    <x v="30"/>
    <x v="244"/>
    <x v="1"/>
    <x v="16"/>
    <x v="0"/>
    <x v="2"/>
    <x v="1"/>
    <x v="218"/>
    <x v="16"/>
    <x v="19"/>
    <x v="35"/>
    <x v="0"/>
    <x v="0"/>
    <x v="2"/>
    <x v="28"/>
    <x v="100"/>
    <x v="39"/>
    <x v="9"/>
    <x v="14"/>
  </r>
  <r>
    <x v="18"/>
    <x v="2"/>
    <x v="11"/>
    <x v="12"/>
    <x v="144"/>
    <x v="143"/>
    <x v="55"/>
    <x v="3"/>
    <x v="0"/>
    <x v="0"/>
    <x v="1"/>
    <x v="3"/>
    <x v="172"/>
    <x v="215"/>
    <x v="1"/>
    <x v="16"/>
    <x v="0"/>
    <x v="2"/>
    <x v="1"/>
    <x v="234"/>
    <x v="16"/>
    <x v="19"/>
    <x v="35"/>
    <x v="0"/>
    <x v="0"/>
    <x v="2"/>
    <x v="61"/>
    <x v="101"/>
    <x v="12"/>
    <x v="15"/>
    <x v="14"/>
  </r>
  <r>
    <x v="18"/>
    <x v="2"/>
    <x v="11"/>
    <x v="12"/>
    <x v="145"/>
    <x v="144"/>
    <x v="55"/>
    <x v="3"/>
    <x v="0"/>
    <x v="0"/>
    <x v="1"/>
    <x v="3"/>
    <x v="172"/>
    <x v="215"/>
    <x v="1"/>
    <x v="16"/>
    <x v="0"/>
    <x v="2"/>
    <x v="1"/>
    <x v="232"/>
    <x v="16"/>
    <x v="19"/>
    <x v="35"/>
    <x v="0"/>
    <x v="0"/>
    <x v="2"/>
    <x v="61"/>
    <x v="102"/>
    <x v="12"/>
    <x v="15"/>
    <x v="14"/>
  </r>
  <r>
    <x v="18"/>
    <x v="2"/>
    <x v="11"/>
    <x v="12"/>
    <x v="146"/>
    <x v="145"/>
    <x v="55"/>
    <x v="3"/>
    <x v="0"/>
    <x v="0"/>
    <x v="1"/>
    <x v="3"/>
    <x v="172"/>
    <x v="215"/>
    <x v="1"/>
    <x v="16"/>
    <x v="0"/>
    <x v="2"/>
    <x v="1"/>
    <x v="231"/>
    <x v="16"/>
    <x v="19"/>
    <x v="35"/>
    <x v="0"/>
    <x v="0"/>
    <x v="2"/>
    <x v="61"/>
    <x v="103"/>
    <x v="12"/>
    <x v="15"/>
    <x v="14"/>
  </r>
  <r>
    <x v="18"/>
    <x v="2"/>
    <x v="11"/>
    <x v="12"/>
    <x v="147"/>
    <x v="146"/>
    <x v="55"/>
    <x v="3"/>
    <x v="0"/>
    <x v="0"/>
    <x v="1"/>
    <x v="3"/>
    <x v="172"/>
    <x v="215"/>
    <x v="1"/>
    <x v="16"/>
    <x v="0"/>
    <x v="2"/>
    <x v="1"/>
    <x v="231"/>
    <x v="16"/>
    <x v="19"/>
    <x v="35"/>
    <x v="0"/>
    <x v="0"/>
    <x v="2"/>
    <x v="61"/>
    <x v="104"/>
    <x v="12"/>
    <x v="15"/>
    <x v="14"/>
  </r>
  <r>
    <x v="18"/>
    <x v="2"/>
    <x v="6"/>
    <x v="8"/>
    <x v="148"/>
    <x v="147"/>
    <x v="55"/>
    <x v="3"/>
    <x v="0"/>
    <x v="0"/>
    <x v="1"/>
    <x v="3"/>
    <x v="161"/>
    <x v="245"/>
    <x v="1"/>
    <x v="16"/>
    <x v="0"/>
    <x v="2"/>
    <x v="1"/>
    <x v="199"/>
    <x v="16"/>
    <x v="19"/>
    <x v="35"/>
    <x v="0"/>
    <x v="0"/>
    <x v="2"/>
    <x v="61"/>
    <x v="105"/>
    <x v="12"/>
    <x v="9"/>
    <x v="10"/>
  </r>
  <r>
    <x v="18"/>
    <x v="2"/>
    <x v="11"/>
    <x v="12"/>
    <x v="149"/>
    <x v="148"/>
    <x v="55"/>
    <x v="3"/>
    <x v="0"/>
    <x v="0"/>
    <x v="1"/>
    <x v="3"/>
    <x v="172"/>
    <x v="215"/>
    <x v="1"/>
    <x v="16"/>
    <x v="0"/>
    <x v="2"/>
    <x v="1"/>
    <x v="227"/>
    <x v="16"/>
    <x v="19"/>
    <x v="35"/>
    <x v="0"/>
    <x v="0"/>
    <x v="2"/>
    <x v="61"/>
    <x v="106"/>
    <x v="12"/>
    <x v="15"/>
    <x v="14"/>
  </r>
  <r>
    <x v="18"/>
    <x v="3"/>
    <x v="5"/>
    <x v="7"/>
    <x v="150"/>
    <x v="149"/>
    <x v="11"/>
    <x v="2"/>
    <x v="0"/>
    <x v="0"/>
    <x v="1"/>
    <x v="10"/>
    <x v="36"/>
    <x v="123"/>
    <x v="12"/>
    <x v="4"/>
    <x v="0"/>
    <x v="2"/>
    <x v="1"/>
    <x v="303"/>
    <x v="10"/>
    <x v="20"/>
    <x v="29"/>
    <x v="0"/>
    <x v="0"/>
    <x v="2"/>
    <x v="14"/>
    <x v="107"/>
    <x v="0"/>
    <x v="9"/>
    <x v="10"/>
  </r>
  <r>
    <x v="18"/>
    <x v="2"/>
    <x v="11"/>
    <x v="12"/>
    <x v="151"/>
    <x v="150"/>
    <x v="55"/>
    <x v="3"/>
    <x v="0"/>
    <x v="0"/>
    <x v="1"/>
    <x v="3"/>
    <x v="172"/>
    <x v="215"/>
    <x v="1"/>
    <x v="16"/>
    <x v="0"/>
    <x v="2"/>
    <x v="1"/>
    <x v="233"/>
    <x v="16"/>
    <x v="19"/>
    <x v="35"/>
    <x v="0"/>
    <x v="0"/>
    <x v="2"/>
    <x v="61"/>
    <x v="108"/>
    <x v="12"/>
    <x v="15"/>
    <x v="14"/>
  </r>
  <r>
    <x v="18"/>
    <x v="3"/>
    <x v="5"/>
    <x v="7"/>
    <x v="152"/>
    <x v="151"/>
    <x v="11"/>
    <x v="2"/>
    <x v="0"/>
    <x v="0"/>
    <x v="1"/>
    <x v="10"/>
    <x v="36"/>
    <x v="123"/>
    <x v="12"/>
    <x v="4"/>
    <x v="0"/>
    <x v="2"/>
    <x v="1"/>
    <x v="309"/>
    <x v="10"/>
    <x v="20"/>
    <x v="29"/>
    <x v="0"/>
    <x v="0"/>
    <x v="2"/>
    <x v="14"/>
    <x v="109"/>
    <x v="0"/>
    <x v="9"/>
    <x v="10"/>
  </r>
  <r>
    <x v="18"/>
    <x v="1"/>
    <x v="50"/>
    <x v="45"/>
    <x v="153"/>
    <x v="152"/>
    <x v="29"/>
    <x v="2"/>
    <x v="0"/>
    <x v="0"/>
    <x v="0"/>
    <x v="7"/>
    <x v="175"/>
    <x v="78"/>
    <x v="7"/>
    <x v="16"/>
    <x v="0"/>
    <x v="0"/>
    <x v="1"/>
    <x v="73"/>
    <x v="14"/>
    <x v="8"/>
    <x v="11"/>
    <x v="2"/>
    <x v="0"/>
    <x v="1"/>
    <x v="48"/>
    <x v="428"/>
    <x v="27"/>
    <x v="13"/>
    <x v="34"/>
  </r>
  <r>
    <x v="18"/>
    <x v="1"/>
    <x v="67"/>
    <x v="75"/>
    <x v="154"/>
    <x v="153"/>
    <x v="29"/>
    <x v="2"/>
    <x v="0"/>
    <x v="0"/>
    <x v="0"/>
    <x v="7"/>
    <x v="175"/>
    <x v="78"/>
    <x v="11"/>
    <x v="16"/>
    <x v="0"/>
    <x v="0"/>
    <x v="1"/>
    <x v="73"/>
    <x v="14"/>
    <x v="8"/>
    <x v="11"/>
    <x v="2"/>
    <x v="0"/>
    <x v="1"/>
    <x v="48"/>
    <x v="429"/>
    <x v="27"/>
    <x v="13"/>
    <x v="34"/>
  </r>
  <r>
    <x v="18"/>
    <x v="2"/>
    <x v="6"/>
    <x v="8"/>
    <x v="155"/>
    <x v="154"/>
    <x v="55"/>
    <x v="3"/>
    <x v="0"/>
    <x v="0"/>
    <x v="1"/>
    <x v="3"/>
    <x v="161"/>
    <x v="245"/>
    <x v="1"/>
    <x v="16"/>
    <x v="0"/>
    <x v="2"/>
    <x v="1"/>
    <x v="195"/>
    <x v="16"/>
    <x v="19"/>
    <x v="35"/>
    <x v="0"/>
    <x v="0"/>
    <x v="2"/>
    <x v="61"/>
    <x v="110"/>
    <x v="12"/>
    <x v="9"/>
    <x v="10"/>
  </r>
  <r>
    <x v="18"/>
    <x v="1"/>
    <x v="46"/>
    <x v="36"/>
    <x v="156"/>
    <x v="155"/>
    <x v="47"/>
    <x v="3"/>
    <x v="0"/>
    <x v="0"/>
    <x v="0"/>
    <x v="7"/>
    <x v="13"/>
    <x v="58"/>
    <x v="12"/>
    <x v="9"/>
    <x v="0"/>
    <x v="0"/>
    <x v="1"/>
    <x v="70"/>
    <x v="35"/>
    <x v="45"/>
    <x v="40"/>
    <x v="2"/>
    <x v="0"/>
    <x v="1"/>
    <x v="21"/>
    <x v="430"/>
    <x v="36"/>
    <x v="15"/>
    <x v="36"/>
  </r>
  <r>
    <x v="18"/>
    <x v="1"/>
    <x v="46"/>
    <x v="31"/>
    <x v="157"/>
    <x v="156"/>
    <x v="0"/>
    <x v="2"/>
    <x v="0"/>
    <x v="0"/>
    <x v="0"/>
    <x v="6"/>
    <x v="68"/>
    <x v="18"/>
    <x v="12"/>
    <x v="9"/>
    <x v="0"/>
    <x v="0"/>
    <x v="1"/>
    <x v="47"/>
    <x v="14"/>
    <x v="8"/>
    <x v="11"/>
    <x v="2"/>
    <x v="0"/>
    <x v="1"/>
    <x v="33"/>
    <x v="431"/>
    <x v="35"/>
    <x v="51"/>
    <x v="51"/>
  </r>
  <r>
    <x v="18"/>
    <x v="2"/>
    <x v="37"/>
    <x v="64"/>
    <x v="158"/>
    <x v="157"/>
    <x v="59"/>
    <x v="3"/>
    <x v="0"/>
    <x v="0"/>
    <x v="1"/>
    <x v="3"/>
    <x v="56"/>
    <x v="193"/>
    <x v="1"/>
    <x v="16"/>
    <x v="0"/>
    <x v="2"/>
    <x v="1"/>
    <x v="184"/>
    <x v="15"/>
    <x v="6"/>
    <x v="22"/>
    <x v="0"/>
    <x v="0"/>
    <x v="2"/>
    <x v="15"/>
    <x v="111"/>
    <x v="44"/>
    <x v="69"/>
    <x v="72"/>
  </r>
  <r>
    <x v="18"/>
    <x v="2"/>
    <x v="27"/>
    <x v="37"/>
    <x v="159"/>
    <x v="158"/>
    <x v="55"/>
    <x v="3"/>
    <x v="0"/>
    <x v="0"/>
    <x v="1"/>
    <x v="3"/>
    <x v="164"/>
    <x v="221"/>
    <x v="1"/>
    <x v="16"/>
    <x v="0"/>
    <x v="2"/>
    <x v="1"/>
    <x v="175"/>
    <x v="16"/>
    <x v="19"/>
    <x v="35"/>
    <x v="0"/>
    <x v="0"/>
    <x v="2"/>
    <x v="61"/>
    <x v="112"/>
    <x v="12"/>
    <x v="19"/>
    <x v="36"/>
  </r>
  <r>
    <x v="18"/>
    <x v="0"/>
    <x v="21"/>
    <x v="36"/>
    <x v="160"/>
    <x v="159"/>
    <x v="52"/>
    <x v="3"/>
    <x v="0"/>
    <x v="0"/>
    <x v="1"/>
    <x v="1"/>
    <x v="146"/>
    <x v="5"/>
    <x v="12"/>
    <x v="4"/>
    <x v="0"/>
    <x v="3"/>
    <x v="0"/>
    <x v="248"/>
    <x v="9"/>
    <x v="22"/>
    <x v="17"/>
    <x v="0"/>
    <x v="0"/>
    <x v="0"/>
    <x v="11"/>
    <x v="113"/>
    <x v="22"/>
    <x v="10"/>
    <x v="31"/>
  </r>
  <r>
    <x v="18"/>
    <x v="2"/>
    <x v="11"/>
    <x v="12"/>
    <x v="161"/>
    <x v="160"/>
    <x v="36"/>
    <x v="2"/>
    <x v="0"/>
    <x v="0"/>
    <x v="1"/>
    <x v="2"/>
    <x v="174"/>
    <x v="84"/>
    <x v="1"/>
    <x v="16"/>
    <x v="0"/>
    <x v="2"/>
    <x v="1"/>
    <x v="184"/>
    <x v="17"/>
    <x v="13"/>
    <x v="33"/>
    <x v="0"/>
    <x v="0"/>
    <x v="1"/>
    <x v="61"/>
    <x v="114"/>
    <x v="52"/>
    <x v="15"/>
    <x v="14"/>
  </r>
  <r>
    <x v="18"/>
    <x v="3"/>
    <x v="21"/>
    <x v="36"/>
    <x v="162"/>
    <x v="161"/>
    <x v="34"/>
    <x v="3"/>
    <x v="0"/>
    <x v="0"/>
    <x v="1"/>
    <x v="10"/>
    <x v="116"/>
    <x v="131"/>
    <x v="12"/>
    <x v="4"/>
    <x v="0"/>
    <x v="2"/>
    <x v="1"/>
    <x v="261"/>
    <x v="22"/>
    <x v="5"/>
    <x v="29"/>
    <x v="0"/>
    <x v="0"/>
    <x v="2"/>
    <x v="30"/>
    <x v="115"/>
    <x v="16"/>
    <x v="15"/>
    <x v="36"/>
  </r>
  <r>
    <x v="18"/>
    <x v="2"/>
    <x v="6"/>
    <x v="8"/>
    <x v="163"/>
    <x v="162"/>
    <x v="31"/>
    <x v="3"/>
    <x v="0"/>
    <x v="0"/>
    <x v="1"/>
    <x v="2"/>
    <x v="163"/>
    <x v="91"/>
    <x v="1"/>
    <x v="16"/>
    <x v="0"/>
    <x v="2"/>
    <x v="1"/>
    <x v="159"/>
    <x v="33"/>
    <x v="13"/>
    <x v="33"/>
    <x v="0"/>
    <x v="0"/>
    <x v="1"/>
    <x v="53"/>
    <x v="116"/>
    <x v="49"/>
    <x v="9"/>
    <x v="10"/>
  </r>
  <r>
    <x v="18"/>
    <x v="2"/>
    <x v="6"/>
    <x v="8"/>
    <x v="164"/>
    <x v="163"/>
    <x v="31"/>
    <x v="3"/>
    <x v="0"/>
    <x v="0"/>
    <x v="1"/>
    <x v="2"/>
    <x v="163"/>
    <x v="91"/>
    <x v="12"/>
    <x v="5"/>
    <x v="0"/>
    <x v="2"/>
    <x v="1"/>
    <x v="159"/>
    <x v="33"/>
    <x v="13"/>
    <x v="33"/>
    <x v="0"/>
    <x v="0"/>
    <x v="1"/>
    <x v="53"/>
    <x v="117"/>
    <x v="49"/>
    <x v="9"/>
    <x v="10"/>
  </r>
  <r>
    <x v="19"/>
    <x v="2"/>
    <x v="6"/>
    <x v="8"/>
    <x v="165"/>
    <x v="164"/>
    <x v="22"/>
    <x v="3"/>
    <x v="0"/>
    <x v="0"/>
    <x v="1"/>
    <x v="3"/>
    <x v="29"/>
    <x v="216"/>
    <x v="1"/>
    <x v="16"/>
    <x v="0"/>
    <x v="2"/>
    <x v="1"/>
    <x v="179"/>
    <x v="16"/>
    <x v="19"/>
    <x v="35"/>
    <x v="0"/>
    <x v="0"/>
    <x v="2"/>
    <x v="59"/>
    <x v="384"/>
    <x v="31"/>
    <x v="15"/>
    <x v="11"/>
  </r>
  <r>
    <x v="19"/>
    <x v="2"/>
    <x v="6"/>
    <x v="8"/>
    <x v="166"/>
    <x v="165"/>
    <x v="33"/>
    <x v="3"/>
    <x v="0"/>
    <x v="0"/>
    <x v="1"/>
    <x v="3"/>
    <x v="29"/>
    <x v="216"/>
    <x v="12"/>
    <x v="5"/>
    <x v="0"/>
    <x v="2"/>
    <x v="1"/>
    <x v="177"/>
    <x v="16"/>
    <x v="19"/>
    <x v="35"/>
    <x v="0"/>
    <x v="0"/>
    <x v="2"/>
    <x v="18"/>
    <x v="118"/>
    <x v="33"/>
    <x v="15"/>
    <x v="11"/>
  </r>
  <r>
    <x v="19"/>
    <x v="2"/>
    <x v="27"/>
    <x v="37"/>
    <x v="167"/>
    <x v="166"/>
    <x v="55"/>
    <x v="3"/>
    <x v="0"/>
    <x v="0"/>
    <x v="1"/>
    <x v="3"/>
    <x v="164"/>
    <x v="221"/>
    <x v="1"/>
    <x v="16"/>
    <x v="0"/>
    <x v="2"/>
    <x v="1"/>
    <x v="158"/>
    <x v="16"/>
    <x v="19"/>
    <x v="35"/>
    <x v="0"/>
    <x v="0"/>
    <x v="2"/>
    <x v="61"/>
    <x v="119"/>
    <x v="12"/>
    <x v="19"/>
    <x v="36"/>
  </r>
  <r>
    <x v="19"/>
    <x v="2"/>
    <x v="6"/>
    <x v="8"/>
    <x v="168"/>
    <x v="167"/>
    <x v="33"/>
    <x v="3"/>
    <x v="0"/>
    <x v="0"/>
    <x v="1"/>
    <x v="3"/>
    <x v="29"/>
    <x v="216"/>
    <x v="12"/>
    <x v="5"/>
    <x v="0"/>
    <x v="2"/>
    <x v="1"/>
    <x v="175"/>
    <x v="16"/>
    <x v="19"/>
    <x v="35"/>
    <x v="0"/>
    <x v="0"/>
    <x v="2"/>
    <x v="18"/>
    <x v="120"/>
    <x v="33"/>
    <x v="15"/>
    <x v="11"/>
  </r>
  <r>
    <x v="19"/>
    <x v="2"/>
    <x v="6"/>
    <x v="8"/>
    <x v="169"/>
    <x v="168"/>
    <x v="33"/>
    <x v="3"/>
    <x v="0"/>
    <x v="0"/>
    <x v="1"/>
    <x v="3"/>
    <x v="29"/>
    <x v="216"/>
    <x v="12"/>
    <x v="5"/>
    <x v="0"/>
    <x v="2"/>
    <x v="1"/>
    <x v="173"/>
    <x v="16"/>
    <x v="19"/>
    <x v="35"/>
    <x v="0"/>
    <x v="0"/>
    <x v="2"/>
    <x v="18"/>
    <x v="121"/>
    <x v="33"/>
    <x v="15"/>
    <x v="11"/>
  </r>
  <r>
    <x v="19"/>
    <x v="2"/>
    <x v="29"/>
    <x v="40"/>
    <x v="170"/>
    <x v="169"/>
    <x v="55"/>
    <x v="3"/>
    <x v="0"/>
    <x v="0"/>
    <x v="1"/>
    <x v="3"/>
    <x v="26"/>
    <x v="218"/>
    <x v="1"/>
    <x v="16"/>
    <x v="0"/>
    <x v="2"/>
    <x v="1"/>
    <x v="165"/>
    <x v="16"/>
    <x v="19"/>
    <x v="35"/>
    <x v="0"/>
    <x v="0"/>
    <x v="2"/>
    <x v="61"/>
    <x v="122"/>
    <x v="12"/>
    <x v="16"/>
    <x v="36"/>
  </r>
  <r>
    <x v="19"/>
    <x v="2"/>
    <x v="29"/>
    <x v="40"/>
    <x v="171"/>
    <x v="170"/>
    <x v="55"/>
    <x v="3"/>
    <x v="0"/>
    <x v="0"/>
    <x v="1"/>
    <x v="3"/>
    <x v="26"/>
    <x v="218"/>
    <x v="1"/>
    <x v="16"/>
    <x v="0"/>
    <x v="2"/>
    <x v="1"/>
    <x v="164"/>
    <x v="16"/>
    <x v="19"/>
    <x v="35"/>
    <x v="0"/>
    <x v="0"/>
    <x v="2"/>
    <x v="61"/>
    <x v="123"/>
    <x v="12"/>
    <x v="16"/>
    <x v="36"/>
  </r>
  <r>
    <x v="19"/>
    <x v="2"/>
    <x v="29"/>
    <x v="40"/>
    <x v="172"/>
    <x v="171"/>
    <x v="25"/>
    <x v="2"/>
    <x v="0"/>
    <x v="0"/>
    <x v="1"/>
    <x v="3"/>
    <x v="16"/>
    <x v="140"/>
    <x v="12"/>
    <x v="5"/>
    <x v="0"/>
    <x v="2"/>
    <x v="1"/>
    <x v="161"/>
    <x v="37"/>
    <x v="4"/>
    <x v="30"/>
    <x v="0"/>
    <x v="0"/>
    <x v="2"/>
    <x v="37"/>
    <x v="124"/>
    <x v="30"/>
    <x v="16"/>
    <x v="36"/>
  </r>
  <r>
    <x v="19"/>
    <x v="3"/>
    <x v="32"/>
    <x v="60"/>
    <x v="173"/>
    <x v="172"/>
    <x v="22"/>
    <x v="3"/>
    <x v="0"/>
    <x v="0"/>
    <x v="1"/>
    <x v="11"/>
    <x v="114"/>
    <x v="165"/>
    <x v="12"/>
    <x v="4"/>
    <x v="0"/>
    <x v="2"/>
    <x v="1"/>
    <x v="249"/>
    <x v="22"/>
    <x v="32"/>
    <x v="23"/>
    <x v="0"/>
    <x v="0"/>
    <x v="2"/>
    <x v="59"/>
    <x v="125"/>
    <x v="31"/>
    <x v="77"/>
    <x v="81"/>
  </r>
  <r>
    <x v="19"/>
    <x v="2"/>
    <x v="8"/>
    <x v="11"/>
    <x v="174"/>
    <x v="173"/>
    <x v="25"/>
    <x v="2"/>
    <x v="0"/>
    <x v="0"/>
    <x v="1"/>
    <x v="3"/>
    <x v="17"/>
    <x v="139"/>
    <x v="1"/>
    <x v="16"/>
    <x v="0"/>
    <x v="2"/>
    <x v="1"/>
    <x v="198"/>
    <x v="37"/>
    <x v="4"/>
    <x v="30"/>
    <x v="0"/>
    <x v="0"/>
    <x v="2"/>
    <x v="37"/>
    <x v="126"/>
    <x v="30"/>
    <x v="16"/>
    <x v="14"/>
  </r>
  <r>
    <x v="19"/>
    <x v="3"/>
    <x v="20"/>
    <x v="34"/>
    <x v="175"/>
    <x v="174"/>
    <x v="11"/>
    <x v="2"/>
    <x v="0"/>
    <x v="0"/>
    <x v="1"/>
    <x v="11"/>
    <x v="35"/>
    <x v="195"/>
    <x v="0"/>
    <x v="16"/>
    <x v="0"/>
    <x v="2"/>
    <x v="1"/>
    <x v="253"/>
    <x v="10"/>
    <x v="28"/>
    <x v="38"/>
    <x v="0"/>
    <x v="0"/>
    <x v="2"/>
    <x v="14"/>
    <x v="127"/>
    <x v="0"/>
    <x v="16"/>
    <x v="36"/>
  </r>
  <r>
    <x v="19"/>
    <x v="2"/>
    <x v="8"/>
    <x v="11"/>
    <x v="176"/>
    <x v="175"/>
    <x v="29"/>
    <x v="3"/>
    <x v="0"/>
    <x v="0"/>
    <x v="1"/>
    <x v="3"/>
    <x v="27"/>
    <x v="217"/>
    <x v="12"/>
    <x v="5"/>
    <x v="0"/>
    <x v="2"/>
    <x v="1"/>
    <x v="212"/>
    <x v="16"/>
    <x v="19"/>
    <x v="35"/>
    <x v="0"/>
    <x v="0"/>
    <x v="2"/>
    <x v="58"/>
    <x v="128"/>
    <x v="27"/>
    <x v="16"/>
    <x v="14"/>
  </r>
  <r>
    <x v="19"/>
    <x v="2"/>
    <x v="37"/>
    <x v="64"/>
    <x v="177"/>
    <x v="176"/>
    <x v="22"/>
    <x v="3"/>
    <x v="0"/>
    <x v="0"/>
    <x v="1"/>
    <x v="3"/>
    <x v="56"/>
    <x v="193"/>
    <x v="1"/>
    <x v="16"/>
    <x v="0"/>
    <x v="2"/>
    <x v="1"/>
    <x v="182"/>
    <x v="15"/>
    <x v="6"/>
    <x v="22"/>
    <x v="0"/>
    <x v="0"/>
    <x v="2"/>
    <x v="59"/>
    <x v="129"/>
    <x v="31"/>
    <x v="69"/>
    <x v="72"/>
  </r>
  <r>
    <x v="19"/>
    <x v="3"/>
    <x v="20"/>
    <x v="34"/>
    <x v="178"/>
    <x v="177"/>
    <x v="33"/>
    <x v="2"/>
    <x v="0"/>
    <x v="0"/>
    <x v="1"/>
    <x v="11"/>
    <x v="7"/>
    <x v="201"/>
    <x v="12"/>
    <x v="4"/>
    <x v="0"/>
    <x v="2"/>
    <x v="1"/>
    <x v="292"/>
    <x v="10"/>
    <x v="43"/>
    <x v="38"/>
    <x v="0"/>
    <x v="0"/>
    <x v="2"/>
    <x v="18"/>
    <x v="130"/>
    <x v="33"/>
    <x v="16"/>
    <x v="36"/>
  </r>
  <r>
    <x v="19"/>
    <x v="2"/>
    <x v="8"/>
    <x v="11"/>
    <x v="179"/>
    <x v="178"/>
    <x v="36"/>
    <x v="2"/>
    <x v="0"/>
    <x v="0"/>
    <x v="1"/>
    <x v="3"/>
    <x v="22"/>
    <x v="176"/>
    <x v="12"/>
    <x v="5"/>
    <x v="0"/>
    <x v="2"/>
    <x v="1"/>
    <x v="232"/>
    <x v="17"/>
    <x v="33"/>
    <x v="33"/>
    <x v="0"/>
    <x v="0"/>
    <x v="2"/>
    <x v="61"/>
    <x v="131"/>
    <x v="52"/>
    <x v="16"/>
    <x v="14"/>
  </r>
  <r>
    <x v="19"/>
    <x v="2"/>
    <x v="27"/>
    <x v="37"/>
    <x v="180"/>
    <x v="179"/>
    <x v="55"/>
    <x v="3"/>
    <x v="0"/>
    <x v="0"/>
    <x v="1"/>
    <x v="3"/>
    <x v="164"/>
    <x v="221"/>
    <x v="1"/>
    <x v="16"/>
    <x v="0"/>
    <x v="2"/>
    <x v="1"/>
    <x v="151"/>
    <x v="16"/>
    <x v="19"/>
    <x v="35"/>
    <x v="0"/>
    <x v="0"/>
    <x v="2"/>
    <x v="61"/>
    <x v="132"/>
    <x v="12"/>
    <x v="19"/>
    <x v="36"/>
  </r>
  <r>
    <x v="19"/>
    <x v="2"/>
    <x v="27"/>
    <x v="37"/>
    <x v="181"/>
    <x v="180"/>
    <x v="55"/>
    <x v="3"/>
    <x v="0"/>
    <x v="0"/>
    <x v="1"/>
    <x v="3"/>
    <x v="164"/>
    <x v="221"/>
    <x v="1"/>
    <x v="16"/>
    <x v="0"/>
    <x v="2"/>
    <x v="1"/>
    <x v="149"/>
    <x v="16"/>
    <x v="19"/>
    <x v="35"/>
    <x v="0"/>
    <x v="0"/>
    <x v="2"/>
    <x v="61"/>
    <x v="133"/>
    <x v="12"/>
    <x v="19"/>
    <x v="36"/>
  </r>
  <r>
    <x v="20"/>
    <x v="2"/>
    <x v="37"/>
    <x v="64"/>
    <x v="182"/>
    <x v="181"/>
    <x v="33"/>
    <x v="3"/>
    <x v="0"/>
    <x v="0"/>
    <x v="1"/>
    <x v="3"/>
    <x v="56"/>
    <x v="193"/>
    <x v="1"/>
    <x v="16"/>
    <x v="0"/>
    <x v="2"/>
    <x v="1"/>
    <x v="182"/>
    <x v="15"/>
    <x v="6"/>
    <x v="22"/>
    <x v="0"/>
    <x v="0"/>
    <x v="2"/>
    <x v="18"/>
    <x v="134"/>
    <x v="33"/>
    <x v="69"/>
    <x v="72"/>
  </r>
  <r>
    <x v="20"/>
    <x v="2"/>
    <x v="35"/>
    <x v="56"/>
    <x v="183"/>
    <x v="182"/>
    <x v="50"/>
    <x v="3"/>
    <x v="0"/>
    <x v="0"/>
    <x v="1"/>
    <x v="3"/>
    <x v="1"/>
    <x v="252"/>
    <x v="12"/>
    <x v="6"/>
    <x v="0"/>
    <x v="2"/>
    <x v="1"/>
    <x v="143"/>
    <x v="16"/>
    <x v="38"/>
    <x v="24"/>
    <x v="0"/>
    <x v="0"/>
    <x v="2"/>
    <x v="17"/>
    <x v="135"/>
    <x v="28"/>
    <x v="59"/>
    <x v="59"/>
  </r>
  <r>
    <x v="20"/>
    <x v="2"/>
    <x v="6"/>
    <x v="8"/>
    <x v="184"/>
    <x v="183"/>
    <x v="55"/>
    <x v="3"/>
    <x v="0"/>
    <x v="0"/>
    <x v="1"/>
    <x v="2"/>
    <x v="48"/>
    <x v="95"/>
    <x v="1"/>
    <x v="16"/>
    <x v="0"/>
    <x v="2"/>
    <x v="1"/>
    <x v="227"/>
    <x v="33"/>
    <x v="13"/>
    <x v="33"/>
    <x v="0"/>
    <x v="0"/>
    <x v="1"/>
    <x v="61"/>
    <x v="136"/>
    <x v="12"/>
    <x v="16"/>
    <x v="12"/>
  </r>
  <r>
    <x v="20"/>
    <x v="2"/>
    <x v="27"/>
    <x v="37"/>
    <x v="185"/>
    <x v="184"/>
    <x v="55"/>
    <x v="3"/>
    <x v="0"/>
    <x v="0"/>
    <x v="1"/>
    <x v="3"/>
    <x v="164"/>
    <x v="221"/>
    <x v="1"/>
    <x v="16"/>
    <x v="0"/>
    <x v="2"/>
    <x v="1"/>
    <x v="147"/>
    <x v="16"/>
    <x v="19"/>
    <x v="35"/>
    <x v="0"/>
    <x v="0"/>
    <x v="2"/>
    <x v="61"/>
    <x v="137"/>
    <x v="12"/>
    <x v="19"/>
    <x v="36"/>
  </r>
  <r>
    <x v="20"/>
    <x v="2"/>
    <x v="8"/>
    <x v="11"/>
    <x v="186"/>
    <x v="185"/>
    <x v="3"/>
    <x v="3"/>
    <x v="0"/>
    <x v="0"/>
    <x v="1"/>
    <x v="2"/>
    <x v="41"/>
    <x v="85"/>
    <x v="1"/>
    <x v="16"/>
    <x v="0"/>
    <x v="2"/>
    <x v="1"/>
    <x v="191"/>
    <x v="33"/>
    <x v="13"/>
    <x v="33"/>
    <x v="0"/>
    <x v="0"/>
    <x v="1"/>
    <x v="45"/>
    <x v="138"/>
    <x v="17"/>
    <x v="16"/>
    <x v="14"/>
  </r>
  <r>
    <x v="20"/>
    <x v="1"/>
    <x v="60"/>
    <x v="66"/>
    <x v="187"/>
    <x v="186"/>
    <x v="29"/>
    <x v="2"/>
    <x v="0"/>
    <x v="0"/>
    <x v="0"/>
    <x v="6"/>
    <x v="112"/>
    <x v="56"/>
    <x v="12"/>
    <x v="9"/>
    <x v="0"/>
    <x v="0"/>
    <x v="1"/>
    <x v="48"/>
    <x v="7"/>
    <x v="8"/>
    <x v="11"/>
    <x v="2"/>
    <x v="0"/>
    <x v="1"/>
    <x v="48"/>
    <x v="432"/>
    <x v="27"/>
    <x v="70"/>
    <x v="76"/>
  </r>
  <r>
    <x v="20"/>
    <x v="1"/>
    <x v="61"/>
    <x v="67"/>
    <x v="188"/>
    <x v="187"/>
    <x v="29"/>
    <x v="2"/>
    <x v="0"/>
    <x v="0"/>
    <x v="0"/>
    <x v="6"/>
    <x v="171"/>
    <x v="54"/>
    <x v="12"/>
    <x v="9"/>
    <x v="0"/>
    <x v="0"/>
    <x v="1"/>
    <x v="46"/>
    <x v="7"/>
    <x v="8"/>
    <x v="11"/>
    <x v="2"/>
    <x v="0"/>
    <x v="1"/>
    <x v="48"/>
    <x v="433"/>
    <x v="27"/>
    <x v="39"/>
    <x v="65"/>
  </r>
  <r>
    <x v="20"/>
    <x v="2"/>
    <x v="28"/>
    <x v="39"/>
    <x v="189"/>
    <x v="188"/>
    <x v="45"/>
    <x v="2"/>
    <x v="0"/>
    <x v="0"/>
    <x v="1"/>
    <x v="3"/>
    <x v="16"/>
    <x v="141"/>
    <x v="12"/>
    <x v="5"/>
    <x v="0"/>
    <x v="2"/>
    <x v="1"/>
    <x v="143"/>
    <x v="37"/>
    <x v="4"/>
    <x v="30"/>
    <x v="0"/>
    <x v="0"/>
    <x v="2"/>
    <x v="54"/>
    <x v="139"/>
    <x v="46"/>
    <x v="17"/>
    <x v="36"/>
  </r>
  <r>
    <x v="20"/>
    <x v="2"/>
    <x v="24"/>
    <x v="28"/>
    <x v="190"/>
    <x v="189"/>
    <x v="55"/>
    <x v="3"/>
    <x v="0"/>
    <x v="0"/>
    <x v="1"/>
    <x v="3"/>
    <x v="177"/>
    <x v="226"/>
    <x v="1"/>
    <x v="16"/>
    <x v="0"/>
    <x v="2"/>
    <x v="1"/>
    <x v="155"/>
    <x v="16"/>
    <x v="19"/>
    <x v="35"/>
    <x v="0"/>
    <x v="0"/>
    <x v="2"/>
    <x v="61"/>
    <x v="140"/>
    <x v="12"/>
    <x v="25"/>
    <x v="36"/>
  </r>
  <r>
    <x v="20"/>
    <x v="3"/>
    <x v="32"/>
    <x v="60"/>
    <x v="191"/>
    <x v="190"/>
    <x v="29"/>
    <x v="3"/>
    <x v="0"/>
    <x v="0"/>
    <x v="1"/>
    <x v="11"/>
    <x v="114"/>
    <x v="165"/>
    <x v="0"/>
    <x v="16"/>
    <x v="0"/>
    <x v="2"/>
    <x v="1"/>
    <x v="247"/>
    <x v="22"/>
    <x v="32"/>
    <x v="23"/>
    <x v="0"/>
    <x v="0"/>
    <x v="2"/>
    <x v="58"/>
    <x v="141"/>
    <x v="27"/>
    <x v="77"/>
    <x v="81"/>
  </r>
  <r>
    <x v="20"/>
    <x v="3"/>
    <x v="20"/>
    <x v="34"/>
    <x v="192"/>
    <x v="191"/>
    <x v="59"/>
    <x v="2"/>
    <x v="0"/>
    <x v="0"/>
    <x v="1"/>
    <x v="11"/>
    <x v="128"/>
    <x v="213"/>
    <x v="12"/>
    <x v="4"/>
    <x v="0"/>
    <x v="2"/>
    <x v="1"/>
    <x v="286"/>
    <x v="10"/>
    <x v="30"/>
    <x v="38"/>
    <x v="0"/>
    <x v="0"/>
    <x v="2"/>
    <x v="15"/>
    <x v="142"/>
    <x v="44"/>
    <x v="62"/>
    <x v="63"/>
  </r>
  <r>
    <x v="20"/>
    <x v="3"/>
    <x v="20"/>
    <x v="34"/>
    <x v="193"/>
    <x v="192"/>
    <x v="59"/>
    <x v="2"/>
    <x v="0"/>
    <x v="0"/>
    <x v="1"/>
    <x v="11"/>
    <x v="128"/>
    <x v="213"/>
    <x v="12"/>
    <x v="4"/>
    <x v="0"/>
    <x v="2"/>
    <x v="1"/>
    <x v="287"/>
    <x v="10"/>
    <x v="30"/>
    <x v="38"/>
    <x v="0"/>
    <x v="0"/>
    <x v="2"/>
    <x v="15"/>
    <x v="144"/>
    <x v="44"/>
    <x v="62"/>
    <x v="63"/>
  </r>
  <r>
    <x v="20"/>
    <x v="3"/>
    <x v="20"/>
    <x v="34"/>
    <x v="194"/>
    <x v="193"/>
    <x v="59"/>
    <x v="2"/>
    <x v="0"/>
    <x v="0"/>
    <x v="1"/>
    <x v="11"/>
    <x v="128"/>
    <x v="213"/>
    <x v="12"/>
    <x v="4"/>
    <x v="0"/>
    <x v="2"/>
    <x v="1"/>
    <x v="287"/>
    <x v="10"/>
    <x v="30"/>
    <x v="38"/>
    <x v="0"/>
    <x v="0"/>
    <x v="2"/>
    <x v="15"/>
    <x v="143"/>
    <x v="44"/>
    <x v="62"/>
    <x v="63"/>
  </r>
  <r>
    <x v="20"/>
    <x v="1"/>
    <x v="54"/>
    <x v="50"/>
    <x v="195"/>
    <x v="194"/>
    <x v="48"/>
    <x v="2"/>
    <x v="0"/>
    <x v="0"/>
    <x v="0"/>
    <x v="6"/>
    <x v="150"/>
    <x v="34"/>
    <x v="4"/>
    <x v="16"/>
    <x v="0"/>
    <x v="0"/>
    <x v="1"/>
    <x v="30"/>
    <x v="7"/>
    <x v="0"/>
    <x v="14"/>
    <x v="2"/>
    <x v="0"/>
    <x v="1"/>
    <x v="7"/>
    <x v="434"/>
    <x v="4"/>
    <x v="39"/>
    <x v="65"/>
  </r>
  <r>
    <x v="20"/>
    <x v="3"/>
    <x v="20"/>
    <x v="34"/>
    <x v="196"/>
    <x v="195"/>
    <x v="29"/>
    <x v="3"/>
    <x v="0"/>
    <x v="0"/>
    <x v="1"/>
    <x v="11"/>
    <x v="160"/>
    <x v="210"/>
    <x v="0"/>
    <x v="16"/>
    <x v="0"/>
    <x v="2"/>
    <x v="1"/>
    <x v="305"/>
    <x v="22"/>
    <x v="28"/>
    <x v="38"/>
    <x v="0"/>
    <x v="0"/>
    <x v="2"/>
    <x v="58"/>
    <x v="145"/>
    <x v="27"/>
    <x v="47"/>
    <x v="48"/>
  </r>
  <r>
    <x v="21"/>
    <x v="2"/>
    <x v="37"/>
    <x v="64"/>
    <x v="197"/>
    <x v="196"/>
    <x v="6"/>
    <x v="2"/>
    <x v="0"/>
    <x v="0"/>
    <x v="1"/>
    <x v="2"/>
    <x v="39"/>
    <x v="94"/>
    <x v="12"/>
    <x v="5"/>
    <x v="0"/>
    <x v="2"/>
    <x v="1"/>
    <x v="131"/>
    <x v="17"/>
    <x v="6"/>
    <x v="22"/>
    <x v="0"/>
    <x v="0"/>
    <x v="1"/>
    <x v="57"/>
    <x v="146"/>
    <x v="59"/>
    <x v="64"/>
    <x v="68"/>
  </r>
  <r>
    <x v="21"/>
    <x v="3"/>
    <x v="5"/>
    <x v="7"/>
    <x v="198"/>
    <x v="197"/>
    <x v="11"/>
    <x v="2"/>
    <x v="0"/>
    <x v="0"/>
    <x v="1"/>
    <x v="10"/>
    <x v="36"/>
    <x v="113"/>
    <x v="12"/>
    <x v="4"/>
    <x v="0"/>
    <x v="2"/>
    <x v="1"/>
    <x v="271"/>
    <x v="10"/>
    <x v="20"/>
    <x v="29"/>
    <x v="0"/>
    <x v="0"/>
    <x v="2"/>
    <x v="14"/>
    <x v="147"/>
    <x v="0"/>
    <x v="17"/>
    <x v="13"/>
  </r>
  <r>
    <x v="21"/>
    <x v="2"/>
    <x v="6"/>
    <x v="8"/>
    <x v="199"/>
    <x v="198"/>
    <x v="3"/>
    <x v="3"/>
    <x v="0"/>
    <x v="0"/>
    <x v="1"/>
    <x v="2"/>
    <x v="48"/>
    <x v="96"/>
    <x v="1"/>
    <x v="16"/>
    <x v="0"/>
    <x v="2"/>
    <x v="1"/>
    <x v="236"/>
    <x v="33"/>
    <x v="13"/>
    <x v="33"/>
    <x v="0"/>
    <x v="0"/>
    <x v="1"/>
    <x v="45"/>
    <x v="148"/>
    <x v="17"/>
    <x v="17"/>
    <x v="13"/>
  </r>
  <r>
    <x v="21"/>
    <x v="3"/>
    <x v="33"/>
    <x v="61"/>
    <x v="200"/>
    <x v="199"/>
    <x v="34"/>
    <x v="3"/>
    <x v="0"/>
    <x v="0"/>
    <x v="1"/>
    <x v="11"/>
    <x v="58"/>
    <x v="172"/>
    <x v="0"/>
    <x v="16"/>
    <x v="0"/>
    <x v="2"/>
    <x v="1"/>
    <x v="287"/>
    <x v="22"/>
    <x v="32"/>
    <x v="23"/>
    <x v="0"/>
    <x v="0"/>
    <x v="2"/>
    <x v="30"/>
    <x v="149"/>
    <x v="16"/>
    <x v="66"/>
    <x v="69"/>
  </r>
  <r>
    <x v="21"/>
    <x v="1"/>
    <x v="69"/>
    <x v="77"/>
    <x v="201"/>
    <x v="200"/>
    <x v="29"/>
    <x v="2"/>
    <x v="0"/>
    <x v="0"/>
    <x v="0"/>
    <x v="6"/>
    <x v="168"/>
    <x v="41"/>
    <x v="9"/>
    <x v="16"/>
    <x v="0"/>
    <x v="0"/>
    <x v="1"/>
    <x v="36"/>
    <x v="14"/>
    <x v="41"/>
    <x v="8"/>
    <x v="2"/>
    <x v="0"/>
    <x v="1"/>
    <x v="48"/>
    <x v="435"/>
    <x v="27"/>
    <x v="44"/>
    <x v="67"/>
  </r>
  <r>
    <x v="21"/>
    <x v="1"/>
    <x v="61"/>
    <x v="69"/>
    <x v="202"/>
    <x v="201"/>
    <x v="3"/>
    <x v="3"/>
    <x v="0"/>
    <x v="0"/>
    <x v="0"/>
    <x v="5"/>
    <x v="176"/>
    <x v="73"/>
    <x v="5"/>
    <x v="16"/>
    <x v="0"/>
    <x v="0"/>
    <x v="1"/>
    <x v="64"/>
    <x v="29"/>
    <x v="25"/>
    <x v="28"/>
    <x v="2"/>
    <x v="0"/>
    <x v="1"/>
    <x v="45"/>
    <x v="436"/>
    <x v="17"/>
    <x v="39"/>
    <x v="65"/>
  </r>
  <r>
    <x v="21"/>
    <x v="3"/>
    <x v="19"/>
    <x v="32"/>
    <x v="203"/>
    <x v="202"/>
    <x v="33"/>
    <x v="2"/>
    <x v="0"/>
    <x v="0"/>
    <x v="1"/>
    <x v="11"/>
    <x v="5"/>
    <x v="163"/>
    <x v="12"/>
    <x v="4"/>
    <x v="0"/>
    <x v="2"/>
    <x v="1"/>
    <x v="292"/>
    <x v="10"/>
    <x v="42"/>
    <x v="34"/>
    <x v="0"/>
    <x v="0"/>
    <x v="2"/>
    <x v="18"/>
    <x v="150"/>
    <x v="33"/>
    <x v="18"/>
    <x v="36"/>
  </r>
  <r>
    <x v="21"/>
    <x v="3"/>
    <x v="33"/>
    <x v="61"/>
    <x v="204"/>
    <x v="203"/>
    <x v="34"/>
    <x v="3"/>
    <x v="0"/>
    <x v="0"/>
    <x v="1"/>
    <x v="11"/>
    <x v="58"/>
    <x v="172"/>
    <x v="0"/>
    <x v="16"/>
    <x v="0"/>
    <x v="2"/>
    <x v="1"/>
    <x v="286"/>
    <x v="22"/>
    <x v="32"/>
    <x v="23"/>
    <x v="0"/>
    <x v="0"/>
    <x v="2"/>
    <x v="30"/>
    <x v="151"/>
    <x v="16"/>
    <x v="66"/>
    <x v="69"/>
  </r>
  <r>
    <x v="21"/>
    <x v="2"/>
    <x v="37"/>
    <x v="64"/>
    <x v="205"/>
    <x v="204"/>
    <x v="2"/>
    <x v="3"/>
    <x v="0"/>
    <x v="0"/>
    <x v="1"/>
    <x v="3"/>
    <x v="51"/>
    <x v="251"/>
    <x v="1"/>
    <x v="16"/>
    <x v="0"/>
    <x v="2"/>
    <x v="1"/>
    <x v="129"/>
    <x v="16"/>
    <x v="38"/>
    <x v="24"/>
    <x v="0"/>
    <x v="0"/>
    <x v="2"/>
    <x v="19"/>
    <x v="152"/>
    <x v="1"/>
    <x v="67"/>
    <x v="70"/>
  </r>
  <r>
    <x v="21"/>
    <x v="3"/>
    <x v="21"/>
    <x v="36"/>
    <x v="206"/>
    <x v="205"/>
    <x v="5"/>
    <x v="3"/>
    <x v="0"/>
    <x v="0"/>
    <x v="1"/>
    <x v="10"/>
    <x v="102"/>
    <x v="136"/>
    <x v="12"/>
    <x v="4"/>
    <x v="0"/>
    <x v="2"/>
    <x v="1"/>
    <x v="289"/>
    <x v="22"/>
    <x v="36"/>
    <x v="29"/>
    <x v="0"/>
    <x v="0"/>
    <x v="2"/>
    <x v="22"/>
    <x v="153"/>
    <x v="32"/>
    <x v="54"/>
    <x v="52"/>
  </r>
  <r>
    <x v="21"/>
    <x v="3"/>
    <x v="33"/>
    <x v="61"/>
    <x v="207"/>
    <x v="206"/>
    <x v="29"/>
    <x v="3"/>
    <x v="0"/>
    <x v="0"/>
    <x v="1"/>
    <x v="11"/>
    <x v="46"/>
    <x v="152"/>
    <x v="12"/>
    <x v="4"/>
    <x v="0"/>
    <x v="2"/>
    <x v="1"/>
    <x v="315"/>
    <x v="22"/>
    <x v="32"/>
    <x v="23"/>
    <x v="0"/>
    <x v="0"/>
    <x v="2"/>
    <x v="58"/>
    <x v="154"/>
    <x v="27"/>
    <x v="52"/>
    <x v="60"/>
  </r>
  <r>
    <x v="21"/>
    <x v="2"/>
    <x v="29"/>
    <x v="40"/>
    <x v="208"/>
    <x v="207"/>
    <x v="22"/>
    <x v="3"/>
    <x v="0"/>
    <x v="0"/>
    <x v="1"/>
    <x v="3"/>
    <x v="49"/>
    <x v="247"/>
    <x v="12"/>
    <x v="5"/>
    <x v="0"/>
    <x v="2"/>
    <x v="1"/>
    <x v="217"/>
    <x v="16"/>
    <x v="38"/>
    <x v="24"/>
    <x v="0"/>
    <x v="0"/>
    <x v="2"/>
    <x v="59"/>
    <x v="155"/>
    <x v="31"/>
    <x v="41"/>
    <x v="43"/>
  </r>
  <r>
    <x v="22"/>
    <x v="1"/>
    <x v="43"/>
    <x v="32"/>
    <x v="209"/>
    <x v="208"/>
    <x v="50"/>
    <x v="3"/>
    <x v="0"/>
    <x v="0"/>
    <x v="0"/>
    <x v="7"/>
    <x v="12"/>
    <x v="60"/>
    <x v="5"/>
    <x v="16"/>
    <x v="0"/>
    <x v="0"/>
    <x v="1"/>
    <x v="69"/>
    <x v="29"/>
    <x v="8"/>
    <x v="11"/>
    <x v="2"/>
    <x v="0"/>
    <x v="1"/>
    <x v="39"/>
    <x v="437"/>
    <x v="28"/>
    <x v="18"/>
    <x v="36"/>
  </r>
  <r>
    <x v="22"/>
    <x v="1"/>
    <x v="38"/>
    <x v="21"/>
    <x v="210"/>
    <x v="209"/>
    <x v="50"/>
    <x v="3"/>
    <x v="0"/>
    <x v="0"/>
    <x v="0"/>
    <x v="7"/>
    <x v="12"/>
    <x v="60"/>
    <x v="4"/>
    <x v="16"/>
    <x v="0"/>
    <x v="0"/>
    <x v="1"/>
    <x v="69"/>
    <x v="29"/>
    <x v="8"/>
    <x v="11"/>
    <x v="2"/>
    <x v="0"/>
    <x v="1"/>
    <x v="39"/>
    <x v="438"/>
    <x v="28"/>
    <x v="18"/>
    <x v="36"/>
  </r>
  <r>
    <x v="22"/>
    <x v="3"/>
    <x v="6"/>
    <x v="9"/>
    <x v="211"/>
    <x v="210"/>
    <x v="11"/>
    <x v="2"/>
    <x v="0"/>
    <x v="0"/>
    <x v="1"/>
    <x v="10"/>
    <x v="33"/>
    <x v="100"/>
    <x v="12"/>
    <x v="4"/>
    <x v="0"/>
    <x v="2"/>
    <x v="1"/>
    <x v="231"/>
    <x v="10"/>
    <x v="5"/>
    <x v="29"/>
    <x v="0"/>
    <x v="0"/>
    <x v="2"/>
    <x v="14"/>
    <x v="156"/>
    <x v="0"/>
    <x v="18"/>
    <x v="15"/>
  </r>
  <r>
    <x v="22"/>
    <x v="3"/>
    <x v="6"/>
    <x v="9"/>
    <x v="212"/>
    <x v="211"/>
    <x v="11"/>
    <x v="2"/>
    <x v="0"/>
    <x v="0"/>
    <x v="1"/>
    <x v="10"/>
    <x v="33"/>
    <x v="100"/>
    <x v="12"/>
    <x v="4"/>
    <x v="0"/>
    <x v="2"/>
    <x v="1"/>
    <x v="238"/>
    <x v="10"/>
    <x v="5"/>
    <x v="29"/>
    <x v="0"/>
    <x v="0"/>
    <x v="2"/>
    <x v="14"/>
    <x v="157"/>
    <x v="0"/>
    <x v="18"/>
    <x v="15"/>
  </r>
  <r>
    <x v="22"/>
    <x v="3"/>
    <x v="33"/>
    <x v="61"/>
    <x v="213"/>
    <x v="212"/>
    <x v="19"/>
    <x v="3"/>
    <x v="0"/>
    <x v="0"/>
    <x v="1"/>
    <x v="11"/>
    <x v="44"/>
    <x v="212"/>
    <x v="0"/>
    <x v="16"/>
    <x v="0"/>
    <x v="2"/>
    <x v="1"/>
    <x v="258"/>
    <x v="22"/>
    <x v="30"/>
    <x v="38"/>
    <x v="0"/>
    <x v="0"/>
    <x v="2"/>
    <x v="13"/>
    <x v="158"/>
    <x v="20"/>
    <x v="66"/>
    <x v="69"/>
  </r>
  <r>
    <x v="22"/>
    <x v="2"/>
    <x v="24"/>
    <x v="28"/>
    <x v="214"/>
    <x v="213"/>
    <x v="22"/>
    <x v="3"/>
    <x v="0"/>
    <x v="0"/>
    <x v="1"/>
    <x v="3"/>
    <x v="177"/>
    <x v="226"/>
    <x v="1"/>
    <x v="16"/>
    <x v="0"/>
    <x v="2"/>
    <x v="1"/>
    <x v="155"/>
    <x v="16"/>
    <x v="38"/>
    <x v="35"/>
    <x v="0"/>
    <x v="0"/>
    <x v="2"/>
    <x v="59"/>
    <x v="159"/>
    <x v="31"/>
    <x v="25"/>
    <x v="36"/>
  </r>
  <r>
    <x v="22"/>
    <x v="2"/>
    <x v="6"/>
    <x v="8"/>
    <x v="215"/>
    <x v="214"/>
    <x v="55"/>
    <x v="3"/>
    <x v="0"/>
    <x v="0"/>
    <x v="1"/>
    <x v="3"/>
    <x v="29"/>
    <x v="220"/>
    <x v="1"/>
    <x v="16"/>
    <x v="0"/>
    <x v="2"/>
    <x v="1"/>
    <x v="200"/>
    <x v="16"/>
    <x v="38"/>
    <x v="35"/>
    <x v="0"/>
    <x v="0"/>
    <x v="2"/>
    <x v="61"/>
    <x v="160"/>
    <x v="12"/>
    <x v="18"/>
    <x v="14"/>
  </r>
  <r>
    <x v="22"/>
    <x v="2"/>
    <x v="37"/>
    <x v="64"/>
    <x v="216"/>
    <x v="215"/>
    <x v="55"/>
    <x v="3"/>
    <x v="0"/>
    <x v="0"/>
    <x v="1"/>
    <x v="3"/>
    <x v="51"/>
    <x v="251"/>
    <x v="1"/>
    <x v="16"/>
    <x v="0"/>
    <x v="2"/>
    <x v="1"/>
    <x v="124"/>
    <x v="16"/>
    <x v="38"/>
    <x v="24"/>
    <x v="0"/>
    <x v="0"/>
    <x v="2"/>
    <x v="61"/>
    <x v="161"/>
    <x v="12"/>
    <x v="67"/>
    <x v="70"/>
  </r>
  <r>
    <x v="22"/>
    <x v="1"/>
    <x v="44"/>
    <x v="34"/>
    <x v="217"/>
    <x v="216"/>
    <x v="37"/>
    <x v="3"/>
    <x v="0"/>
    <x v="0"/>
    <x v="0"/>
    <x v="6"/>
    <x v="145"/>
    <x v="55"/>
    <x v="12"/>
    <x v="9"/>
    <x v="0"/>
    <x v="0"/>
    <x v="1"/>
    <x v="28"/>
    <x v="29"/>
    <x v="8"/>
    <x v="11"/>
    <x v="2"/>
    <x v="0"/>
    <x v="1"/>
    <x v="35"/>
    <x v="439"/>
    <x v="21"/>
    <x v="47"/>
    <x v="48"/>
  </r>
  <r>
    <x v="22"/>
    <x v="3"/>
    <x v="21"/>
    <x v="36"/>
    <x v="218"/>
    <x v="217"/>
    <x v="29"/>
    <x v="3"/>
    <x v="0"/>
    <x v="0"/>
    <x v="1"/>
    <x v="10"/>
    <x v="102"/>
    <x v="136"/>
    <x v="12"/>
    <x v="4"/>
    <x v="0"/>
    <x v="2"/>
    <x v="1"/>
    <x v="290"/>
    <x v="22"/>
    <x v="36"/>
    <x v="29"/>
    <x v="0"/>
    <x v="0"/>
    <x v="2"/>
    <x v="58"/>
    <x v="162"/>
    <x v="27"/>
    <x v="54"/>
    <x v="52"/>
  </r>
  <r>
    <x v="22"/>
    <x v="3"/>
    <x v="31"/>
    <x v="59"/>
    <x v="219"/>
    <x v="218"/>
    <x v="11"/>
    <x v="2"/>
    <x v="0"/>
    <x v="0"/>
    <x v="1"/>
    <x v="11"/>
    <x v="103"/>
    <x v="208"/>
    <x v="0"/>
    <x v="16"/>
    <x v="0"/>
    <x v="2"/>
    <x v="1"/>
    <x v="244"/>
    <x v="10"/>
    <x v="30"/>
    <x v="38"/>
    <x v="0"/>
    <x v="0"/>
    <x v="2"/>
    <x v="14"/>
    <x v="163"/>
    <x v="0"/>
    <x v="73"/>
    <x v="77"/>
  </r>
  <r>
    <x v="22"/>
    <x v="3"/>
    <x v="32"/>
    <x v="60"/>
    <x v="220"/>
    <x v="219"/>
    <x v="11"/>
    <x v="2"/>
    <x v="0"/>
    <x v="0"/>
    <x v="1"/>
    <x v="10"/>
    <x v="143"/>
    <x v="133"/>
    <x v="0"/>
    <x v="16"/>
    <x v="0"/>
    <x v="2"/>
    <x v="1"/>
    <x v="236"/>
    <x v="10"/>
    <x v="36"/>
    <x v="19"/>
    <x v="0"/>
    <x v="0"/>
    <x v="2"/>
    <x v="14"/>
    <x v="164"/>
    <x v="0"/>
    <x v="76"/>
    <x v="79"/>
  </r>
  <r>
    <x v="22"/>
    <x v="1"/>
    <x v="53"/>
    <x v="52"/>
    <x v="221"/>
    <x v="220"/>
    <x v="3"/>
    <x v="3"/>
    <x v="0"/>
    <x v="0"/>
    <x v="0"/>
    <x v="6"/>
    <x v="76"/>
    <x v="12"/>
    <x v="12"/>
    <x v="7"/>
    <x v="0"/>
    <x v="0"/>
    <x v="1"/>
    <x v="10"/>
    <x v="35"/>
    <x v="31"/>
    <x v="16"/>
    <x v="2"/>
    <x v="0"/>
    <x v="1"/>
    <x v="45"/>
    <x v="440"/>
    <x v="17"/>
    <x v="70"/>
    <x v="76"/>
  </r>
  <r>
    <x v="22"/>
    <x v="2"/>
    <x v="24"/>
    <x v="28"/>
    <x v="222"/>
    <x v="221"/>
    <x v="50"/>
    <x v="3"/>
    <x v="0"/>
    <x v="0"/>
    <x v="1"/>
    <x v="3"/>
    <x v="177"/>
    <x v="226"/>
    <x v="1"/>
    <x v="16"/>
    <x v="0"/>
    <x v="2"/>
    <x v="1"/>
    <x v="154"/>
    <x v="16"/>
    <x v="38"/>
    <x v="35"/>
    <x v="0"/>
    <x v="0"/>
    <x v="2"/>
    <x v="17"/>
    <x v="165"/>
    <x v="28"/>
    <x v="25"/>
    <x v="36"/>
  </r>
  <r>
    <x v="22"/>
    <x v="2"/>
    <x v="29"/>
    <x v="40"/>
    <x v="223"/>
    <x v="222"/>
    <x v="59"/>
    <x v="2"/>
    <x v="0"/>
    <x v="0"/>
    <x v="1"/>
    <x v="3"/>
    <x v="59"/>
    <x v="156"/>
    <x v="1"/>
    <x v="16"/>
    <x v="0"/>
    <x v="2"/>
    <x v="1"/>
    <x v="205"/>
    <x v="37"/>
    <x v="12"/>
    <x v="20"/>
    <x v="0"/>
    <x v="0"/>
    <x v="2"/>
    <x v="15"/>
    <x v="166"/>
    <x v="44"/>
    <x v="45"/>
    <x v="46"/>
  </r>
  <r>
    <x v="22"/>
    <x v="3"/>
    <x v="32"/>
    <x v="60"/>
    <x v="224"/>
    <x v="223"/>
    <x v="29"/>
    <x v="3"/>
    <x v="0"/>
    <x v="0"/>
    <x v="1"/>
    <x v="10"/>
    <x v="143"/>
    <x v="133"/>
    <x v="12"/>
    <x v="4"/>
    <x v="0"/>
    <x v="2"/>
    <x v="1"/>
    <x v="237"/>
    <x v="22"/>
    <x v="36"/>
    <x v="19"/>
    <x v="0"/>
    <x v="0"/>
    <x v="2"/>
    <x v="58"/>
    <x v="167"/>
    <x v="27"/>
    <x v="76"/>
    <x v="79"/>
  </r>
  <r>
    <x v="22"/>
    <x v="2"/>
    <x v="37"/>
    <x v="64"/>
    <x v="225"/>
    <x v="224"/>
    <x v="6"/>
    <x v="2"/>
    <x v="0"/>
    <x v="0"/>
    <x v="1"/>
    <x v="2"/>
    <x v="39"/>
    <x v="94"/>
    <x v="12"/>
    <x v="5"/>
    <x v="0"/>
    <x v="2"/>
    <x v="1"/>
    <x v="134"/>
    <x v="17"/>
    <x v="6"/>
    <x v="22"/>
    <x v="0"/>
    <x v="0"/>
    <x v="1"/>
    <x v="57"/>
    <x v="168"/>
    <x v="59"/>
    <x v="64"/>
    <x v="68"/>
  </r>
  <r>
    <x v="22"/>
    <x v="2"/>
    <x v="12"/>
    <x v="13"/>
    <x v="226"/>
    <x v="225"/>
    <x v="57"/>
    <x v="2"/>
    <x v="0"/>
    <x v="0"/>
    <x v="1"/>
    <x v="3"/>
    <x v="19"/>
    <x v="143"/>
    <x v="12"/>
    <x v="5"/>
    <x v="0"/>
    <x v="2"/>
    <x v="1"/>
    <x v="112"/>
    <x v="37"/>
    <x v="4"/>
    <x v="30"/>
    <x v="0"/>
    <x v="0"/>
    <x v="2"/>
    <x v="56"/>
    <x v="169"/>
    <x v="13"/>
    <x v="19"/>
    <x v="18"/>
  </r>
  <r>
    <x v="23"/>
    <x v="2"/>
    <x v="6"/>
    <x v="8"/>
    <x v="227"/>
    <x v="226"/>
    <x v="40"/>
    <x v="3"/>
    <x v="0"/>
    <x v="0"/>
    <x v="1"/>
    <x v="3"/>
    <x v="29"/>
    <x v="222"/>
    <x v="12"/>
    <x v="5"/>
    <x v="0"/>
    <x v="2"/>
    <x v="1"/>
    <x v="98"/>
    <x v="16"/>
    <x v="19"/>
    <x v="35"/>
    <x v="0"/>
    <x v="0"/>
    <x v="2"/>
    <x v="61"/>
    <x v="170"/>
    <x v="15"/>
    <x v="20"/>
    <x v="16"/>
  </r>
  <r>
    <x v="23"/>
    <x v="2"/>
    <x v="8"/>
    <x v="11"/>
    <x v="228"/>
    <x v="227"/>
    <x v="55"/>
    <x v="3"/>
    <x v="0"/>
    <x v="0"/>
    <x v="1"/>
    <x v="3"/>
    <x v="27"/>
    <x v="223"/>
    <x v="1"/>
    <x v="16"/>
    <x v="0"/>
    <x v="2"/>
    <x v="1"/>
    <x v="109"/>
    <x v="16"/>
    <x v="19"/>
    <x v="35"/>
    <x v="0"/>
    <x v="0"/>
    <x v="2"/>
    <x v="61"/>
    <x v="171"/>
    <x v="12"/>
    <x v="21"/>
    <x v="18"/>
  </r>
  <r>
    <x v="23"/>
    <x v="2"/>
    <x v="8"/>
    <x v="11"/>
    <x v="229"/>
    <x v="228"/>
    <x v="55"/>
    <x v="3"/>
    <x v="0"/>
    <x v="0"/>
    <x v="1"/>
    <x v="3"/>
    <x v="27"/>
    <x v="223"/>
    <x v="1"/>
    <x v="16"/>
    <x v="0"/>
    <x v="2"/>
    <x v="1"/>
    <x v="104"/>
    <x v="16"/>
    <x v="19"/>
    <x v="35"/>
    <x v="0"/>
    <x v="0"/>
    <x v="2"/>
    <x v="61"/>
    <x v="172"/>
    <x v="12"/>
    <x v="21"/>
    <x v="18"/>
  </r>
  <r>
    <x v="23"/>
    <x v="2"/>
    <x v="37"/>
    <x v="64"/>
    <x v="230"/>
    <x v="229"/>
    <x v="3"/>
    <x v="2"/>
    <x v="0"/>
    <x v="0"/>
    <x v="1"/>
    <x v="2"/>
    <x v="39"/>
    <x v="94"/>
    <x v="12"/>
    <x v="5"/>
    <x v="0"/>
    <x v="2"/>
    <x v="1"/>
    <x v="135"/>
    <x v="17"/>
    <x v="6"/>
    <x v="22"/>
    <x v="0"/>
    <x v="0"/>
    <x v="1"/>
    <x v="45"/>
    <x v="173"/>
    <x v="17"/>
    <x v="64"/>
    <x v="68"/>
  </r>
  <r>
    <x v="23"/>
    <x v="3"/>
    <x v="5"/>
    <x v="7"/>
    <x v="231"/>
    <x v="230"/>
    <x v="11"/>
    <x v="2"/>
    <x v="0"/>
    <x v="0"/>
    <x v="1"/>
    <x v="10"/>
    <x v="36"/>
    <x v="114"/>
    <x v="12"/>
    <x v="4"/>
    <x v="0"/>
    <x v="2"/>
    <x v="1"/>
    <x v="298"/>
    <x v="10"/>
    <x v="20"/>
    <x v="29"/>
    <x v="0"/>
    <x v="0"/>
    <x v="2"/>
    <x v="14"/>
    <x v="174"/>
    <x v="0"/>
    <x v="20"/>
    <x v="16"/>
  </r>
  <r>
    <x v="23"/>
    <x v="3"/>
    <x v="5"/>
    <x v="7"/>
    <x v="232"/>
    <x v="231"/>
    <x v="11"/>
    <x v="2"/>
    <x v="0"/>
    <x v="0"/>
    <x v="1"/>
    <x v="10"/>
    <x v="33"/>
    <x v="101"/>
    <x v="12"/>
    <x v="4"/>
    <x v="0"/>
    <x v="2"/>
    <x v="1"/>
    <x v="263"/>
    <x v="10"/>
    <x v="35"/>
    <x v="29"/>
    <x v="0"/>
    <x v="0"/>
    <x v="2"/>
    <x v="14"/>
    <x v="175"/>
    <x v="0"/>
    <x v="20"/>
    <x v="16"/>
  </r>
  <r>
    <x v="23"/>
    <x v="3"/>
    <x v="5"/>
    <x v="7"/>
    <x v="233"/>
    <x v="232"/>
    <x v="11"/>
    <x v="2"/>
    <x v="0"/>
    <x v="0"/>
    <x v="1"/>
    <x v="10"/>
    <x v="33"/>
    <x v="101"/>
    <x v="12"/>
    <x v="4"/>
    <x v="0"/>
    <x v="2"/>
    <x v="1"/>
    <x v="268"/>
    <x v="10"/>
    <x v="35"/>
    <x v="29"/>
    <x v="0"/>
    <x v="0"/>
    <x v="2"/>
    <x v="14"/>
    <x v="176"/>
    <x v="0"/>
    <x v="20"/>
    <x v="16"/>
  </r>
  <r>
    <x v="23"/>
    <x v="2"/>
    <x v="26"/>
    <x v="35"/>
    <x v="234"/>
    <x v="233"/>
    <x v="33"/>
    <x v="2"/>
    <x v="0"/>
    <x v="0"/>
    <x v="1"/>
    <x v="4"/>
    <x v="53"/>
    <x v="257"/>
    <x v="1"/>
    <x v="16"/>
    <x v="0"/>
    <x v="2"/>
    <x v="1"/>
    <x v="152"/>
    <x v="4"/>
    <x v="3"/>
    <x v="31"/>
    <x v="0"/>
    <x v="0"/>
    <x v="2"/>
    <x v="18"/>
    <x v="177"/>
    <x v="33"/>
    <x v="21"/>
    <x v="36"/>
  </r>
  <r>
    <x v="23"/>
    <x v="2"/>
    <x v="6"/>
    <x v="8"/>
    <x v="235"/>
    <x v="234"/>
    <x v="55"/>
    <x v="3"/>
    <x v="0"/>
    <x v="0"/>
    <x v="1"/>
    <x v="3"/>
    <x v="29"/>
    <x v="222"/>
    <x v="1"/>
    <x v="16"/>
    <x v="0"/>
    <x v="2"/>
    <x v="1"/>
    <x v="107"/>
    <x v="16"/>
    <x v="19"/>
    <x v="35"/>
    <x v="0"/>
    <x v="0"/>
    <x v="2"/>
    <x v="61"/>
    <x v="178"/>
    <x v="12"/>
    <x v="20"/>
    <x v="16"/>
  </r>
  <r>
    <x v="23"/>
    <x v="2"/>
    <x v="26"/>
    <x v="35"/>
    <x v="236"/>
    <x v="235"/>
    <x v="25"/>
    <x v="2"/>
    <x v="0"/>
    <x v="0"/>
    <x v="1"/>
    <x v="3"/>
    <x v="16"/>
    <x v="144"/>
    <x v="12"/>
    <x v="5"/>
    <x v="0"/>
    <x v="2"/>
    <x v="1"/>
    <x v="112"/>
    <x v="37"/>
    <x v="4"/>
    <x v="30"/>
    <x v="0"/>
    <x v="0"/>
    <x v="2"/>
    <x v="37"/>
    <x v="179"/>
    <x v="30"/>
    <x v="21"/>
    <x v="36"/>
  </r>
  <r>
    <x v="23"/>
    <x v="2"/>
    <x v="6"/>
    <x v="8"/>
    <x v="237"/>
    <x v="236"/>
    <x v="50"/>
    <x v="3"/>
    <x v="0"/>
    <x v="0"/>
    <x v="1"/>
    <x v="3"/>
    <x v="29"/>
    <x v="222"/>
    <x v="1"/>
    <x v="16"/>
    <x v="0"/>
    <x v="2"/>
    <x v="1"/>
    <x v="106"/>
    <x v="16"/>
    <x v="19"/>
    <x v="35"/>
    <x v="0"/>
    <x v="0"/>
    <x v="2"/>
    <x v="17"/>
    <x v="180"/>
    <x v="28"/>
    <x v="20"/>
    <x v="16"/>
  </r>
  <r>
    <x v="23"/>
    <x v="1"/>
    <x v="58"/>
    <x v="58"/>
    <x v="238"/>
    <x v="237"/>
    <x v="3"/>
    <x v="2"/>
    <x v="0"/>
    <x v="0"/>
    <x v="0"/>
    <x v="6"/>
    <x v="122"/>
    <x v="23"/>
    <x v="12"/>
    <x v="7"/>
    <x v="0"/>
    <x v="0"/>
    <x v="1"/>
    <x v="51"/>
    <x v="7"/>
    <x v="14"/>
    <x v="10"/>
    <x v="2"/>
    <x v="0"/>
    <x v="1"/>
    <x v="45"/>
    <x v="441"/>
    <x v="17"/>
    <x v="76"/>
    <x v="85"/>
  </r>
  <r>
    <x v="23"/>
    <x v="2"/>
    <x v="29"/>
    <x v="40"/>
    <x v="239"/>
    <x v="238"/>
    <x v="59"/>
    <x v="3"/>
    <x v="0"/>
    <x v="0"/>
    <x v="1"/>
    <x v="3"/>
    <x v="141"/>
    <x v="248"/>
    <x v="1"/>
    <x v="16"/>
    <x v="0"/>
    <x v="2"/>
    <x v="1"/>
    <x v="187"/>
    <x v="16"/>
    <x v="38"/>
    <x v="24"/>
    <x v="0"/>
    <x v="0"/>
    <x v="2"/>
    <x v="15"/>
    <x v="181"/>
    <x v="44"/>
    <x v="79"/>
    <x v="80"/>
  </r>
  <r>
    <x v="23"/>
    <x v="3"/>
    <x v="31"/>
    <x v="59"/>
    <x v="240"/>
    <x v="239"/>
    <x v="5"/>
    <x v="3"/>
    <x v="0"/>
    <x v="0"/>
    <x v="1"/>
    <x v="11"/>
    <x v="115"/>
    <x v="166"/>
    <x v="12"/>
    <x v="4"/>
    <x v="0"/>
    <x v="2"/>
    <x v="1"/>
    <x v="271"/>
    <x v="22"/>
    <x v="32"/>
    <x v="23"/>
    <x v="0"/>
    <x v="0"/>
    <x v="2"/>
    <x v="22"/>
    <x v="182"/>
    <x v="32"/>
    <x v="73"/>
    <x v="77"/>
  </r>
  <r>
    <x v="23"/>
    <x v="3"/>
    <x v="18"/>
    <x v="27"/>
    <x v="241"/>
    <x v="240"/>
    <x v="51"/>
    <x v="2"/>
    <x v="0"/>
    <x v="0"/>
    <x v="1"/>
    <x v="11"/>
    <x v="35"/>
    <x v="196"/>
    <x v="12"/>
    <x v="4"/>
    <x v="0"/>
    <x v="2"/>
    <x v="1"/>
    <x v="255"/>
    <x v="10"/>
    <x v="28"/>
    <x v="38"/>
    <x v="0"/>
    <x v="0"/>
    <x v="2"/>
    <x v="51"/>
    <x v="183"/>
    <x v="42"/>
    <x v="21"/>
    <x v="36"/>
  </r>
  <r>
    <x v="23"/>
    <x v="3"/>
    <x v="33"/>
    <x v="61"/>
    <x v="242"/>
    <x v="241"/>
    <x v="34"/>
    <x v="3"/>
    <x v="0"/>
    <x v="0"/>
    <x v="1"/>
    <x v="10"/>
    <x v="32"/>
    <x v="125"/>
    <x v="12"/>
    <x v="4"/>
    <x v="0"/>
    <x v="2"/>
    <x v="1"/>
    <x v="269"/>
    <x v="22"/>
    <x v="36"/>
    <x v="19"/>
    <x v="0"/>
    <x v="0"/>
    <x v="2"/>
    <x v="30"/>
    <x v="184"/>
    <x v="16"/>
    <x v="64"/>
    <x v="68"/>
  </r>
  <r>
    <x v="23"/>
    <x v="2"/>
    <x v="30"/>
    <x v="41"/>
    <x v="243"/>
    <x v="242"/>
    <x v="2"/>
    <x v="3"/>
    <x v="0"/>
    <x v="0"/>
    <x v="1"/>
    <x v="3"/>
    <x v="63"/>
    <x v="190"/>
    <x v="12"/>
    <x v="4"/>
    <x v="0"/>
    <x v="2"/>
    <x v="1"/>
    <x v="229"/>
    <x v="15"/>
    <x v="6"/>
    <x v="22"/>
    <x v="0"/>
    <x v="0"/>
    <x v="2"/>
    <x v="19"/>
    <x v="185"/>
    <x v="1"/>
    <x v="82"/>
    <x v="83"/>
  </r>
  <r>
    <x v="23"/>
    <x v="1"/>
    <x v="40"/>
    <x v="23"/>
    <x v="244"/>
    <x v="243"/>
    <x v="17"/>
    <x v="4"/>
    <x v="0"/>
    <x v="0"/>
    <x v="0"/>
    <x v="7"/>
    <x v="135"/>
    <x v="80"/>
    <x v="12"/>
    <x v="7"/>
    <x v="0"/>
    <x v="0"/>
    <x v="1"/>
    <x v="68"/>
    <x v="12"/>
    <x v="15"/>
    <x v="27"/>
    <x v="2"/>
    <x v="0"/>
    <x v="1"/>
    <x v="61"/>
    <x v="442"/>
    <x v="50"/>
    <x v="47"/>
    <x v="48"/>
  </r>
  <r>
    <x v="23"/>
    <x v="2"/>
    <x v="29"/>
    <x v="40"/>
    <x v="245"/>
    <x v="244"/>
    <x v="25"/>
    <x v="2"/>
    <x v="0"/>
    <x v="0"/>
    <x v="1"/>
    <x v="3"/>
    <x v="0"/>
    <x v="150"/>
    <x v="1"/>
    <x v="16"/>
    <x v="0"/>
    <x v="2"/>
    <x v="1"/>
    <x v="206"/>
    <x v="37"/>
    <x v="12"/>
    <x v="30"/>
    <x v="0"/>
    <x v="0"/>
    <x v="2"/>
    <x v="37"/>
    <x v="186"/>
    <x v="30"/>
    <x v="46"/>
    <x v="47"/>
  </r>
  <r>
    <x v="23"/>
    <x v="3"/>
    <x v="20"/>
    <x v="34"/>
    <x v="246"/>
    <x v="245"/>
    <x v="29"/>
    <x v="3"/>
    <x v="0"/>
    <x v="0"/>
    <x v="1"/>
    <x v="11"/>
    <x v="160"/>
    <x v="210"/>
    <x v="12"/>
    <x v="4"/>
    <x v="0"/>
    <x v="2"/>
    <x v="1"/>
    <x v="308"/>
    <x v="22"/>
    <x v="43"/>
    <x v="38"/>
    <x v="0"/>
    <x v="0"/>
    <x v="2"/>
    <x v="58"/>
    <x v="187"/>
    <x v="27"/>
    <x v="47"/>
    <x v="48"/>
  </r>
  <r>
    <x v="24"/>
    <x v="2"/>
    <x v="6"/>
    <x v="8"/>
    <x v="247"/>
    <x v="246"/>
    <x v="55"/>
    <x v="3"/>
    <x v="0"/>
    <x v="0"/>
    <x v="1"/>
    <x v="3"/>
    <x v="29"/>
    <x v="224"/>
    <x v="1"/>
    <x v="16"/>
    <x v="0"/>
    <x v="2"/>
    <x v="1"/>
    <x v="111"/>
    <x v="16"/>
    <x v="19"/>
    <x v="35"/>
    <x v="0"/>
    <x v="0"/>
    <x v="2"/>
    <x v="61"/>
    <x v="188"/>
    <x v="12"/>
    <x v="21"/>
    <x v="17"/>
  </r>
  <r>
    <x v="24"/>
    <x v="2"/>
    <x v="6"/>
    <x v="8"/>
    <x v="248"/>
    <x v="247"/>
    <x v="55"/>
    <x v="3"/>
    <x v="0"/>
    <x v="0"/>
    <x v="1"/>
    <x v="3"/>
    <x v="29"/>
    <x v="224"/>
    <x v="1"/>
    <x v="16"/>
    <x v="0"/>
    <x v="2"/>
    <x v="1"/>
    <x v="113"/>
    <x v="16"/>
    <x v="19"/>
    <x v="35"/>
    <x v="0"/>
    <x v="0"/>
    <x v="2"/>
    <x v="61"/>
    <x v="189"/>
    <x v="12"/>
    <x v="21"/>
    <x v="17"/>
  </r>
  <r>
    <x v="24"/>
    <x v="2"/>
    <x v="6"/>
    <x v="8"/>
    <x v="249"/>
    <x v="248"/>
    <x v="18"/>
    <x v="2"/>
    <x v="0"/>
    <x v="0"/>
    <x v="1"/>
    <x v="3"/>
    <x v="14"/>
    <x v="154"/>
    <x v="1"/>
    <x v="16"/>
    <x v="0"/>
    <x v="2"/>
    <x v="1"/>
    <x v="90"/>
    <x v="37"/>
    <x v="17"/>
    <x v="32"/>
    <x v="0"/>
    <x v="0"/>
    <x v="2"/>
    <x v="27"/>
    <x v="190"/>
    <x v="26"/>
    <x v="21"/>
    <x v="17"/>
  </r>
  <r>
    <x v="24"/>
    <x v="2"/>
    <x v="7"/>
    <x v="10"/>
    <x v="250"/>
    <x v="249"/>
    <x v="55"/>
    <x v="3"/>
    <x v="0"/>
    <x v="0"/>
    <x v="1"/>
    <x v="3"/>
    <x v="27"/>
    <x v="225"/>
    <x v="1"/>
    <x v="16"/>
    <x v="0"/>
    <x v="2"/>
    <x v="1"/>
    <x v="135"/>
    <x v="16"/>
    <x v="19"/>
    <x v="35"/>
    <x v="0"/>
    <x v="0"/>
    <x v="2"/>
    <x v="61"/>
    <x v="191"/>
    <x v="12"/>
    <x v="22"/>
    <x v="18"/>
  </r>
  <r>
    <x v="24"/>
    <x v="2"/>
    <x v="6"/>
    <x v="8"/>
    <x v="251"/>
    <x v="250"/>
    <x v="55"/>
    <x v="3"/>
    <x v="0"/>
    <x v="0"/>
    <x v="1"/>
    <x v="3"/>
    <x v="29"/>
    <x v="224"/>
    <x v="1"/>
    <x v="16"/>
    <x v="0"/>
    <x v="2"/>
    <x v="1"/>
    <x v="115"/>
    <x v="16"/>
    <x v="19"/>
    <x v="35"/>
    <x v="0"/>
    <x v="0"/>
    <x v="2"/>
    <x v="61"/>
    <x v="192"/>
    <x v="12"/>
    <x v="21"/>
    <x v="17"/>
  </r>
  <r>
    <x v="24"/>
    <x v="2"/>
    <x v="29"/>
    <x v="40"/>
    <x v="252"/>
    <x v="251"/>
    <x v="55"/>
    <x v="3"/>
    <x v="0"/>
    <x v="0"/>
    <x v="1"/>
    <x v="3"/>
    <x v="49"/>
    <x v="247"/>
    <x v="12"/>
    <x v="5"/>
    <x v="0"/>
    <x v="2"/>
    <x v="1"/>
    <x v="213"/>
    <x v="16"/>
    <x v="38"/>
    <x v="24"/>
    <x v="0"/>
    <x v="0"/>
    <x v="2"/>
    <x v="61"/>
    <x v="193"/>
    <x v="12"/>
    <x v="41"/>
    <x v="43"/>
  </r>
  <r>
    <x v="24"/>
    <x v="2"/>
    <x v="6"/>
    <x v="8"/>
    <x v="253"/>
    <x v="252"/>
    <x v="42"/>
    <x v="3"/>
    <x v="0"/>
    <x v="0"/>
    <x v="1"/>
    <x v="3"/>
    <x v="29"/>
    <x v="224"/>
    <x v="12"/>
    <x v="5"/>
    <x v="0"/>
    <x v="2"/>
    <x v="1"/>
    <x v="118"/>
    <x v="16"/>
    <x v="19"/>
    <x v="35"/>
    <x v="0"/>
    <x v="0"/>
    <x v="2"/>
    <x v="50"/>
    <x v="194"/>
    <x v="58"/>
    <x v="21"/>
    <x v="17"/>
  </r>
  <r>
    <x v="24"/>
    <x v="2"/>
    <x v="29"/>
    <x v="40"/>
    <x v="254"/>
    <x v="253"/>
    <x v="15"/>
    <x v="2"/>
    <x v="0"/>
    <x v="0"/>
    <x v="1"/>
    <x v="3"/>
    <x v="0"/>
    <x v="150"/>
    <x v="1"/>
    <x v="16"/>
    <x v="0"/>
    <x v="2"/>
    <x v="1"/>
    <x v="216"/>
    <x v="37"/>
    <x v="12"/>
    <x v="30"/>
    <x v="0"/>
    <x v="0"/>
    <x v="2"/>
    <x v="61"/>
    <x v="195"/>
    <x v="19"/>
    <x v="46"/>
    <x v="47"/>
  </r>
  <r>
    <x v="24"/>
    <x v="2"/>
    <x v="17"/>
    <x v="22"/>
    <x v="255"/>
    <x v="254"/>
    <x v="55"/>
    <x v="3"/>
    <x v="0"/>
    <x v="0"/>
    <x v="1"/>
    <x v="3"/>
    <x v="178"/>
    <x v="237"/>
    <x v="1"/>
    <x v="16"/>
    <x v="0"/>
    <x v="2"/>
    <x v="1"/>
    <x v="146"/>
    <x v="16"/>
    <x v="19"/>
    <x v="35"/>
    <x v="0"/>
    <x v="0"/>
    <x v="2"/>
    <x v="61"/>
    <x v="196"/>
    <x v="12"/>
    <x v="30"/>
    <x v="36"/>
  </r>
  <r>
    <x v="24"/>
    <x v="3"/>
    <x v="5"/>
    <x v="7"/>
    <x v="256"/>
    <x v="255"/>
    <x v="11"/>
    <x v="2"/>
    <x v="0"/>
    <x v="0"/>
    <x v="1"/>
    <x v="10"/>
    <x v="36"/>
    <x v="115"/>
    <x v="12"/>
    <x v="4"/>
    <x v="0"/>
    <x v="2"/>
    <x v="1"/>
    <x v="323"/>
    <x v="10"/>
    <x v="20"/>
    <x v="29"/>
    <x v="0"/>
    <x v="0"/>
    <x v="2"/>
    <x v="14"/>
    <x v="197"/>
    <x v="0"/>
    <x v="21"/>
    <x v="17"/>
  </r>
  <r>
    <x v="24"/>
    <x v="3"/>
    <x v="5"/>
    <x v="7"/>
    <x v="257"/>
    <x v="256"/>
    <x v="11"/>
    <x v="2"/>
    <x v="0"/>
    <x v="0"/>
    <x v="1"/>
    <x v="10"/>
    <x v="36"/>
    <x v="115"/>
    <x v="12"/>
    <x v="4"/>
    <x v="0"/>
    <x v="2"/>
    <x v="1"/>
    <x v="324"/>
    <x v="10"/>
    <x v="20"/>
    <x v="29"/>
    <x v="0"/>
    <x v="0"/>
    <x v="2"/>
    <x v="14"/>
    <x v="198"/>
    <x v="0"/>
    <x v="21"/>
    <x v="17"/>
  </r>
  <r>
    <x v="24"/>
    <x v="1"/>
    <x v="53"/>
    <x v="49"/>
    <x v="258"/>
    <x v="257"/>
    <x v="48"/>
    <x v="2"/>
    <x v="0"/>
    <x v="0"/>
    <x v="0"/>
    <x v="6"/>
    <x v="79"/>
    <x v="36"/>
    <x v="4"/>
    <x v="16"/>
    <x v="0"/>
    <x v="0"/>
    <x v="1"/>
    <x v="55"/>
    <x v="7"/>
    <x v="0"/>
    <x v="14"/>
    <x v="2"/>
    <x v="0"/>
    <x v="1"/>
    <x v="7"/>
    <x v="443"/>
    <x v="4"/>
    <x v="70"/>
    <x v="76"/>
  </r>
  <r>
    <x v="24"/>
    <x v="3"/>
    <x v="5"/>
    <x v="7"/>
    <x v="259"/>
    <x v="258"/>
    <x v="11"/>
    <x v="2"/>
    <x v="0"/>
    <x v="0"/>
    <x v="1"/>
    <x v="10"/>
    <x v="36"/>
    <x v="115"/>
    <x v="12"/>
    <x v="4"/>
    <x v="0"/>
    <x v="2"/>
    <x v="1"/>
    <x v="326"/>
    <x v="10"/>
    <x v="20"/>
    <x v="29"/>
    <x v="0"/>
    <x v="0"/>
    <x v="2"/>
    <x v="14"/>
    <x v="199"/>
    <x v="0"/>
    <x v="21"/>
    <x v="17"/>
  </r>
  <r>
    <x v="24"/>
    <x v="2"/>
    <x v="25"/>
    <x v="33"/>
    <x v="260"/>
    <x v="259"/>
    <x v="45"/>
    <x v="2"/>
    <x v="0"/>
    <x v="0"/>
    <x v="1"/>
    <x v="3"/>
    <x v="20"/>
    <x v="159"/>
    <x v="12"/>
    <x v="5"/>
    <x v="0"/>
    <x v="2"/>
    <x v="1"/>
    <x v="161"/>
    <x v="8"/>
    <x v="16"/>
    <x v="37"/>
    <x v="0"/>
    <x v="0"/>
    <x v="2"/>
    <x v="54"/>
    <x v="200"/>
    <x v="46"/>
    <x v="22"/>
    <x v="36"/>
  </r>
  <r>
    <x v="24"/>
    <x v="2"/>
    <x v="6"/>
    <x v="8"/>
    <x v="261"/>
    <x v="260"/>
    <x v="59"/>
    <x v="2"/>
    <x v="0"/>
    <x v="0"/>
    <x v="1"/>
    <x v="3"/>
    <x v="69"/>
    <x v="173"/>
    <x v="12"/>
    <x v="5"/>
    <x v="0"/>
    <x v="2"/>
    <x v="1"/>
    <x v="117"/>
    <x v="17"/>
    <x v="33"/>
    <x v="33"/>
    <x v="0"/>
    <x v="0"/>
    <x v="2"/>
    <x v="15"/>
    <x v="201"/>
    <x v="44"/>
    <x v="21"/>
    <x v="17"/>
  </r>
  <r>
    <x v="24"/>
    <x v="2"/>
    <x v="6"/>
    <x v="8"/>
    <x v="262"/>
    <x v="261"/>
    <x v="59"/>
    <x v="2"/>
    <x v="0"/>
    <x v="0"/>
    <x v="1"/>
    <x v="3"/>
    <x v="69"/>
    <x v="173"/>
    <x v="12"/>
    <x v="5"/>
    <x v="0"/>
    <x v="2"/>
    <x v="1"/>
    <x v="121"/>
    <x v="17"/>
    <x v="33"/>
    <x v="33"/>
    <x v="0"/>
    <x v="0"/>
    <x v="2"/>
    <x v="15"/>
    <x v="202"/>
    <x v="44"/>
    <x v="21"/>
    <x v="17"/>
  </r>
  <r>
    <x v="24"/>
    <x v="2"/>
    <x v="29"/>
    <x v="40"/>
    <x v="263"/>
    <x v="262"/>
    <x v="50"/>
    <x v="3"/>
    <x v="0"/>
    <x v="0"/>
    <x v="1"/>
    <x v="3"/>
    <x v="49"/>
    <x v="247"/>
    <x v="12"/>
    <x v="5"/>
    <x v="0"/>
    <x v="2"/>
    <x v="1"/>
    <x v="213"/>
    <x v="16"/>
    <x v="38"/>
    <x v="24"/>
    <x v="0"/>
    <x v="0"/>
    <x v="2"/>
    <x v="17"/>
    <x v="203"/>
    <x v="28"/>
    <x v="41"/>
    <x v="43"/>
  </r>
  <r>
    <x v="24"/>
    <x v="1"/>
    <x v="53"/>
    <x v="49"/>
    <x v="264"/>
    <x v="263"/>
    <x v="48"/>
    <x v="2"/>
    <x v="0"/>
    <x v="0"/>
    <x v="0"/>
    <x v="6"/>
    <x v="79"/>
    <x v="36"/>
    <x v="4"/>
    <x v="16"/>
    <x v="0"/>
    <x v="0"/>
    <x v="1"/>
    <x v="54"/>
    <x v="7"/>
    <x v="0"/>
    <x v="14"/>
    <x v="2"/>
    <x v="0"/>
    <x v="1"/>
    <x v="7"/>
    <x v="444"/>
    <x v="4"/>
    <x v="70"/>
    <x v="76"/>
  </r>
  <r>
    <x v="24"/>
    <x v="2"/>
    <x v="29"/>
    <x v="40"/>
    <x v="265"/>
    <x v="264"/>
    <x v="59"/>
    <x v="2"/>
    <x v="0"/>
    <x v="0"/>
    <x v="1"/>
    <x v="3"/>
    <x v="59"/>
    <x v="156"/>
    <x v="1"/>
    <x v="16"/>
    <x v="0"/>
    <x v="2"/>
    <x v="1"/>
    <x v="197"/>
    <x v="37"/>
    <x v="12"/>
    <x v="20"/>
    <x v="0"/>
    <x v="0"/>
    <x v="2"/>
    <x v="15"/>
    <x v="204"/>
    <x v="44"/>
    <x v="45"/>
    <x v="46"/>
  </r>
  <r>
    <x v="24"/>
    <x v="2"/>
    <x v="12"/>
    <x v="13"/>
    <x v="266"/>
    <x v="265"/>
    <x v="11"/>
    <x v="2"/>
    <x v="0"/>
    <x v="0"/>
    <x v="1"/>
    <x v="4"/>
    <x v="54"/>
    <x v="258"/>
    <x v="1"/>
    <x v="16"/>
    <x v="0"/>
    <x v="2"/>
    <x v="1"/>
    <x v="153"/>
    <x v="4"/>
    <x v="3"/>
    <x v="31"/>
    <x v="0"/>
    <x v="0"/>
    <x v="2"/>
    <x v="14"/>
    <x v="205"/>
    <x v="0"/>
    <x v="25"/>
    <x v="24"/>
  </r>
  <r>
    <x v="24"/>
    <x v="2"/>
    <x v="7"/>
    <x v="10"/>
    <x v="267"/>
    <x v="266"/>
    <x v="59"/>
    <x v="2"/>
    <x v="0"/>
    <x v="0"/>
    <x v="1"/>
    <x v="3"/>
    <x v="22"/>
    <x v="177"/>
    <x v="1"/>
    <x v="16"/>
    <x v="0"/>
    <x v="2"/>
    <x v="1"/>
    <x v="188"/>
    <x v="17"/>
    <x v="33"/>
    <x v="33"/>
    <x v="0"/>
    <x v="0"/>
    <x v="2"/>
    <x v="15"/>
    <x v="206"/>
    <x v="44"/>
    <x v="22"/>
    <x v="18"/>
  </r>
  <r>
    <x v="24"/>
    <x v="2"/>
    <x v="12"/>
    <x v="13"/>
    <x v="268"/>
    <x v="267"/>
    <x v="59"/>
    <x v="2"/>
    <x v="0"/>
    <x v="0"/>
    <x v="1"/>
    <x v="3"/>
    <x v="25"/>
    <x v="178"/>
    <x v="1"/>
    <x v="16"/>
    <x v="0"/>
    <x v="2"/>
    <x v="1"/>
    <x v="175"/>
    <x v="17"/>
    <x v="33"/>
    <x v="33"/>
    <x v="0"/>
    <x v="0"/>
    <x v="2"/>
    <x v="15"/>
    <x v="207"/>
    <x v="44"/>
    <x v="25"/>
    <x v="24"/>
  </r>
  <r>
    <x v="24"/>
    <x v="2"/>
    <x v="29"/>
    <x v="40"/>
    <x v="269"/>
    <x v="268"/>
    <x v="59"/>
    <x v="2"/>
    <x v="0"/>
    <x v="0"/>
    <x v="1"/>
    <x v="3"/>
    <x v="59"/>
    <x v="156"/>
    <x v="1"/>
    <x v="16"/>
    <x v="0"/>
    <x v="2"/>
    <x v="1"/>
    <x v="203"/>
    <x v="37"/>
    <x v="12"/>
    <x v="20"/>
    <x v="0"/>
    <x v="0"/>
    <x v="2"/>
    <x v="15"/>
    <x v="208"/>
    <x v="44"/>
    <x v="45"/>
    <x v="46"/>
  </r>
  <r>
    <x v="24"/>
    <x v="2"/>
    <x v="17"/>
    <x v="22"/>
    <x v="270"/>
    <x v="269"/>
    <x v="55"/>
    <x v="3"/>
    <x v="0"/>
    <x v="0"/>
    <x v="1"/>
    <x v="3"/>
    <x v="178"/>
    <x v="237"/>
    <x v="1"/>
    <x v="16"/>
    <x v="0"/>
    <x v="2"/>
    <x v="1"/>
    <x v="150"/>
    <x v="16"/>
    <x v="19"/>
    <x v="35"/>
    <x v="0"/>
    <x v="0"/>
    <x v="2"/>
    <x v="61"/>
    <x v="209"/>
    <x v="12"/>
    <x v="30"/>
    <x v="36"/>
  </r>
  <r>
    <x v="24"/>
    <x v="2"/>
    <x v="37"/>
    <x v="64"/>
    <x v="271"/>
    <x v="270"/>
    <x v="11"/>
    <x v="2"/>
    <x v="0"/>
    <x v="0"/>
    <x v="1"/>
    <x v="4"/>
    <x v="71"/>
    <x v="264"/>
    <x v="1"/>
    <x v="16"/>
    <x v="0"/>
    <x v="2"/>
    <x v="1"/>
    <x v="128"/>
    <x v="17"/>
    <x v="7"/>
    <x v="21"/>
    <x v="0"/>
    <x v="0"/>
    <x v="2"/>
    <x v="14"/>
    <x v="210"/>
    <x v="0"/>
    <x v="64"/>
    <x v="68"/>
  </r>
  <r>
    <x v="24"/>
    <x v="2"/>
    <x v="29"/>
    <x v="40"/>
    <x v="272"/>
    <x v="271"/>
    <x v="2"/>
    <x v="3"/>
    <x v="0"/>
    <x v="0"/>
    <x v="1"/>
    <x v="3"/>
    <x v="1"/>
    <x v="252"/>
    <x v="12"/>
    <x v="5"/>
    <x v="0"/>
    <x v="2"/>
    <x v="1"/>
    <x v="139"/>
    <x v="16"/>
    <x v="38"/>
    <x v="24"/>
    <x v="0"/>
    <x v="0"/>
    <x v="2"/>
    <x v="19"/>
    <x v="211"/>
    <x v="1"/>
    <x v="59"/>
    <x v="59"/>
  </r>
  <r>
    <x v="25"/>
    <x v="2"/>
    <x v="12"/>
    <x v="13"/>
    <x v="273"/>
    <x v="272"/>
    <x v="31"/>
    <x v="3"/>
    <x v="0"/>
    <x v="0"/>
    <x v="1"/>
    <x v="2"/>
    <x v="42"/>
    <x v="86"/>
    <x v="1"/>
    <x v="16"/>
    <x v="0"/>
    <x v="2"/>
    <x v="1"/>
    <x v="141"/>
    <x v="33"/>
    <x v="13"/>
    <x v="33"/>
    <x v="0"/>
    <x v="0"/>
    <x v="1"/>
    <x v="53"/>
    <x v="212"/>
    <x v="49"/>
    <x v="25"/>
    <x v="24"/>
  </r>
  <r>
    <x v="25"/>
    <x v="1"/>
    <x v="69"/>
    <x v="77"/>
    <x v="274"/>
    <x v="273"/>
    <x v="0"/>
    <x v="2"/>
    <x v="0"/>
    <x v="0"/>
    <x v="0"/>
    <x v="6"/>
    <x v="165"/>
    <x v="9"/>
    <x v="12"/>
    <x v="12"/>
    <x v="0"/>
    <x v="0"/>
    <x v="1"/>
    <x v="34"/>
    <x v="14"/>
    <x v="41"/>
    <x v="8"/>
    <x v="2"/>
    <x v="0"/>
    <x v="1"/>
    <x v="33"/>
    <x v="445"/>
    <x v="35"/>
    <x v="39"/>
    <x v="65"/>
  </r>
  <r>
    <x v="25"/>
    <x v="3"/>
    <x v="33"/>
    <x v="61"/>
    <x v="275"/>
    <x v="274"/>
    <x v="6"/>
    <x v="2"/>
    <x v="0"/>
    <x v="0"/>
    <x v="1"/>
    <x v="10"/>
    <x v="154"/>
    <x v="135"/>
    <x v="0"/>
    <x v="16"/>
    <x v="0"/>
    <x v="2"/>
    <x v="1"/>
    <x v="266"/>
    <x v="10"/>
    <x v="36"/>
    <x v="19"/>
    <x v="0"/>
    <x v="0"/>
    <x v="2"/>
    <x v="52"/>
    <x v="213"/>
    <x v="59"/>
    <x v="81"/>
    <x v="84"/>
  </r>
  <r>
    <x v="25"/>
    <x v="1"/>
    <x v="44"/>
    <x v="29"/>
    <x v="276"/>
    <x v="275"/>
    <x v="26"/>
    <x v="2"/>
    <x v="0"/>
    <x v="0"/>
    <x v="0"/>
    <x v="6"/>
    <x v="87"/>
    <x v="15"/>
    <x v="5"/>
    <x v="16"/>
    <x v="0"/>
    <x v="0"/>
    <x v="1"/>
    <x v="62"/>
    <x v="7"/>
    <x v="14"/>
    <x v="7"/>
    <x v="2"/>
    <x v="0"/>
    <x v="1"/>
    <x v="1"/>
    <x v="446"/>
    <x v="41"/>
    <x v="47"/>
    <x v="48"/>
  </r>
  <r>
    <x v="25"/>
    <x v="2"/>
    <x v="16"/>
    <x v="20"/>
    <x v="277"/>
    <x v="276"/>
    <x v="11"/>
    <x v="2"/>
    <x v="0"/>
    <x v="0"/>
    <x v="1"/>
    <x v="4"/>
    <x v="54"/>
    <x v="258"/>
    <x v="2"/>
    <x v="16"/>
    <x v="0"/>
    <x v="2"/>
    <x v="1"/>
    <x v="149"/>
    <x v="17"/>
    <x v="3"/>
    <x v="31"/>
    <x v="0"/>
    <x v="0"/>
    <x v="2"/>
    <x v="14"/>
    <x v="214"/>
    <x v="0"/>
    <x v="25"/>
    <x v="24"/>
  </r>
  <r>
    <x v="26"/>
    <x v="1"/>
    <x v="69"/>
    <x v="77"/>
    <x v="278"/>
    <x v="277"/>
    <x v="0"/>
    <x v="2"/>
    <x v="0"/>
    <x v="0"/>
    <x v="0"/>
    <x v="6"/>
    <x v="167"/>
    <x v="49"/>
    <x v="12"/>
    <x v="12"/>
    <x v="0"/>
    <x v="0"/>
    <x v="1"/>
    <x v="17"/>
    <x v="7"/>
    <x v="41"/>
    <x v="8"/>
    <x v="2"/>
    <x v="0"/>
    <x v="1"/>
    <x v="33"/>
    <x v="447"/>
    <x v="35"/>
    <x v="44"/>
    <x v="67"/>
  </r>
  <r>
    <x v="26"/>
    <x v="1"/>
    <x v="52"/>
    <x v="48"/>
    <x v="279"/>
    <x v="278"/>
    <x v="0"/>
    <x v="2"/>
    <x v="0"/>
    <x v="0"/>
    <x v="0"/>
    <x v="6"/>
    <x v="166"/>
    <x v="50"/>
    <x v="12"/>
    <x v="12"/>
    <x v="0"/>
    <x v="0"/>
    <x v="1"/>
    <x v="17"/>
    <x v="7"/>
    <x v="41"/>
    <x v="8"/>
    <x v="2"/>
    <x v="0"/>
    <x v="1"/>
    <x v="33"/>
    <x v="448"/>
    <x v="35"/>
    <x v="47"/>
    <x v="48"/>
  </r>
  <r>
    <x v="26"/>
    <x v="3"/>
    <x v="6"/>
    <x v="9"/>
    <x v="280"/>
    <x v="279"/>
    <x v="11"/>
    <x v="2"/>
    <x v="0"/>
    <x v="0"/>
    <x v="1"/>
    <x v="10"/>
    <x v="36"/>
    <x v="116"/>
    <x v="12"/>
    <x v="4"/>
    <x v="0"/>
    <x v="2"/>
    <x v="1"/>
    <x v="311"/>
    <x v="10"/>
    <x v="20"/>
    <x v="29"/>
    <x v="0"/>
    <x v="0"/>
    <x v="2"/>
    <x v="14"/>
    <x v="215"/>
    <x v="0"/>
    <x v="23"/>
    <x v="19"/>
  </r>
  <r>
    <x v="26"/>
    <x v="3"/>
    <x v="32"/>
    <x v="60"/>
    <x v="281"/>
    <x v="280"/>
    <x v="59"/>
    <x v="3"/>
    <x v="0"/>
    <x v="0"/>
    <x v="1"/>
    <x v="10"/>
    <x v="143"/>
    <x v="133"/>
    <x v="0"/>
    <x v="16"/>
    <x v="0"/>
    <x v="2"/>
    <x v="1"/>
    <x v="239"/>
    <x v="22"/>
    <x v="36"/>
    <x v="19"/>
    <x v="0"/>
    <x v="0"/>
    <x v="2"/>
    <x v="15"/>
    <x v="216"/>
    <x v="44"/>
    <x v="76"/>
    <x v="79"/>
  </r>
  <r>
    <x v="26"/>
    <x v="3"/>
    <x v="6"/>
    <x v="9"/>
    <x v="282"/>
    <x v="281"/>
    <x v="11"/>
    <x v="2"/>
    <x v="0"/>
    <x v="0"/>
    <x v="1"/>
    <x v="10"/>
    <x v="36"/>
    <x v="116"/>
    <x v="12"/>
    <x v="4"/>
    <x v="0"/>
    <x v="2"/>
    <x v="1"/>
    <x v="312"/>
    <x v="10"/>
    <x v="20"/>
    <x v="29"/>
    <x v="0"/>
    <x v="0"/>
    <x v="2"/>
    <x v="14"/>
    <x v="217"/>
    <x v="0"/>
    <x v="23"/>
    <x v="19"/>
  </r>
  <r>
    <x v="26"/>
    <x v="1"/>
    <x v="61"/>
    <x v="67"/>
    <x v="283"/>
    <x v="282"/>
    <x v="56"/>
    <x v="2"/>
    <x v="0"/>
    <x v="0"/>
    <x v="0"/>
    <x v="6"/>
    <x v="159"/>
    <x v="14"/>
    <x v="5"/>
    <x v="16"/>
    <x v="0"/>
    <x v="0"/>
    <x v="1"/>
    <x v="63"/>
    <x v="7"/>
    <x v="14"/>
    <x v="10"/>
    <x v="2"/>
    <x v="0"/>
    <x v="1"/>
    <x v="38"/>
    <x v="449"/>
    <x v="48"/>
    <x v="39"/>
    <x v="65"/>
  </r>
  <r>
    <x v="26"/>
    <x v="3"/>
    <x v="20"/>
    <x v="34"/>
    <x v="284"/>
    <x v="283"/>
    <x v="33"/>
    <x v="2"/>
    <x v="0"/>
    <x v="0"/>
    <x v="1"/>
    <x v="11"/>
    <x v="117"/>
    <x v="162"/>
    <x v="12"/>
    <x v="4"/>
    <x v="0"/>
    <x v="2"/>
    <x v="1"/>
    <x v="277"/>
    <x v="10"/>
    <x v="32"/>
    <x v="23"/>
    <x v="0"/>
    <x v="0"/>
    <x v="2"/>
    <x v="18"/>
    <x v="218"/>
    <x v="33"/>
    <x v="47"/>
    <x v="48"/>
  </r>
  <r>
    <x v="26"/>
    <x v="1"/>
    <x v="53"/>
    <x v="49"/>
    <x v="285"/>
    <x v="284"/>
    <x v="59"/>
    <x v="2"/>
    <x v="0"/>
    <x v="0"/>
    <x v="0"/>
    <x v="6"/>
    <x v="111"/>
    <x v="39"/>
    <x v="12"/>
    <x v="7"/>
    <x v="0"/>
    <x v="0"/>
    <x v="1"/>
    <x v="6"/>
    <x v="7"/>
    <x v="11"/>
    <x v="5"/>
    <x v="2"/>
    <x v="0"/>
    <x v="1"/>
    <x v="2"/>
    <x v="450"/>
    <x v="44"/>
    <x v="70"/>
    <x v="76"/>
  </r>
  <r>
    <x v="26"/>
    <x v="1"/>
    <x v="60"/>
    <x v="66"/>
    <x v="286"/>
    <x v="285"/>
    <x v="18"/>
    <x v="2"/>
    <x v="0"/>
    <x v="0"/>
    <x v="0"/>
    <x v="9"/>
    <x v="140"/>
    <x v="74"/>
    <x v="12"/>
    <x v="9"/>
    <x v="0"/>
    <x v="0"/>
    <x v="1"/>
    <x v="36"/>
    <x v="7"/>
    <x v="9"/>
    <x v="2"/>
    <x v="1"/>
    <x v="0"/>
    <x v="1"/>
    <x v="61"/>
    <x v="451"/>
    <x v="26"/>
    <x v="70"/>
    <x v="76"/>
  </r>
  <r>
    <x v="26"/>
    <x v="2"/>
    <x v="12"/>
    <x v="13"/>
    <x v="287"/>
    <x v="286"/>
    <x v="3"/>
    <x v="2"/>
    <x v="0"/>
    <x v="0"/>
    <x v="1"/>
    <x v="2"/>
    <x v="42"/>
    <x v="86"/>
    <x v="1"/>
    <x v="16"/>
    <x v="0"/>
    <x v="2"/>
    <x v="1"/>
    <x v="142"/>
    <x v="17"/>
    <x v="13"/>
    <x v="33"/>
    <x v="0"/>
    <x v="0"/>
    <x v="1"/>
    <x v="45"/>
    <x v="219"/>
    <x v="17"/>
    <x v="25"/>
    <x v="24"/>
  </r>
  <r>
    <x v="27"/>
    <x v="2"/>
    <x v="6"/>
    <x v="8"/>
    <x v="288"/>
    <x v="287"/>
    <x v="36"/>
    <x v="2"/>
    <x v="0"/>
    <x v="0"/>
    <x v="1"/>
    <x v="2"/>
    <x v="40"/>
    <x v="87"/>
    <x v="1"/>
    <x v="16"/>
    <x v="0"/>
    <x v="2"/>
    <x v="1"/>
    <x v="147"/>
    <x v="17"/>
    <x v="13"/>
    <x v="33"/>
    <x v="0"/>
    <x v="0"/>
    <x v="1"/>
    <x v="61"/>
    <x v="220"/>
    <x v="52"/>
    <x v="25"/>
    <x v="20"/>
  </r>
  <r>
    <x v="27"/>
    <x v="2"/>
    <x v="11"/>
    <x v="12"/>
    <x v="289"/>
    <x v="288"/>
    <x v="55"/>
    <x v="3"/>
    <x v="0"/>
    <x v="0"/>
    <x v="1"/>
    <x v="3"/>
    <x v="27"/>
    <x v="228"/>
    <x v="1"/>
    <x v="16"/>
    <x v="0"/>
    <x v="2"/>
    <x v="1"/>
    <x v="114"/>
    <x v="16"/>
    <x v="19"/>
    <x v="35"/>
    <x v="0"/>
    <x v="0"/>
    <x v="2"/>
    <x v="61"/>
    <x v="221"/>
    <x v="12"/>
    <x v="26"/>
    <x v="24"/>
  </r>
  <r>
    <x v="27"/>
    <x v="2"/>
    <x v="6"/>
    <x v="8"/>
    <x v="290"/>
    <x v="289"/>
    <x v="55"/>
    <x v="3"/>
    <x v="0"/>
    <x v="0"/>
    <x v="1"/>
    <x v="3"/>
    <x v="29"/>
    <x v="227"/>
    <x v="1"/>
    <x v="16"/>
    <x v="0"/>
    <x v="2"/>
    <x v="1"/>
    <x v="130"/>
    <x v="16"/>
    <x v="19"/>
    <x v="35"/>
    <x v="0"/>
    <x v="0"/>
    <x v="2"/>
    <x v="61"/>
    <x v="222"/>
    <x v="12"/>
    <x v="25"/>
    <x v="20"/>
  </r>
  <r>
    <x v="27"/>
    <x v="2"/>
    <x v="11"/>
    <x v="12"/>
    <x v="291"/>
    <x v="290"/>
    <x v="55"/>
    <x v="3"/>
    <x v="0"/>
    <x v="0"/>
    <x v="1"/>
    <x v="3"/>
    <x v="27"/>
    <x v="228"/>
    <x v="1"/>
    <x v="16"/>
    <x v="0"/>
    <x v="2"/>
    <x v="1"/>
    <x v="112"/>
    <x v="16"/>
    <x v="19"/>
    <x v="35"/>
    <x v="0"/>
    <x v="0"/>
    <x v="2"/>
    <x v="61"/>
    <x v="223"/>
    <x v="12"/>
    <x v="26"/>
    <x v="24"/>
  </r>
  <r>
    <x v="27"/>
    <x v="2"/>
    <x v="6"/>
    <x v="8"/>
    <x v="292"/>
    <x v="291"/>
    <x v="59"/>
    <x v="2"/>
    <x v="0"/>
    <x v="0"/>
    <x v="1"/>
    <x v="3"/>
    <x v="18"/>
    <x v="145"/>
    <x v="12"/>
    <x v="5"/>
    <x v="0"/>
    <x v="2"/>
    <x v="1"/>
    <x v="83"/>
    <x v="37"/>
    <x v="17"/>
    <x v="30"/>
    <x v="0"/>
    <x v="0"/>
    <x v="2"/>
    <x v="15"/>
    <x v="224"/>
    <x v="44"/>
    <x v="25"/>
    <x v="20"/>
  </r>
  <r>
    <x v="27"/>
    <x v="2"/>
    <x v="6"/>
    <x v="8"/>
    <x v="293"/>
    <x v="292"/>
    <x v="55"/>
    <x v="3"/>
    <x v="0"/>
    <x v="0"/>
    <x v="1"/>
    <x v="3"/>
    <x v="29"/>
    <x v="227"/>
    <x v="1"/>
    <x v="16"/>
    <x v="0"/>
    <x v="2"/>
    <x v="1"/>
    <x v="132"/>
    <x v="16"/>
    <x v="19"/>
    <x v="35"/>
    <x v="0"/>
    <x v="0"/>
    <x v="2"/>
    <x v="61"/>
    <x v="225"/>
    <x v="12"/>
    <x v="25"/>
    <x v="20"/>
  </r>
  <r>
    <x v="27"/>
    <x v="2"/>
    <x v="6"/>
    <x v="8"/>
    <x v="294"/>
    <x v="293"/>
    <x v="55"/>
    <x v="3"/>
    <x v="0"/>
    <x v="0"/>
    <x v="1"/>
    <x v="3"/>
    <x v="29"/>
    <x v="227"/>
    <x v="1"/>
    <x v="16"/>
    <x v="0"/>
    <x v="2"/>
    <x v="1"/>
    <x v="131"/>
    <x v="16"/>
    <x v="19"/>
    <x v="35"/>
    <x v="0"/>
    <x v="0"/>
    <x v="2"/>
    <x v="61"/>
    <x v="226"/>
    <x v="12"/>
    <x v="25"/>
    <x v="20"/>
  </r>
  <r>
    <x v="27"/>
    <x v="2"/>
    <x v="11"/>
    <x v="12"/>
    <x v="295"/>
    <x v="294"/>
    <x v="12"/>
    <x v="2"/>
    <x v="0"/>
    <x v="0"/>
    <x v="1"/>
    <x v="4"/>
    <x v="52"/>
    <x v="259"/>
    <x v="1"/>
    <x v="16"/>
    <x v="0"/>
    <x v="2"/>
    <x v="1"/>
    <x v="156"/>
    <x v="17"/>
    <x v="3"/>
    <x v="31"/>
    <x v="0"/>
    <x v="0"/>
    <x v="2"/>
    <x v="40"/>
    <x v="227"/>
    <x v="57"/>
    <x v="26"/>
    <x v="24"/>
  </r>
  <r>
    <x v="27"/>
    <x v="2"/>
    <x v="11"/>
    <x v="12"/>
    <x v="296"/>
    <x v="295"/>
    <x v="12"/>
    <x v="2"/>
    <x v="0"/>
    <x v="0"/>
    <x v="1"/>
    <x v="4"/>
    <x v="52"/>
    <x v="259"/>
    <x v="1"/>
    <x v="16"/>
    <x v="0"/>
    <x v="2"/>
    <x v="1"/>
    <x v="156"/>
    <x v="17"/>
    <x v="3"/>
    <x v="31"/>
    <x v="0"/>
    <x v="0"/>
    <x v="2"/>
    <x v="40"/>
    <x v="228"/>
    <x v="57"/>
    <x v="26"/>
    <x v="24"/>
  </r>
  <r>
    <x v="27"/>
    <x v="3"/>
    <x v="6"/>
    <x v="9"/>
    <x v="297"/>
    <x v="296"/>
    <x v="11"/>
    <x v="2"/>
    <x v="0"/>
    <x v="0"/>
    <x v="1"/>
    <x v="10"/>
    <x v="33"/>
    <x v="102"/>
    <x v="12"/>
    <x v="4"/>
    <x v="0"/>
    <x v="2"/>
    <x v="1"/>
    <x v="283"/>
    <x v="10"/>
    <x v="35"/>
    <x v="29"/>
    <x v="0"/>
    <x v="0"/>
    <x v="2"/>
    <x v="14"/>
    <x v="229"/>
    <x v="0"/>
    <x v="24"/>
    <x v="20"/>
  </r>
  <r>
    <x v="27"/>
    <x v="3"/>
    <x v="6"/>
    <x v="9"/>
    <x v="298"/>
    <x v="297"/>
    <x v="11"/>
    <x v="2"/>
    <x v="0"/>
    <x v="0"/>
    <x v="1"/>
    <x v="10"/>
    <x v="33"/>
    <x v="102"/>
    <x v="12"/>
    <x v="4"/>
    <x v="0"/>
    <x v="2"/>
    <x v="1"/>
    <x v="285"/>
    <x v="10"/>
    <x v="35"/>
    <x v="29"/>
    <x v="0"/>
    <x v="0"/>
    <x v="2"/>
    <x v="14"/>
    <x v="230"/>
    <x v="0"/>
    <x v="24"/>
    <x v="20"/>
  </r>
  <r>
    <x v="27"/>
    <x v="1"/>
    <x v="44"/>
    <x v="29"/>
    <x v="299"/>
    <x v="298"/>
    <x v="18"/>
    <x v="2"/>
    <x v="0"/>
    <x v="0"/>
    <x v="0"/>
    <x v="6"/>
    <x v="83"/>
    <x v="11"/>
    <x v="12"/>
    <x v="9"/>
    <x v="0"/>
    <x v="0"/>
    <x v="1"/>
    <x v="26"/>
    <x v="7"/>
    <x v="8"/>
    <x v="11"/>
    <x v="2"/>
    <x v="0"/>
    <x v="1"/>
    <x v="24"/>
    <x v="452"/>
    <x v="26"/>
    <x v="47"/>
    <x v="48"/>
  </r>
  <r>
    <x v="27"/>
    <x v="2"/>
    <x v="6"/>
    <x v="8"/>
    <x v="300"/>
    <x v="299"/>
    <x v="55"/>
    <x v="3"/>
    <x v="0"/>
    <x v="0"/>
    <x v="1"/>
    <x v="3"/>
    <x v="29"/>
    <x v="227"/>
    <x v="1"/>
    <x v="16"/>
    <x v="0"/>
    <x v="2"/>
    <x v="1"/>
    <x v="125"/>
    <x v="16"/>
    <x v="19"/>
    <x v="35"/>
    <x v="0"/>
    <x v="0"/>
    <x v="2"/>
    <x v="61"/>
    <x v="231"/>
    <x v="12"/>
    <x v="25"/>
    <x v="20"/>
  </r>
  <r>
    <x v="27"/>
    <x v="3"/>
    <x v="5"/>
    <x v="7"/>
    <x v="301"/>
    <x v="300"/>
    <x v="11"/>
    <x v="2"/>
    <x v="0"/>
    <x v="0"/>
    <x v="1"/>
    <x v="10"/>
    <x v="36"/>
    <x v="117"/>
    <x v="12"/>
    <x v="4"/>
    <x v="0"/>
    <x v="2"/>
    <x v="1"/>
    <x v="316"/>
    <x v="10"/>
    <x v="20"/>
    <x v="29"/>
    <x v="0"/>
    <x v="0"/>
    <x v="2"/>
    <x v="14"/>
    <x v="232"/>
    <x v="0"/>
    <x v="25"/>
    <x v="20"/>
  </r>
  <r>
    <x v="27"/>
    <x v="3"/>
    <x v="5"/>
    <x v="7"/>
    <x v="302"/>
    <x v="301"/>
    <x v="11"/>
    <x v="2"/>
    <x v="0"/>
    <x v="0"/>
    <x v="1"/>
    <x v="10"/>
    <x v="36"/>
    <x v="117"/>
    <x v="12"/>
    <x v="4"/>
    <x v="0"/>
    <x v="2"/>
    <x v="1"/>
    <x v="316"/>
    <x v="10"/>
    <x v="20"/>
    <x v="29"/>
    <x v="0"/>
    <x v="0"/>
    <x v="2"/>
    <x v="14"/>
    <x v="233"/>
    <x v="0"/>
    <x v="25"/>
    <x v="20"/>
  </r>
  <r>
    <x v="27"/>
    <x v="2"/>
    <x v="17"/>
    <x v="22"/>
    <x v="303"/>
    <x v="302"/>
    <x v="55"/>
    <x v="3"/>
    <x v="0"/>
    <x v="0"/>
    <x v="1"/>
    <x v="3"/>
    <x v="178"/>
    <x v="237"/>
    <x v="1"/>
    <x v="16"/>
    <x v="0"/>
    <x v="2"/>
    <x v="1"/>
    <x v="145"/>
    <x v="16"/>
    <x v="19"/>
    <x v="35"/>
    <x v="0"/>
    <x v="0"/>
    <x v="2"/>
    <x v="61"/>
    <x v="234"/>
    <x v="12"/>
    <x v="30"/>
    <x v="36"/>
  </r>
  <r>
    <x v="27"/>
    <x v="2"/>
    <x v="17"/>
    <x v="22"/>
    <x v="304"/>
    <x v="303"/>
    <x v="55"/>
    <x v="3"/>
    <x v="0"/>
    <x v="0"/>
    <x v="1"/>
    <x v="3"/>
    <x v="178"/>
    <x v="237"/>
    <x v="1"/>
    <x v="16"/>
    <x v="0"/>
    <x v="2"/>
    <x v="1"/>
    <x v="145"/>
    <x v="16"/>
    <x v="19"/>
    <x v="35"/>
    <x v="0"/>
    <x v="0"/>
    <x v="2"/>
    <x v="61"/>
    <x v="235"/>
    <x v="12"/>
    <x v="30"/>
    <x v="36"/>
  </r>
  <r>
    <x v="27"/>
    <x v="1"/>
    <x v="68"/>
    <x v="76"/>
    <x v="305"/>
    <x v="304"/>
    <x v="26"/>
    <x v="2"/>
    <x v="0"/>
    <x v="0"/>
    <x v="0"/>
    <x v="6"/>
    <x v="130"/>
    <x v="13"/>
    <x v="12"/>
    <x v="10"/>
    <x v="0"/>
    <x v="0"/>
    <x v="1"/>
    <x v="60"/>
    <x v="7"/>
    <x v="14"/>
    <x v="10"/>
    <x v="2"/>
    <x v="0"/>
    <x v="1"/>
    <x v="1"/>
    <x v="453"/>
    <x v="41"/>
    <x v="76"/>
    <x v="85"/>
  </r>
  <r>
    <x v="27"/>
    <x v="3"/>
    <x v="21"/>
    <x v="36"/>
    <x v="306"/>
    <x v="305"/>
    <x v="59"/>
    <x v="2"/>
    <x v="0"/>
    <x v="0"/>
    <x v="1"/>
    <x v="11"/>
    <x v="98"/>
    <x v="209"/>
    <x v="0"/>
    <x v="16"/>
    <x v="0"/>
    <x v="2"/>
    <x v="1"/>
    <x v="318"/>
    <x v="10"/>
    <x v="30"/>
    <x v="38"/>
    <x v="0"/>
    <x v="0"/>
    <x v="2"/>
    <x v="15"/>
    <x v="236"/>
    <x v="44"/>
    <x v="54"/>
    <x v="52"/>
  </r>
  <r>
    <x v="27"/>
    <x v="2"/>
    <x v="23"/>
    <x v="26"/>
    <x v="307"/>
    <x v="306"/>
    <x v="25"/>
    <x v="2"/>
    <x v="0"/>
    <x v="0"/>
    <x v="1"/>
    <x v="3"/>
    <x v="16"/>
    <x v="146"/>
    <x v="12"/>
    <x v="5"/>
    <x v="0"/>
    <x v="2"/>
    <x v="1"/>
    <x v="132"/>
    <x v="37"/>
    <x v="17"/>
    <x v="30"/>
    <x v="0"/>
    <x v="0"/>
    <x v="2"/>
    <x v="37"/>
    <x v="237"/>
    <x v="30"/>
    <x v="26"/>
    <x v="36"/>
  </r>
  <r>
    <x v="27"/>
    <x v="2"/>
    <x v="23"/>
    <x v="26"/>
    <x v="308"/>
    <x v="307"/>
    <x v="25"/>
    <x v="2"/>
    <x v="0"/>
    <x v="0"/>
    <x v="1"/>
    <x v="3"/>
    <x v="16"/>
    <x v="146"/>
    <x v="1"/>
    <x v="16"/>
    <x v="0"/>
    <x v="2"/>
    <x v="1"/>
    <x v="132"/>
    <x v="37"/>
    <x v="17"/>
    <x v="30"/>
    <x v="0"/>
    <x v="0"/>
    <x v="2"/>
    <x v="37"/>
    <x v="238"/>
    <x v="30"/>
    <x v="26"/>
    <x v="36"/>
  </r>
  <r>
    <x v="27"/>
    <x v="2"/>
    <x v="30"/>
    <x v="41"/>
    <x v="309"/>
    <x v="308"/>
    <x v="2"/>
    <x v="2"/>
    <x v="0"/>
    <x v="0"/>
    <x v="1"/>
    <x v="3"/>
    <x v="63"/>
    <x v="190"/>
    <x v="12"/>
    <x v="4"/>
    <x v="0"/>
    <x v="2"/>
    <x v="1"/>
    <x v="225"/>
    <x v="17"/>
    <x v="6"/>
    <x v="22"/>
    <x v="0"/>
    <x v="0"/>
    <x v="2"/>
    <x v="19"/>
    <x v="239"/>
    <x v="1"/>
    <x v="82"/>
    <x v="83"/>
  </r>
  <r>
    <x v="28"/>
    <x v="2"/>
    <x v="12"/>
    <x v="13"/>
    <x v="310"/>
    <x v="309"/>
    <x v="59"/>
    <x v="2"/>
    <x v="0"/>
    <x v="0"/>
    <x v="1"/>
    <x v="3"/>
    <x v="25"/>
    <x v="182"/>
    <x v="1"/>
    <x v="16"/>
    <x v="0"/>
    <x v="2"/>
    <x v="1"/>
    <x v="166"/>
    <x v="17"/>
    <x v="33"/>
    <x v="33"/>
    <x v="0"/>
    <x v="0"/>
    <x v="2"/>
    <x v="15"/>
    <x v="240"/>
    <x v="44"/>
    <x v="30"/>
    <x v="30"/>
  </r>
  <r>
    <x v="28"/>
    <x v="3"/>
    <x v="5"/>
    <x v="7"/>
    <x v="311"/>
    <x v="310"/>
    <x v="11"/>
    <x v="2"/>
    <x v="0"/>
    <x v="0"/>
    <x v="1"/>
    <x v="10"/>
    <x v="33"/>
    <x v="103"/>
    <x v="12"/>
    <x v="4"/>
    <x v="0"/>
    <x v="2"/>
    <x v="1"/>
    <x v="241"/>
    <x v="10"/>
    <x v="5"/>
    <x v="29"/>
    <x v="0"/>
    <x v="0"/>
    <x v="2"/>
    <x v="14"/>
    <x v="241"/>
    <x v="0"/>
    <x v="26"/>
    <x v="21"/>
  </r>
  <r>
    <x v="28"/>
    <x v="3"/>
    <x v="5"/>
    <x v="7"/>
    <x v="312"/>
    <x v="311"/>
    <x v="11"/>
    <x v="2"/>
    <x v="0"/>
    <x v="0"/>
    <x v="1"/>
    <x v="10"/>
    <x v="33"/>
    <x v="103"/>
    <x v="12"/>
    <x v="4"/>
    <x v="0"/>
    <x v="2"/>
    <x v="1"/>
    <x v="240"/>
    <x v="10"/>
    <x v="5"/>
    <x v="29"/>
    <x v="0"/>
    <x v="0"/>
    <x v="2"/>
    <x v="14"/>
    <x v="242"/>
    <x v="0"/>
    <x v="26"/>
    <x v="21"/>
  </r>
  <r>
    <x v="28"/>
    <x v="3"/>
    <x v="5"/>
    <x v="7"/>
    <x v="313"/>
    <x v="312"/>
    <x v="11"/>
    <x v="2"/>
    <x v="0"/>
    <x v="0"/>
    <x v="1"/>
    <x v="10"/>
    <x v="33"/>
    <x v="103"/>
    <x v="12"/>
    <x v="4"/>
    <x v="0"/>
    <x v="2"/>
    <x v="1"/>
    <x v="240"/>
    <x v="10"/>
    <x v="5"/>
    <x v="29"/>
    <x v="0"/>
    <x v="0"/>
    <x v="2"/>
    <x v="14"/>
    <x v="243"/>
    <x v="0"/>
    <x v="26"/>
    <x v="21"/>
  </r>
  <r>
    <x v="28"/>
    <x v="3"/>
    <x v="1"/>
    <x v="3"/>
    <x v="314"/>
    <x v="313"/>
    <x v="11"/>
    <x v="2"/>
    <x v="0"/>
    <x v="0"/>
    <x v="1"/>
    <x v="10"/>
    <x v="156"/>
    <x v="109"/>
    <x v="12"/>
    <x v="2"/>
    <x v="0"/>
    <x v="2"/>
    <x v="1"/>
    <x v="240"/>
    <x v="10"/>
    <x v="35"/>
    <x v="29"/>
    <x v="0"/>
    <x v="0"/>
    <x v="2"/>
    <x v="14"/>
    <x v="244"/>
    <x v="0"/>
    <x v="26"/>
    <x v="21"/>
  </r>
  <r>
    <x v="28"/>
    <x v="3"/>
    <x v="5"/>
    <x v="7"/>
    <x v="315"/>
    <x v="314"/>
    <x v="11"/>
    <x v="2"/>
    <x v="0"/>
    <x v="0"/>
    <x v="1"/>
    <x v="10"/>
    <x v="33"/>
    <x v="103"/>
    <x v="12"/>
    <x v="4"/>
    <x v="0"/>
    <x v="2"/>
    <x v="1"/>
    <x v="243"/>
    <x v="10"/>
    <x v="5"/>
    <x v="29"/>
    <x v="0"/>
    <x v="0"/>
    <x v="2"/>
    <x v="14"/>
    <x v="245"/>
    <x v="0"/>
    <x v="26"/>
    <x v="21"/>
  </r>
  <r>
    <x v="28"/>
    <x v="3"/>
    <x v="1"/>
    <x v="3"/>
    <x v="316"/>
    <x v="315"/>
    <x v="11"/>
    <x v="2"/>
    <x v="0"/>
    <x v="0"/>
    <x v="1"/>
    <x v="10"/>
    <x v="156"/>
    <x v="109"/>
    <x v="12"/>
    <x v="2"/>
    <x v="0"/>
    <x v="2"/>
    <x v="1"/>
    <x v="245"/>
    <x v="10"/>
    <x v="35"/>
    <x v="29"/>
    <x v="0"/>
    <x v="0"/>
    <x v="2"/>
    <x v="14"/>
    <x v="246"/>
    <x v="0"/>
    <x v="26"/>
    <x v="21"/>
  </r>
  <r>
    <x v="28"/>
    <x v="3"/>
    <x v="5"/>
    <x v="7"/>
    <x v="317"/>
    <x v="316"/>
    <x v="11"/>
    <x v="2"/>
    <x v="0"/>
    <x v="0"/>
    <x v="1"/>
    <x v="10"/>
    <x v="33"/>
    <x v="103"/>
    <x v="12"/>
    <x v="4"/>
    <x v="0"/>
    <x v="2"/>
    <x v="1"/>
    <x v="246"/>
    <x v="10"/>
    <x v="5"/>
    <x v="29"/>
    <x v="0"/>
    <x v="0"/>
    <x v="2"/>
    <x v="14"/>
    <x v="247"/>
    <x v="0"/>
    <x v="26"/>
    <x v="21"/>
  </r>
  <r>
    <x v="28"/>
    <x v="3"/>
    <x v="0"/>
    <x v="0"/>
    <x v="318"/>
    <x v="317"/>
    <x v="11"/>
    <x v="2"/>
    <x v="0"/>
    <x v="0"/>
    <x v="1"/>
    <x v="10"/>
    <x v="155"/>
    <x v="126"/>
    <x v="12"/>
    <x v="0"/>
    <x v="0"/>
    <x v="2"/>
    <x v="1"/>
    <x v="280"/>
    <x v="10"/>
    <x v="35"/>
    <x v="29"/>
    <x v="0"/>
    <x v="0"/>
    <x v="2"/>
    <x v="14"/>
    <x v="248"/>
    <x v="0"/>
    <x v="26"/>
    <x v="21"/>
  </r>
  <r>
    <x v="28"/>
    <x v="1"/>
    <x v="44"/>
    <x v="29"/>
    <x v="319"/>
    <x v="318"/>
    <x v="48"/>
    <x v="2"/>
    <x v="0"/>
    <x v="0"/>
    <x v="0"/>
    <x v="6"/>
    <x v="83"/>
    <x v="11"/>
    <x v="12"/>
    <x v="9"/>
    <x v="0"/>
    <x v="0"/>
    <x v="1"/>
    <x v="25"/>
    <x v="7"/>
    <x v="8"/>
    <x v="11"/>
    <x v="2"/>
    <x v="0"/>
    <x v="1"/>
    <x v="7"/>
    <x v="454"/>
    <x v="4"/>
    <x v="47"/>
    <x v="48"/>
  </r>
  <r>
    <x v="28"/>
    <x v="2"/>
    <x v="8"/>
    <x v="11"/>
    <x v="320"/>
    <x v="319"/>
    <x v="55"/>
    <x v="3"/>
    <x v="0"/>
    <x v="0"/>
    <x v="1"/>
    <x v="3"/>
    <x v="27"/>
    <x v="229"/>
    <x v="1"/>
    <x v="16"/>
    <x v="0"/>
    <x v="2"/>
    <x v="1"/>
    <x v="110"/>
    <x v="16"/>
    <x v="19"/>
    <x v="35"/>
    <x v="0"/>
    <x v="0"/>
    <x v="2"/>
    <x v="61"/>
    <x v="249"/>
    <x v="12"/>
    <x v="27"/>
    <x v="24"/>
  </r>
  <r>
    <x v="28"/>
    <x v="2"/>
    <x v="8"/>
    <x v="11"/>
    <x v="321"/>
    <x v="320"/>
    <x v="55"/>
    <x v="3"/>
    <x v="0"/>
    <x v="0"/>
    <x v="1"/>
    <x v="3"/>
    <x v="27"/>
    <x v="229"/>
    <x v="1"/>
    <x v="16"/>
    <x v="0"/>
    <x v="2"/>
    <x v="1"/>
    <x v="110"/>
    <x v="16"/>
    <x v="19"/>
    <x v="35"/>
    <x v="0"/>
    <x v="0"/>
    <x v="2"/>
    <x v="61"/>
    <x v="250"/>
    <x v="12"/>
    <x v="27"/>
    <x v="24"/>
  </r>
  <r>
    <x v="29"/>
    <x v="2"/>
    <x v="7"/>
    <x v="10"/>
    <x v="322"/>
    <x v="321"/>
    <x v="55"/>
    <x v="3"/>
    <x v="0"/>
    <x v="0"/>
    <x v="1"/>
    <x v="3"/>
    <x v="27"/>
    <x v="231"/>
    <x v="1"/>
    <x v="16"/>
    <x v="0"/>
    <x v="2"/>
    <x v="1"/>
    <x v="125"/>
    <x v="16"/>
    <x v="19"/>
    <x v="35"/>
    <x v="0"/>
    <x v="0"/>
    <x v="2"/>
    <x v="61"/>
    <x v="251"/>
    <x v="12"/>
    <x v="28"/>
    <x v="24"/>
  </r>
  <r>
    <x v="29"/>
    <x v="1"/>
    <x v="47"/>
    <x v="42"/>
    <x v="323"/>
    <x v="322"/>
    <x v="59"/>
    <x v="4"/>
    <x v="0"/>
    <x v="0"/>
    <x v="0"/>
    <x v="7"/>
    <x v="135"/>
    <x v="80"/>
    <x v="6"/>
    <x v="16"/>
    <x v="0"/>
    <x v="0"/>
    <x v="1"/>
    <x v="72"/>
    <x v="12"/>
    <x v="15"/>
    <x v="27"/>
    <x v="2"/>
    <x v="0"/>
    <x v="1"/>
    <x v="2"/>
    <x v="455"/>
    <x v="44"/>
    <x v="47"/>
    <x v="48"/>
  </r>
  <r>
    <x v="29"/>
    <x v="1"/>
    <x v="40"/>
    <x v="23"/>
    <x v="324"/>
    <x v="323"/>
    <x v="0"/>
    <x v="4"/>
    <x v="0"/>
    <x v="0"/>
    <x v="0"/>
    <x v="7"/>
    <x v="135"/>
    <x v="80"/>
    <x v="12"/>
    <x v="7"/>
    <x v="0"/>
    <x v="0"/>
    <x v="1"/>
    <x v="71"/>
    <x v="12"/>
    <x v="15"/>
    <x v="27"/>
    <x v="2"/>
    <x v="0"/>
    <x v="1"/>
    <x v="33"/>
    <x v="456"/>
    <x v="35"/>
    <x v="47"/>
    <x v="48"/>
  </r>
  <r>
    <x v="29"/>
    <x v="3"/>
    <x v="5"/>
    <x v="7"/>
    <x v="325"/>
    <x v="324"/>
    <x v="11"/>
    <x v="2"/>
    <x v="0"/>
    <x v="0"/>
    <x v="1"/>
    <x v="10"/>
    <x v="36"/>
    <x v="118"/>
    <x v="12"/>
    <x v="4"/>
    <x v="0"/>
    <x v="2"/>
    <x v="1"/>
    <x v="284"/>
    <x v="10"/>
    <x v="5"/>
    <x v="29"/>
    <x v="0"/>
    <x v="0"/>
    <x v="2"/>
    <x v="14"/>
    <x v="252"/>
    <x v="0"/>
    <x v="27"/>
    <x v="22"/>
  </r>
  <r>
    <x v="29"/>
    <x v="3"/>
    <x v="5"/>
    <x v="7"/>
    <x v="326"/>
    <x v="325"/>
    <x v="11"/>
    <x v="2"/>
    <x v="0"/>
    <x v="0"/>
    <x v="1"/>
    <x v="10"/>
    <x v="33"/>
    <x v="104"/>
    <x v="12"/>
    <x v="4"/>
    <x v="0"/>
    <x v="2"/>
    <x v="1"/>
    <x v="242"/>
    <x v="10"/>
    <x v="35"/>
    <x v="29"/>
    <x v="0"/>
    <x v="0"/>
    <x v="2"/>
    <x v="14"/>
    <x v="253"/>
    <x v="0"/>
    <x v="27"/>
    <x v="22"/>
  </r>
  <r>
    <x v="29"/>
    <x v="3"/>
    <x v="5"/>
    <x v="7"/>
    <x v="327"/>
    <x v="326"/>
    <x v="59"/>
    <x v="2"/>
    <x v="0"/>
    <x v="0"/>
    <x v="1"/>
    <x v="10"/>
    <x v="33"/>
    <x v="104"/>
    <x v="12"/>
    <x v="4"/>
    <x v="0"/>
    <x v="2"/>
    <x v="1"/>
    <x v="240"/>
    <x v="10"/>
    <x v="35"/>
    <x v="29"/>
    <x v="0"/>
    <x v="0"/>
    <x v="2"/>
    <x v="15"/>
    <x v="254"/>
    <x v="44"/>
    <x v="27"/>
    <x v="22"/>
  </r>
  <r>
    <x v="29"/>
    <x v="3"/>
    <x v="5"/>
    <x v="7"/>
    <x v="328"/>
    <x v="327"/>
    <x v="59"/>
    <x v="2"/>
    <x v="0"/>
    <x v="0"/>
    <x v="1"/>
    <x v="10"/>
    <x v="33"/>
    <x v="104"/>
    <x v="12"/>
    <x v="4"/>
    <x v="0"/>
    <x v="2"/>
    <x v="1"/>
    <x v="239"/>
    <x v="10"/>
    <x v="35"/>
    <x v="29"/>
    <x v="0"/>
    <x v="0"/>
    <x v="2"/>
    <x v="15"/>
    <x v="255"/>
    <x v="44"/>
    <x v="27"/>
    <x v="22"/>
  </r>
  <r>
    <x v="29"/>
    <x v="1"/>
    <x v="47"/>
    <x v="38"/>
    <x v="329"/>
    <x v="328"/>
    <x v="0"/>
    <x v="2"/>
    <x v="0"/>
    <x v="0"/>
    <x v="0"/>
    <x v="6"/>
    <x v="86"/>
    <x v="51"/>
    <x v="12"/>
    <x v="10"/>
    <x v="0"/>
    <x v="0"/>
    <x v="1"/>
    <x v="43"/>
    <x v="14"/>
    <x v="41"/>
    <x v="8"/>
    <x v="2"/>
    <x v="0"/>
    <x v="1"/>
    <x v="33"/>
    <x v="457"/>
    <x v="35"/>
    <x v="47"/>
    <x v="48"/>
  </r>
  <r>
    <x v="29"/>
    <x v="1"/>
    <x v="55"/>
    <x v="51"/>
    <x v="330"/>
    <x v="329"/>
    <x v="29"/>
    <x v="0"/>
    <x v="0"/>
    <x v="0"/>
    <x v="0"/>
    <x v="6"/>
    <x v="84"/>
    <x v="43"/>
    <x v="12"/>
    <x v="13"/>
    <x v="0"/>
    <x v="0"/>
    <x v="1"/>
    <x v="65"/>
    <x v="18"/>
    <x v="1"/>
    <x v="9"/>
    <x v="2"/>
    <x v="0"/>
    <x v="1"/>
    <x v="48"/>
    <x v="458"/>
    <x v="27"/>
    <x v="47"/>
    <x v="48"/>
  </r>
  <r>
    <x v="29"/>
    <x v="3"/>
    <x v="33"/>
    <x v="61"/>
    <x v="331"/>
    <x v="330"/>
    <x v="19"/>
    <x v="3"/>
    <x v="0"/>
    <x v="0"/>
    <x v="1"/>
    <x v="11"/>
    <x v="45"/>
    <x v="168"/>
    <x v="0"/>
    <x v="16"/>
    <x v="0"/>
    <x v="2"/>
    <x v="1"/>
    <x v="304"/>
    <x v="22"/>
    <x v="32"/>
    <x v="23"/>
    <x v="0"/>
    <x v="0"/>
    <x v="2"/>
    <x v="13"/>
    <x v="256"/>
    <x v="20"/>
    <x v="52"/>
    <x v="60"/>
  </r>
  <r>
    <x v="29"/>
    <x v="1"/>
    <x v="53"/>
    <x v="49"/>
    <x v="332"/>
    <x v="331"/>
    <x v="33"/>
    <x v="2"/>
    <x v="0"/>
    <x v="0"/>
    <x v="0"/>
    <x v="6"/>
    <x v="111"/>
    <x v="39"/>
    <x v="12"/>
    <x v="7"/>
    <x v="0"/>
    <x v="0"/>
    <x v="1"/>
    <x v="5"/>
    <x v="7"/>
    <x v="11"/>
    <x v="5"/>
    <x v="2"/>
    <x v="0"/>
    <x v="1"/>
    <x v="4"/>
    <x v="459"/>
    <x v="33"/>
    <x v="70"/>
    <x v="76"/>
  </r>
  <r>
    <x v="29"/>
    <x v="2"/>
    <x v="29"/>
    <x v="40"/>
    <x v="333"/>
    <x v="332"/>
    <x v="29"/>
    <x v="3"/>
    <x v="0"/>
    <x v="0"/>
    <x v="1"/>
    <x v="3"/>
    <x v="49"/>
    <x v="247"/>
    <x v="12"/>
    <x v="5"/>
    <x v="0"/>
    <x v="2"/>
    <x v="1"/>
    <x v="214"/>
    <x v="16"/>
    <x v="19"/>
    <x v="24"/>
    <x v="0"/>
    <x v="0"/>
    <x v="2"/>
    <x v="58"/>
    <x v="257"/>
    <x v="27"/>
    <x v="41"/>
    <x v="43"/>
  </r>
  <r>
    <x v="29"/>
    <x v="2"/>
    <x v="12"/>
    <x v="13"/>
    <x v="334"/>
    <x v="333"/>
    <x v="57"/>
    <x v="2"/>
    <x v="0"/>
    <x v="0"/>
    <x v="1"/>
    <x v="3"/>
    <x v="15"/>
    <x v="155"/>
    <x v="1"/>
    <x v="16"/>
    <x v="0"/>
    <x v="2"/>
    <x v="1"/>
    <x v="142"/>
    <x v="37"/>
    <x v="17"/>
    <x v="32"/>
    <x v="0"/>
    <x v="0"/>
    <x v="2"/>
    <x v="56"/>
    <x v="258"/>
    <x v="13"/>
    <x v="30"/>
    <x v="30"/>
  </r>
  <r>
    <x v="29"/>
    <x v="2"/>
    <x v="7"/>
    <x v="10"/>
    <x v="335"/>
    <x v="334"/>
    <x v="55"/>
    <x v="3"/>
    <x v="0"/>
    <x v="0"/>
    <x v="1"/>
    <x v="3"/>
    <x v="17"/>
    <x v="147"/>
    <x v="1"/>
    <x v="16"/>
    <x v="0"/>
    <x v="2"/>
    <x v="1"/>
    <x v="137"/>
    <x v="2"/>
    <x v="4"/>
    <x v="30"/>
    <x v="0"/>
    <x v="0"/>
    <x v="2"/>
    <x v="61"/>
    <x v="259"/>
    <x v="12"/>
    <x v="28"/>
    <x v="24"/>
  </r>
  <r>
    <x v="30"/>
    <x v="3"/>
    <x v="5"/>
    <x v="7"/>
    <x v="336"/>
    <x v="335"/>
    <x v="11"/>
    <x v="2"/>
    <x v="0"/>
    <x v="0"/>
    <x v="1"/>
    <x v="10"/>
    <x v="33"/>
    <x v="105"/>
    <x v="12"/>
    <x v="4"/>
    <x v="0"/>
    <x v="2"/>
    <x v="1"/>
    <x v="196"/>
    <x v="10"/>
    <x v="35"/>
    <x v="29"/>
    <x v="0"/>
    <x v="0"/>
    <x v="2"/>
    <x v="60"/>
    <x v="260"/>
    <x v="0"/>
    <x v="28"/>
    <x v="23"/>
  </r>
  <r>
    <x v="30"/>
    <x v="2"/>
    <x v="29"/>
    <x v="40"/>
    <x v="337"/>
    <x v="336"/>
    <x v="22"/>
    <x v="3"/>
    <x v="0"/>
    <x v="0"/>
    <x v="1"/>
    <x v="3"/>
    <x v="1"/>
    <x v="252"/>
    <x v="1"/>
    <x v="16"/>
    <x v="0"/>
    <x v="2"/>
    <x v="1"/>
    <x v="136"/>
    <x v="16"/>
    <x v="38"/>
    <x v="24"/>
    <x v="0"/>
    <x v="0"/>
    <x v="2"/>
    <x v="59"/>
    <x v="261"/>
    <x v="31"/>
    <x v="59"/>
    <x v="59"/>
  </r>
  <r>
    <x v="30"/>
    <x v="1"/>
    <x v="66"/>
    <x v="74"/>
    <x v="338"/>
    <x v="337"/>
    <x v="29"/>
    <x v="2"/>
    <x v="0"/>
    <x v="0"/>
    <x v="0"/>
    <x v="6"/>
    <x v="168"/>
    <x v="41"/>
    <x v="7"/>
    <x v="16"/>
    <x v="0"/>
    <x v="0"/>
    <x v="1"/>
    <x v="35"/>
    <x v="14"/>
    <x v="41"/>
    <x v="8"/>
    <x v="2"/>
    <x v="0"/>
    <x v="1"/>
    <x v="48"/>
    <x v="460"/>
    <x v="27"/>
    <x v="44"/>
    <x v="67"/>
  </r>
  <r>
    <x v="30"/>
    <x v="1"/>
    <x v="65"/>
    <x v="73"/>
    <x v="339"/>
    <x v="338"/>
    <x v="47"/>
    <x v="0"/>
    <x v="0"/>
    <x v="0"/>
    <x v="0"/>
    <x v="6"/>
    <x v="104"/>
    <x v="17"/>
    <x v="12"/>
    <x v="15"/>
    <x v="0"/>
    <x v="0"/>
    <x v="1"/>
    <x v="37"/>
    <x v="18"/>
    <x v="41"/>
    <x v="8"/>
    <x v="2"/>
    <x v="0"/>
    <x v="1"/>
    <x v="21"/>
    <x v="461"/>
    <x v="36"/>
    <x v="47"/>
    <x v="48"/>
  </r>
  <r>
    <x v="30"/>
    <x v="1"/>
    <x v="49"/>
    <x v="44"/>
    <x v="340"/>
    <x v="339"/>
    <x v="56"/>
    <x v="2"/>
    <x v="0"/>
    <x v="0"/>
    <x v="0"/>
    <x v="6"/>
    <x v="180"/>
    <x v="33"/>
    <x v="4"/>
    <x v="16"/>
    <x v="0"/>
    <x v="0"/>
    <x v="1"/>
    <x v="24"/>
    <x v="7"/>
    <x v="0"/>
    <x v="14"/>
    <x v="2"/>
    <x v="0"/>
    <x v="1"/>
    <x v="38"/>
    <x v="462"/>
    <x v="48"/>
    <x v="51"/>
    <x v="65"/>
  </r>
  <r>
    <x v="30"/>
    <x v="2"/>
    <x v="6"/>
    <x v="8"/>
    <x v="341"/>
    <x v="340"/>
    <x v="20"/>
    <x v="0"/>
    <x v="0"/>
    <x v="0"/>
    <x v="1"/>
    <x v="3"/>
    <x v="29"/>
    <x v="232"/>
    <x v="1"/>
    <x v="16"/>
    <x v="0"/>
    <x v="2"/>
    <x v="1"/>
    <x v="119"/>
    <x v="36"/>
    <x v="19"/>
    <x v="35"/>
    <x v="0"/>
    <x v="0"/>
    <x v="2"/>
    <x v="49"/>
    <x v="262"/>
    <x v="55"/>
    <x v="28"/>
    <x v="23"/>
  </r>
  <r>
    <x v="30"/>
    <x v="3"/>
    <x v="20"/>
    <x v="34"/>
    <x v="342"/>
    <x v="341"/>
    <x v="22"/>
    <x v="3"/>
    <x v="0"/>
    <x v="0"/>
    <x v="1"/>
    <x v="11"/>
    <x v="160"/>
    <x v="210"/>
    <x v="12"/>
    <x v="4"/>
    <x v="0"/>
    <x v="2"/>
    <x v="1"/>
    <x v="297"/>
    <x v="22"/>
    <x v="43"/>
    <x v="38"/>
    <x v="0"/>
    <x v="0"/>
    <x v="2"/>
    <x v="59"/>
    <x v="263"/>
    <x v="31"/>
    <x v="47"/>
    <x v="48"/>
  </r>
  <r>
    <x v="30"/>
    <x v="1"/>
    <x v="44"/>
    <x v="29"/>
    <x v="343"/>
    <x v="342"/>
    <x v="29"/>
    <x v="2"/>
    <x v="0"/>
    <x v="0"/>
    <x v="0"/>
    <x v="6"/>
    <x v="87"/>
    <x v="15"/>
    <x v="5"/>
    <x v="16"/>
    <x v="0"/>
    <x v="0"/>
    <x v="1"/>
    <x v="61"/>
    <x v="7"/>
    <x v="14"/>
    <x v="10"/>
    <x v="2"/>
    <x v="0"/>
    <x v="1"/>
    <x v="48"/>
    <x v="463"/>
    <x v="27"/>
    <x v="47"/>
    <x v="48"/>
  </r>
  <r>
    <x v="30"/>
    <x v="1"/>
    <x v="40"/>
    <x v="18"/>
    <x v="344"/>
    <x v="343"/>
    <x v="54"/>
    <x v="2"/>
    <x v="0"/>
    <x v="0"/>
    <x v="0"/>
    <x v="6"/>
    <x v="80"/>
    <x v="24"/>
    <x v="4"/>
    <x v="16"/>
    <x v="0"/>
    <x v="0"/>
    <x v="1"/>
    <x v="53"/>
    <x v="7"/>
    <x v="14"/>
    <x v="10"/>
    <x v="2"/>
    <x v="0"/>
    <x v="1"/>
    <x v="43"/>
    <x v="464"/>
    <x v="51"/>
    <x v="47"/>
    <x v="48"/>
  </r>
  <r>
    <x v="30"/>
    <x v="1"/>
    <x v="48"/>
    <x v="43"/>
    <x v="345"/>
    <x v="344"/>
    <x v="10"/>
    <x v="0"/>
    <x v="0"/>
    <x v="0"/>
    <x v="0"/>
    <x v="7"/>
    <x v="89"/>
    <x v="66"/>
    <x v="12"/>
    <x v="11"/>
    <x v="0"/>
    <x v="0"/>
    <x v="1"/>
    <x v="38"/>
    <x v="21"/>
    <x v="8"/>
    <x v="11"/>
    <x v="2"/>
    <x v="0"/>
    <x v="1"/>
    <x v="42"/>
    <x v="465"/>
    <x v="47"/>
    <x v="47"/>
    <x v="48"/>
  </r>
  <r>
    <x v="30"/>
    <x v="1"/>
    <x v="44"/>
    <x v="29"/>
    <x v="346"/>
    <x v="345"/>
    <x v="16"/>
    <x v="0"/>
    <x v="0"/>
    <x v="0"/>
    <x v="0"/>
    <x v="6"/>
    <x v="104"/>
    <x v="17"/>
    <x v="12"/>
    <x v="9"/>
    <x v="0"/>
    <x v="0"/>
    <x v="1"/>
    <x v="38"/>
    <x v="18"/>
    <x v="41"/>
    <x v="8"/>
    <x v="2"/>
    <x v="0"/>
    <x v="1"/>
    <x v="61"/>
    <x v="466"/>
    <x v="34"/>
    <x v="47"/>
    <x v="48"/>
  </r>
  <r>
    <x v="30"/>
    <x v="3"/>
    <x v="21"/>
    <x v="36"/>
    <x v="347"/>
    <x v="346"/>
    <x v="41"/>
    <x v="3"/>
    <x v="0"/>
    <x v="0"/>
    <x v="1"/>
    <x v="11"/>
    <x v="98"/>
    <x v="209"/>
    <x v="12"/>
    <x v="4"/>
    <x v="0"/>
    <x v="2"/>
    <x v="1"/>
    <x v="305"/>
    <x v="22"/>
    <x v="30"/>
    <x v="38"/>
    <x v="0"/>
    <x v="0"/>
    <x v="2"/>
    <x v="6"/>
    <x v="264"/>
    <x v="10"/>
    <x v="54"/>
    <x v="52"/>
  </r>
  <r>
    <x v="30"/>
    <x v="1"/>
    <x v="65"/>
    <x v="73"/>
    <x v="348"/>
    <x v="347"/>
    <x v="0"/>
    <x v="0"/>
    <x v="0"/>
    <x v="0"/>
    <x v="0"/>
    <x v="6"/>
    <x v="104"/>
    <x v="17"/>
    <x v="12"/>
    <x v="15"/>
    <x v="0"/>
    <x v="0"/>
    <x v="1"/>
    <x v="37"/>
    <x v="18"/>
    <x v="41"/>
    <x v="8"/>
    <x v="2"/>
    <x v="0"/>
    <x v="1"/>
    <x v="33"/>
    <x v="467"/>
    <x v="35"/>
    <x v="47"/>
    <x v="48"/>
  </r>
  <r>
    <x v="30"/>
    <x v="1"/>
    <x v="40"/>
    <x v="18"/>
    <x v="349"/>
    <x v="348"/>
    <x v="13"/>
    <x v="2"/>
    <x v="0"/>
    <x v="0"/>
    <x v="0"/>
    <x v="6"/>
    <x v="80"/>
    <x v="24"/>
    <x v="12"/>
    <x v="7"/>
    <x v="0"/>
    <x v="0"/>
    <x v="1"/>
    <x v="52"/>
    <x v="7"/>
    <x v="14"/>
    <x v="10"/>
    <x v="2"/>
    <x v="0"/>
    <x v="1"/>
    <x v="46"/>
    <x v="468"/>
    <x v="37"/>
    <x v="47"/>
    <x v="48"/>
  </r>
  <r>
    <x v="30"/>
    <x v="1"/>
    <x v="44"/>
    <x v="29"/>
    <x v="350"/>
    <x v="349"/>
    <x v="0"/>
    <x v="0"/>
    <x v="0"/>
    <x v="0"/>
    <x v="0"/>
    <x v="7"/>
    <x v="113"/>
    <x v="59"/>
    <x v="12"/>
    <x v="9"/>
    <x v="0"/>
    <x v="0"/>
    <x v="1"/>
    <x v="41"/>
    <x v="21"/>
    <x v="9"/>
    <x v="10"/>
    <x v="2"/>
    <x v="0"/>
    <x v="1"/>
    <x v="33"/>
    <x v="469"/>
    <x v="35"/>
    <x v="47"/>
    <x v="48"/>
  </r>
  <r>
    <x v="30"/>
    <x v="3"/>
    <x v="33"/>
    <x v="61"/>
    <x v="351"/>
    <x v="350"/>
    <x v="22"/>
    <x v="3"/>
    <x v="0"/>
    <x v="0"/>
    <x v="1"/>
    <x v="11"/>
    <x v="45"/>
    <x v="168"/>
    <x v="12"/>
    <x v="4"/>
    <x v="0"/>
    <x v="2"/>
    <x v="1"/>
    <x v="302"/>
    <x v="22"/>
    <x v="32"/>
    <x v="23"/>
    <x v="0"/>
    <x v="0"/>
    <x v="2"/>
    <x v="59"/>
    <x v="265"/>
    <x v="31"/>
    <x v="52"/>
    <x v="60"/>
  </r>
  <r>
    <x v="30"/>
    <x v="1"/>
    <x v="48"/>
    <x v="43"/>
    <x v="352"/>
    <x v="351"/>
    <x v="29"/>
    <x v="0"/>
    <x v="0"/>
    <x v="0"/>
    <x v="0"/>
    <x v="6"/>
    <x v="106"/>
    <x v="48"/>
    <x v="7"/>
    <x v="16"/>
    <x v="0"/>
    <x v="0"/>
    <x v="1"/>
    <x v="11"/>
    <x v="18"/>
    <x v="41"/>
    <x v="8"/>
    <x v="2"/>
    <x v="0"/>
    <x v="1"/>
    <x v="48"/>
    <x v="470"/>
    <x v="27"/>
    <x v="47"/>
    <x v="48"/>
  </r>
  <r>
    <x v="30"/>
    <x v="1"/>
    <x v="44"/>
    <x v="29"/>
    <x v="353"/>
    <x v="352"/>
    <x v="29"/>
    <x v="0"/>
    <x v="0"/>
    <x v="0"/>
    <x v="0"/>
    <x v="6"/>
    <x v="105"/>
    <x v="44"/>
    <x v="5"/>
    <x v="16"/>
    <x v="0"/>
    <x v="0"/>
    <x v="1"/>
    <x v="15"/>
    <x v="18"/>
    <x v="41"/>
    <x v="8"/>
    <x v="2"/>
    <x v="0"/>
    <x v="1"/>
    <x v="48"/>
    <x v="471"/>
    <x v="27"/>
    <x v="47"/>
    <x v="48"/>
  </r>
  <r>
    <x v="30"/>
    <x v="2"/>
    <x v="29"/>
    <x v="40"/>
    <x v="354"/>
    <x v="353"/>
    <x v="59"/>
    <x v="2"/>
    <x v="0"/>
    <x v="0"/>
    <x v="1"/>
    <x v="3"/>
    <x v="60"/>
    <x v="158"/>
    <x v="12"/>
    <x v="5"/>
    <x v="0"/>
    <x v="2"/>
    <x v="1"/>
    <x v="108"/>
    <x v="6"/>
    <x v="12"/>
    <x v="20"/>
    <x v="0"/>
    <x v="0"/>
    <x v="2"/>
    <x v="15"/>
    <x v="266"/>
    <x v="44"/>
    <x v="60"/>
    <x v="61"/>
  </r>
  <r>
    <x v="30"/>
    <x v="1"/>
    <x v="40"/>
    <x v="18"/>
    <x v="355"/>
    <x v="354"/>
    <x v="47"/>
    <x v="2"/>
    <x v="0"/>
    <x v="0"/>
    <x v="0"/>
    <x v="6"/>
    <x v="121"/>
    <x v="35"/>
    <x v="12"/>
    <x v="7"/>
    <x v="0"/>
    <x v="0"/>
    <x v="1"/>
    <x v="19"/>
    <x v="7"/>
    <x v="0"/>
    <x v="14"/>
    <x v="2"/>
    <x v="0"/>
    <x v="1"/>
    <x v="21"/>
    <x v="472"/>
    <x v="36"/>
    <x v="47"/>
    <x v="48"/>
  </r>
  <r>
    <x v="30"/>
    <x v="1"/>
    <x v="44"/>
    <x v="29"/>
    <x v="356"/>
    <x v="355"/>
    <x v="17"/>
    <x v="0"/>
    <x v="0"/>
    <x v="0"/>
    <x v="0"/>
    <x v="7"/>
    <x v="133"/>
    <x v="70"/>
    <x v="5"/>
    <x v="16"/>
    <x v="0"/>
    <x v="0"/>
    <x v="1"/>
    <x v="39"/>
    <x v="31"/>
    <x v="8"/>
    <x v="11"/>
    <x v="2"/>
    <x v="0"/>
    <x v="1"/>
    <x v="61"/>
    <x v="473"/>
    <x v="50"/>
    <x v="47"/>
    <x v="48"/>
  </r>
  <r>
    <x v="31"/>
    <x v="2"/>
    <x v="29"/>
    <x v="40"/>
    <x v="357"/>
    <x v="356"/>
    <x v="22"/>
    <x v="3"/>
    <x v="0"/>
    <x v="0"/>
    <x v="1"/>
    <x v="3"/>
    <x v="49"/>
    <x v="247"/>
    <x v="1"/>
    <x v="16"/>
    <x v="0"/>
    <x v="2"/>
    <x v="1"/>
    <x v="201"/>
    <x v="16"/>
    <x v="19"/>
    <x v="24"/>
    <x v="0"/>
    <x v="0"/>
    <x v="2"/>
    <x v="59"/>
    <x v="267"/>
    <x v="31"/>
    <x v="41"/>
    <x v="43"/>
  </r>
  <r>
    <x v="31"/>
    <x v="2"/>
    <x v="29"/>
    <x v="40"/>
    <x v="358"/>
    <x v="357"/>
    <x v="22"/>
    <x v="3"/>
    <x v="0"/>
    <x v="0"/>
    <x v="1"/>
    <x v="3"/>
    <x v="49"/>
    <x v="247"/>
    <x v="1"/>
    <x v="16"/>
    <x v="0"/>
    <x v="2"/>
    <x v="1"/>
    <x v="200"/>
    <x v="16"/>
    <x v="19"/>
    <x v="24"/>
    <x v="0"/>
    <x v="0"/>
    <x v="2"/>
    <x v="59"/>
    <x v="268"/>
    <x v="31"/>
    <x v="41"/>
    <x v="43"/>
  </r>
  <r>
    <x v="31"/>
    <x v="2"/>
    <x v="29"/>
    <x v="40"/>
    <x v="359"/>
    <x v="358"/>
    <x v="22"/>
    <x v="3"/>
    <x v="0"/>
    <x v="0"/>
    <x v="1"/>
    <x v="3"/>
    <x v="49"/>
    <x v="247"/>
    <x v="1"/>
    <x v="16"/>
    <x v="0"/>
    <x v="2"/>
    <x v="1"/>
    <x v="198"/>
    <x v="16"/>
    <x v="19"/>
    <x v="24"/>
    <x v="0"/>
    <x v="0"/>
    <x v="2"/>
    <x v="59"/>
    <x v="269"/>
    <x v="31"/>
    <x v="41"/>
    <x v="43"/>
  </r>
  <r>
    <x v="31"/>
    <x v="2"/>
    <x v="12"/>
    <x v="13"/>
    <x v="360"/>
    <x v="359"/>
    <x v="15"/>
    <x v="2"/>
    <x v="0"/>
    <x v="0"/>
    <x v="1"/>
    <x v="3"/>
    <x v="30"/>
    <x v="236"/>
    <x v="1"/>
    <x v="16"/>
    <x v="0"/>
    <x v="2"/>
    <x v="1"/>
    <x v="117"/>
    <x v="37"/>
    <x v="19"/>
    <x v="35"/>
    <x v="0"/>
    <x v="0"/>
    <x v="2"/>
    <x v="61"/>
    <x v="270"/>
    <x v="19"/>
    <x v="30"/>
    <x v="30"/>
  </r>
  <r>
    <x v="31"/>
    <x v="2"/>
    <x v="12"/>
    <x v="13"/>
    <x v="361"/>
    <x v="360"/>
    <x v="15"/>
    <x v="2"/>
    <x v="0"/>
    <x v="0"/>
    <x v="1"/>
    <x v="3"/>
    <x v="30"/>
    <x v="236"/>
    <x v="1"/>
    <x v="16"/>
    <x v="0"/>
    <x v="2"/>
    <x v="1"/>
    <x v="117"/>
    <x v="37"/>
    <x v="19"/>
    <x v="35"/>
    <x v="0"/>
    <x v="0"/>
    <x v="2"/>
    <x v="61"/>
    <x v="271"/>
    <x v="19"/>
    <x v="30"/>
    <x v="30"/>
  </r>
  <r>
    <x v="31"/>
    <x v="2"/>
    <x v="6"/>
    <x v="8"/>
    <x v="362"/>
    <x v="361"/>
    <x v="20"/>
    <x v="1"/>
    <x v="0"/>
    <x v="0"/>
    <x v="1"/>
    <x v="3"/>
    <x v="29"/>
    <x v="233"/>
    <x v="1"/>
    <x v="16"/>
    <x v="0"/>
    <x v="2"/>
    <x v="1"/>
    <x v="116"/>
    <x v="36"/>
    <x v="19"/>
    <x v="35"/>
    <x v="0"/>
    <x v="0"/>
    <x v="2"/>
    <x v="49"/>
    <x v="272"/>
    <x v="55"/>
    <x v="29"/>
    <x v="24"/>
  </r>
  <r>
    <x v="31"/>
    <x v="3"/>
    <x v="6"/>
    <x v="9"/>
    <x v="363"/>
    <x v="362"/>
    <x v="11"/>
    <x v="2"/>
    <x v="0"/>
    <x v="0"/>
    <x v="1"/>
    <x v="10"/>
    <x v="36"/>
    <x v="119"/>
    <x v="12"/>
    <x v="4"/>
    <x v="0"/>
    <x v="2"/>
    <x v="1"/>
    <x v="265"/>
    <x v="10"/>
    <x v="20"/>
    <x v="29"/>
    <x v="0"/>
    <x v="0"/>
    <x v="2"/>
    <x v="60"/>
    <x v="273"/>
    <x v="0"/>
    <x v="29"/>
    <x v="25"/>
  </r>
  <r>
    <x v="31"/>
    <x v="3"/>
    <x v="4"/>
    <x v="6"/>
    <x v="364"/>
    <x v="363"/>
    <x v="11"/>
    <x v="2"/>
    <x v="0"/>
    <x v="0"/>
    <x v="1"/>
    <x v="10"/>
    <x v="155"/>
    <x v="127"/>
    <x v="12"/>
    <x v="2"/>
    <x v="0"/>
    <x v="2"/>
    <x v="1"/>
    <x v="262"/>
    <x v="10"/>
    <x v="35"/>
    <x v="29"/>
    <x v="0"/>
    <x v="0"/>
    <x v="2"/>
    <x v="60"/>
    <x v="274"/>
    <x v="0"/>
    <x v="29"/>
    <x v="25"/>
  </r>
  <r>
    <x v="31"/>
    <x v="3"/>
    <x v="6"/>
    <x v="9"/>
    <x v="365"/>
    <x v="364"/>
    <x v="11"/>
    <x v="2"/>
    <x v="0"/>
    <x v="0"/>
    <x v="1"/>
    <x v="10"/>
    <x v="36"/>
    <x v="119"/>
    <x v="12"/>
    <x v="4"/>
    <x v="0"/>
    <x v="2"/>
    <x v="1"/>
    <x v="265"/>
    <x v="10"/>
    <x v="20"/>
    <x v="29"/>
    <x v="0"/>
    <x v="0"/>
    <x v="2"/>
    <x v="60"/>
    <x v="275"/>
    <x v="0"/>
    <x v="29"/>
    <x v="25"/>
  </r>
  <r>
    <x v="31"/>
    <x v="3"/>
    <x v="6"/>
    <x v="9"/>
    <x v="366"/>
    <x v="365"/>
    <x v="11"/>
    <x v="2"/>
    <x v="0"/>
    <x v="0"/>
    <x v="1"/>
    <x v="10"/>
    <x v="33"/>
    <x v="106"/>
    <x v="12"/>
    <x v="4"/>
    <x v="0"/>
    <x v="2"/>
    <x v="1"/>
    <x v="221"/>
    <x v="10"/>
    <x v="5"/>
    <x v="29"/>
    <x v="0"/>
    <x v="0"/>
    <x v="2"/>
    <x v="60"/>
    <x v="276"/>
    <x v="0"/>
    <x v="29"/>
    <x v="25"/>
  </r>
  <r>
    <x v="31"/>
    <x v="3"/>
    <x v="6"/>
    <x v="9"/>
    <x v="367"/>
    <x v="366"/>
    <x v="11"/>
    <x v="2"/>
    <x v="0"/>
    <x v="0"/>
    <x v="1"/>
    <x v="10"/>
    <x v="36"/>
    <x v="119"/>
    <x v="12"/>
    <x v="4"/>
    <x v="0"/>
    <x v="2"/>
    <x v="1"/>
    <x v="264"/>
    <x v="10"/>
    <x v="20"/>
    <x v="29"/>
    <x v="0"/>
    <x v="0"/>
    <x v="2"/>
    <x v="60"/>
    <x v="277"/>
    <x v="0"/>
    <x v="29"/>
    <x v="25"/>
  </r>
  <r>
    <x v="31"/>
    <x v="3"/>
    <x v="4"/>
    <x v="6"/>
    <x v="368"/>
    <x v="367"/>
    <x v="11"/>
    <x v="2"/>
    <x v="0"/>
    <x v="0"/>
    <x v="1"/>
    <x v="10"/>
    <x v="156"/>
    <x v="110"/>
    <x v="12"/>
    <x v="2"/>
    <x v="0"/>
    <x v="2"/>
    <x v="1"/>
    <x v="229"/>
    <x v="10"/>
    <x v="35"/>
    <x v="29"/>
    <x v="0"/>
    <x v="0"/>
    <x v="2"/>
    <x v="60"/>
    <x v="278"/>
    <x v="0"/>
    <x v="29"/>
    <x v="25"/>
  </r>
  <r>
    <x v="31"/>
    <x v="1"/>
    <x v="63"/>
    <x v="71"/>
    <x v="369"/>
    <x v="368"/>
    <x v="26"/>
    <x v="2"/>
    <x v="0"/>
    <x v="0"/>
    <x v="0"/>
    <x v="6"/>
    <x v="130"/>
    <x v="13"/>
    <x v="12"/>
    <x v="9"/>
    <x v="0"/>
    <x v="0"/>
    <x v="1"/>
    <x v="59"/>
    <x v="7"/>
    <x v="14"/>
    <x v="10"/>
    <x v="2"/>
    <x v="0"/>
    <x v="1"/>
    <x v="1"/>
    <x v="474"/>
    <x v="41"/>
    <x v="76"/>
    <x v="85"/>
  </r>
  <r>
    <x v="31"/>
    <x v="2"/>
    <x v="12"/>
    <x v="13"/>
    <x v="370"/>
    <x v="369"/>
    <x v="27"/>
    <x v="2"/>
    <x v="0"/>
    <x v="0"/>
    <x v="1"/>
    <x v="3"/>
    <x v="15"/>
    <x v="155"/>
    <x v="1"/>
    <x v="16"/>
    <x v="0"/>
    <x v="2"/>
    <x v="1"/>
    <x v="99"/>
    <x v="37"/>
    <x v="29"/>
    <x v="32"/>
    <x v="0"/>
    <x v="0"/>
    <x v="2"/>
    <x v="31"/>
    <x v="279"/>
    <x v="54"/>
    <x v="30"/>
    <x v="30"/>
  </r>
  <r>
    <x v="31"/>
    <x v="3"/>
    <x v="20"/>
    <x v="34"/>
    <x v="371"/>
    <x v="370"/>
    <x v="43"/>
    <x v="3"/>
    <x v="0"/>
    <x v="0"/>
    <x v="1"/>
    <x v="11"/>
    <x v="160"/>
    <x v="210"/>
    <x v="12"/>
    <x v="4"/>
    <x v="0"/>
    <x v="2"/>
    <x v="1"/>
    <x v="296"/>
    <x v="22"/>
    <x v="43"/>
    <x v="38"/>
    <x v="0"/>
    <x v="0"/>
    <x v="2"/>
    <x v="36"/>
    <x v="280"/>
    <x v="3"/>
    <x v="47"/>
    <x v="48"/>
  </r>
  <r>
    <x v="31"/>
    <x v="3"/>
    <x v="13"/>
    <x v="17"/>
    <x v="372"/>
    <x v="371"/>
    <x v="38"/>
    <x v="2"/>
    <x v="0"/>
    <x v="0"/>
    <x v="1"/>
    <x v="11"/>
    <x v="5"/>
    <x v="164"/>
    <x v="0"/>
    <x v="16"/>
    <x v="0"/>
    <x v="2"/>
    <x v="1"/>
    <x v="288"/>
    <x v="10"/>
    <x v="42"/>
    <x v="34"/>
    <x v="0"/>
    <x v="0"/>
    <x v="2"/>
    <x v="6"/>
    <x v="281"/>
    <x v="9"/>
    <x v="30"/>
    <x v="36"/>
  </r>
  <r>
    <x v="31"/>
    <x v="2"/>
    <x v="12"/>
    <x v="13"/>
    <x v="373"/>
    <x v="372"/>
    <x v="55"/>
    <x v="1"/>
    <x v="0"/>
    <x v="0"/>
    <x v="1"/>
    <x v="3"/>
    <x v="8"/>
    <x v="253"/>
    <x v="12"/>
    <x v="5"/>
    <x v="0"/>
    <x v="2"/>
    <x v="1"/>
    <x v="104"/>
    <x v="19"/>
    <x v="26"/>
    <x v="36"/>
    <x v="0"/>
    <x v="0"/>
    <x v="2"/>
    <x v="61"/>
    <x v="282"/>
    <x v="12"/>
    <x v="30"/>
    <x v="30"/>
  </r>
  <r>
    <x v="31"/>
    <x v="2"/>
    <x v="8"/>
    <x v="11"/>
    <x v="374"/>
    <x v="373"/>
    <x v="59"/>
    <x v="2"/>
    <x v="0"/>
    <x v="0"/>
    <x v="1"/>
    <x v="3"/>
    <x v="181"/>
    <x v="188"/>
    <x v="1"/>
    <x v="16"/>
    <x v="0"/>
    <x v="2"/>
    <x v="1"/>
    <x v="184"/>
    <x v="17"/>
    <x v="33"/>
    <x v="33"/>
    <x v="0"/>
    <x v="0"/>
    <x v="2"/>
    <x v="15"/>
    <x v="283"/>
    <x v="44"/>
    <x v="38"/>
    <x v="36"/>
  </r>
  <r>
    <x v="31"/>
    <x v="1"/>
    <x v="44"/>
    <x v="29"/>
    <x v="375"/>
    <x v="374"/>
    <x v="48"/>
    <x v="2"/>
    <x v="0"/>
    <x v="0"/>
    <x v="0"/>
    <x v="7"/>
    <x v="133"/>
    <x v="70"/>
    <x v="5"/>
    <x v="16"/>
    <x v="0"/>
    <x v="0"/>
    <x v="1"/>
    <x v="39"/>
    <x v="7"/>
    <x v="8"/>
    <x v="11"/>
    <x v="2"/>
    <x v="0"/>
    <x v="1"/>
    <x v="7"/>
    <x v="475"/>
    <x v="4"/>
    <x v="47"/>
    <x v="48"/>
  </r>
  <r>
    <x v="31"/>
    <x v="2"/>
    <x v="29"/>
    <x v="40"/>
    <x v="376"/>
    <x v="375"/>
    <x v="2"/>
    <x v="3"/>
    <x v="0"/>
    <x v="0"/>
    <x v="1"/>
    <x v="3"/>
    <x v="49"/>
    <x v="247"/>
    <x v="1"/>
    <x v="16"/>
    <x v="0"/>
    <x v="2"/>
    <x v="1"/>
    <x v="203"/>
    <x v="16"/>
    <x v="19"/>
    <x v="24"/>
    <x v="0"/>
    <x v="0"/>
    <x v="2"/>
    <x v="19"/>
    <x v="284"/>
    <x v="1"/>
    <x v="41"/>
    <x v="43"/>
  </r>
  <r>
    <x v="31"/>
    <x v="2"/>
    <x v="12"/>
    <x v="13"/>
    <x v="377"/>
    <x v="376"/>
    <x v="57"/>
    <x v="2"/>
    <x v="0"/>
    <x v="0"/>
    <x v="1"/>
    <x v="3"/>
    <x v="15"/>
    <x v="155"/>
    <x v="1"/>
    <x v="16"/>
    <x v="0"/>
    <x v="2"/>
    <x v="1"/>
    <x v="97"/>
    <x v="37"/>
    <x v="29"/>
    <x v="32"/>
    <x v="0"/>
    <x v="0"/>
    <x v="2"/>
    <x v="56"/>
    <x v="285"/>
    <x v="13"/>
    <x v="30"/>
    <x v="30"/>
  </r>
  <r>
    <x v="31"/>
    <x v="2"/>
    <x v="29"/>
    <x v="40"/>
    <x v="378"/>
    <x v="377"/>
    <x v="59"/>
    <x v="3"/>
    <x v="0"/>
    <x v="0"/>
    <x v="1"/>
    <x v="3"/>
    <x v="49"/>
    <x v="247"/>
    <x v="1"/>
    <x v="16"/>
    <x v="0"/>
    <x v="2"/>
    <x v="1"/>
    <x v="201"/>
    <x v="16"/>
    <x v="19"/>
    <x v="24"/>
    <x v="0"/>
    <x v="0"/>
    <x v="2"/>
    <x v="15"/>
    <x v="286"/>
    <x v="44"/>
    <x v="41"/>
    <x v="43"/>
  </r>
  <r>
    <x v="31"/>
    <x v="3"/>
    <x v="20"/>
    <x v="34"/>
    <x v="379"/>
    <x v="378"/>
    <x v="33"/>
    <x v="2"/>
    <x v="0"/>
    <x v="0"/>
    <x v="1"/>
    <x v="11"/>
    <x v="123"/>
    <x v="199"/>
    <x v="12"/>
    <x v="4"/>
    <x v="0"/>
    <x v="2"/>
    <x v="1"/>
    <x v="244"/>
    <x v="10"/>
    <x v="43"/>
    <x v="38"/>
    <x v="0"/>
    <x v="0"/>
    <x v="2"/>
    <x v="18"/>
    <x v="287"/>
    <x v="33"/>
    <x v="47"/>
    <x v="48"/>
  </r>
  <r>
    <x v="31"/>
    <x v="1"/>
    <x v="40"/>
    <x v="18"/>
    <x v="380"/>
    <x v="379"/>
    <x v="33"/>
    <x v="0"/>
    <x v="0"/>
    <x v="0"/>
    <x v="0"/>
    <x v="6"/>
    <x v="81"/>
    <x v="38"/>
    <x v="12"/>
    <x v="7"/>
    <x v="0"/>
    <x v="0"/>
    <x v="1"/>
    <x v="3"/>
    <x v="32"/>
    <x v="11"/>
    <x v="5"/>
    <x v="2"/>
    <x v="0"/>
    <x v="1"/>
    <x v="4"/>
    <x v="476"/>
    <x v="33"/>
    <x v="47"/>
    <x v="48"/>
  </r>
  <r>
    <x v="31"/>
    <x v="1"/>
    <x v="40"/>
    <x v="18"/>
    <x v="381"/>
    <x v="380"/>
    <x v="33"/>
    <x v="0"/>
    <x v="0"/>
    <x v="0"/>
    <x v="0"/>
    <x v="6"/>
    <x v="81"/>
    <x v="38"/>
    <x v="12"/>
    <x v="7"/>
    <x v="0"/>
    <x v="0"/>
    <x v="1"/>
    <x v="2"/>
    <x v="32"/>
    <x v="11"/>
    <x v="5"/>
    <x v="2"/>
    <x v="0"/>
    <x v="1"/>
    <x v="4"/>
    <x v="477"/>
    <x v="33"/>
    <x v="47"/>
    <x v="48"/>
  </r>
  <r>
    <x v="31"/>
    <x v="1"/>
    <x v="53"/>
    <x v="49"/>
    <x v="382"/>
    <x v="381"/>
    <x v="34"/>
    <x v="0"/>
    <x v="0"/>
    <x v="0"/>
    <x v="0"/>
    <x v="6"/>
    <x v="101"/>
    <x v="26"/>
    <x v="12"/>
    <x v="7"/>
    <x v="0"/>
    <x v="0"/>
    <x v="1"/>
    <x v="67"/>
    <x v="32"/>
    <x v="11"/>
    <x v="5"/>
    <x v="2"/>
    <x v="0"/>
    <x v="1"/>
    <x v="0"/>
    <x v="478"/>
    <x v="16"/>
    <x v="70"/>
    <x v="76"/>
  </r>
  <r>
    <x v="31"/>
    <x v="2"/>
    <x v="12"/>
    <x v="13"/>
    <x v="383"/>
    <x v="382"/>
    <x v="59"/>
    <x v="2"/>
    <x v="0"/>
    <x v="0"/>
    <x v="1"/>
    <x v="3"/>
    <x v="25"/>
    <x v="182"/>
    <x v="12"/>
    <x v="5"/>
    <x v="0"/>
    <x v="2"/>
    <x v="1"/>
    <x v="172"/>
    <x v="17"/>
    <x v="33"/>
    <x v="33"/>
    <x v="0"/>
    <x v="0"/>
    <x v="2"/>
    <x v="15"/>
    <x v="288"/>
    <x v="44"/>
    <x v="30"/>
    <x v="30"/>
  </r>
  <r>
    <x v="32"/>
    <x v="2"/>
    <x v="29"/>
    <x v="40"/>
    <x v="384"/>
    <x v="383"/>
    <x v="22"/>
    <x v="3"/>
    <x v="0"/>
    <x v="0"/>
    <x v="1"/>
    <x v="3"/>
    <x v="49"/>
    <x v="247"/>
    <x v="12"/>
    <x v="5"/>
    <x v="0"/>
    <x v="2"/>
    <x v="1"/>
    <x v="192"/>
    <x v="16"/>
    <x v="19"/>
    <x v="24"/>
    <x v="0"/>
    <x v="0"/>
    <x v="2"/>
    <x v="59"/>
    <x v="289"/>
    <x v="31"/>
    <x v="41"/>
    <x v="43"/>
  </r>
  <r>
    <x v="32"/>
    <x v="3"/>
    <x v="5"/>
    <x v="7"/>
    <x v="385"/>
    <x v="384"/>
    <x v="11"/>
    <x v="2"/>
    <x v="0"/>
    <x v="0"/>
    <x v="1"/>
    <x v="10"/>
    <x v="36"/>
    <x v="120"/>
    <x v="12"/>
    <x v="4"/>
    <x v="0"/>
    <x v="2"/>
    <x v="1"/>
    <x v="303"/>
    <x v="10"/>
    <x v="20"/>
    <x v="29"/>
    <x v="0"/>
    <x v="0"/>
    <x v="2"/>
    <x v="60"/>
    <x v="290"/>
    <x v="0"/>
    <x v="30"/>
    <x v="26"/>
  </r>
  <r>
    <x v="32"/>
    <x v="1"/>
    <x v="61"/>
    <x v="67"/>
    <x v="386"/>
    <x v="385"/>
    <x v="29"/>
    <x v="2"/>
    <x v="0"/>
    <x v="0"/>
    <x v="0"/>
    <x v="6"/>
    <x v="171"/>
    <x v="54"/>
    <x v="5"/>
    <x v="16"/>
    <x v="0"/>
    <x v="0"/>
    <x v="1"/>
    <x v="34"/>
    <x v="14"/>
    <x v="8"/>
    <x v="11"/>
    <x v="2"/>
    <x v="0"/>
    <x v="1"/>
    <x v="48"/>
    <x v="479"/>
    <x v="27"/>
    <x v="39"/>
    <x v="65"/>
  </r>
  <r>
    <x v="32"/>
    <x v="3"/>
    <x v="5"/>
    <x v="7"/>
    <x v="387"/>
    <x v="386"/>
    <x v="11"/>
    <x v="2"/>
    <x v="0"/>
    <x v="0"/>
    <x v="1"/>
    <x v="10"/>
    <x v="36"/>
    <x v="120"/>
    <x v="12"/>
    <x v="4"/>
    <x v="0"/>
    <x v="2"/>
    <x v="1"/>
    <x v="303"/>
    <x v="10"/>
    <x v="20"/>
    <x v="29"/>
    <x v="0"/>
    <x v="0"/>
    <x v="2"/>
    <x v="60"/>
    <x v="291"/>
    <x v="0"/>
    <x v="30"/>
    <x v="26"/>
  </r>
  <r>
    <x v="32"/>
    <x v="2"/>
    <x v="11"/>
    <x v="12"/>
    <x v="388"/>
    <x v="387"/>
    <x v="2"/>
    <x v="2"/>
    <x v="0"/>
    <x v="0"/>
    <x v="1"/>
    <x v="4"/>
    <x v="52"/>
    <x v="260"/>
    <x v="1"/>
    <x v="16"/>
    <x v="0"/>
    <x v="2"/>
    <x v="1"/>
    <x v="145"/>
    <x v="17"/>
    <x v="37"/>
    <x v="31"/>
    <x v="0"/>
    <x v="0"/>
    <x v="2"/>
    <x v="19"/>
    <x v="292"/>
    <x v="1"/>
    <x v="31"/>
    <x v="30"/>
  </r>
  <r>
    <x v="32"/>
    <x v="2"/>
    <x v="29"/>
    <x v="40"/>
    <x v="389"/>
    <x v="388"/>
    <x v="22"/>
    <x v="3"/>
    <x v="0"/>
    <x v="0"/>
    <x v="1"/>
    <x v="3"/>
    <x v="49"/>
    <x v="247"/>
    <x v="12"/>
    <x v="5"/>
    <x v="0"/>
    <x v="2"/>
    <x v="1"/>
    <x v="193"/>
    <x v="16"/>
    <x v="19"/>
    <x v="24"/>
    <x v="0"/>
    <x v="0"/>
    <x v="2"/>
    <x v="59"/>
    <x v="293"/>
    <x v="31"/>
    <x v="41"/>
    <x v="43"/>
  </r>
  <r>
    <x v="33"/>
    <x v="2"/>
    <x v="6"/>
    <x v="8"/>
    <x v="390"/>
    <x v="389"/>
    <x v="33"/>
    <x v="3"/>
    <x v="0"/>
    <x v="0"/>
    <x v="1"/>
    <x v="3"/>
    <x v="70"/>
    <x v="214"/>
    <x v="1"/>
    <x v="16"/>
    <x v="0"/>
    <x v="2"/>
    <x v="1"/>
    <x v="81"/>
    <x v="16"/>
    <x v="19"/>
    <x v="35"/>
    <x v="0"/>
    <x v="0"/>
    <x v="2"/>
    <x v="18"/>
    <x v="294"/>
    <x v="33"/>
    <x v="31"/>
    <x v="27"/>
  </r>
  <r>
    <x v="33"/>
    <x v="2"/>
    <x v="8"/>
    <x v="11"/>
    <x v="391"/>
    <x v="390"/>
    <x v="59"/>
    <x v="2"/>
    <x v="0"/>
    <x v="0"/>
    <x v="1"/>
    <x v="3"/>
    <x v="181"/>
    <x v="188"/>
    <x v="12"/>
    <x v="5"/>
    <x v="0"/>
    <x v="2"/>
    <x v="1"/>
    <x v="175"/>
    <x v="17"/>
    <x v="33"/>
    <x v="33"/>
    <x v="0"/>
    <x v="0"/>
    <x v="2"/>
    <x v="15"/>
    <x v="295"/>
    <x v="44"/>
    <x v="38"/>
    <x v="36"/>
  </r>
  <r>
    <x v="33"/>
    <x v="3"/>
    <x v="1"/>
    <x v="3"/>
    <x v="392"/>
    <x v="391"/>
    <x v="11"/>
    <x v="2"/>
    <x v="0"/>
    <x v="0"/>
    <x v="1"/>
    <x v="10"/>
    <x v="155"/>
    <x v="128"/>
    <x v="12"/>
    <x v="2"/>
    <x v="0"/>
    <x v="2"/>
    <x v="1"/>
    <x v="322"/>
    <x v="10"/>
    <x v="35"/>
    <x v="29"/>
    <x v="0"/>
    <x v="0"/>
    <x v="2"/>
    <x v="60"/>
    <x v="296"/>
    <x v="0"/>
    <x v="31"/>
    <x v="27"/>
  </r>
  <r>
    <x v="33"/>
    <x v="3"/>
    <x v="5"/>
    <x v="7"/>
    <x v="393"/>
    <x v="392"/>
    <x v="11"/>
    <x v="2"/>
    <x v="0"/>
    <x v="0"/>
    <x v="1"/>
    <x v="10"/>
    <x v="33"/>
    <x v="107"/>
    <x v="12"/>
    <x v="4"/>
    <x v="0"/>
    <x v="2"/>
    <x v="1"/>
    <x v="275"/>
    <x v="10"/>
    <x v="5"/>
    <x v="29"/>
    <x v="0"/>
    <x v="0"/>
    <x v="2"/>
    <x v="60"/>
    <x v="297"/>
    <x v="0"/>
    <x v="31"/>
    <x v="27"/>
  </r>
  <r>
    <x v="33"/>
    <x v="3"/>
    <x v="5"/>
    <x v="7"/>
    <x v="394"/>
    <x v="393"/>
    <x v="11"/>
    <x v="2"/>
    <x v="0"/>
    <x v="0"/>
    <x v="1"/>
    <x v="10"/>
    <x v="33"/>
    <x v="107"/>
    <x v="12"/>
    <x v="4"/>
    <x v="0"/>
    <x v="2"/>
    <x v="1"/>
    <x v="276"/>
    <x v="10"/>
    <x v="5"/>
    <x v="29"/>
    <x v="0"/>
    <x v="0"/>
    <x v="2"/>
    <x v="60"/>
    <x v="298"/>
    <x v="0"/>
    <x v="31"/>
    <x v="27"/>
  </r>
  <r>
    <x v="33"/>
    <x v="3"/>
    <x v="5"/>
    <x v="7"/>
    <x v="395"/>
    <x v="394"/>
    <x v="11"/>
    <x v="2"/>
    <x v="0"/>
    <x v="0"/>
    <x v="1"/>
    <x v="10"/>
    <x v="33"/>
    <x v="107"/>
    <x v="12"/>
    <x v="4"/>
    <x v="0"/>
    <x v="2"/>
    <x v="1"/>
    <x v="277"/>
    <x v="10"/>
    <x v="5"/>
    <x v="29"/>
    <x v="0"/>
    <x v="0"/>
    <x v="2"/>
    <x v="60"/>
    <x v="299"/>
    <x v="0"/>
    <x v="31"/>
    <x v="27"/>
  </r>
  <r>
    <x v="33"/>
    <x v="3"/>
    <x v="5"/>
    <x v="7"/>
    <x v="396"/>
    <x v="395"/>
    <x v="11"/>
    <x v="2"/>
    <x v="0"/>
    <x v="0"/>
    <x v="1"/>
    <x v="10"/>
    <x v="33"/>
    <x v="107"/>
    <x v="12"/>
    <x v="4"/>
    <x v="0"/>
    <x v="2"/>
    <x v="1"/>
    <x v="279"/>
    <x v="10"/>
    <x v="5"/>
    <x v="29"/>
    <x v="0"/>
    <x v="0"/>
    <x v="2"/>
    <x v="60"/>
    <x v="300"/>
    <x v="0"/>
    <x v="31"/>
    <x v="27"/>
  </r>
  <r>
    <x v="33"/>
    <x v="3"/>
    <x v="5"/>
    <x v="7"/>
    <x v="397"/>
    <x v="396"/>
    <x v="11"/>
    <x v="2"/>
    <x v="0"/>
    <x v="0"/>
    <x v="1"/>
    <x v="10"/>
    <x v="33"/>
    <x v="107"/>
    <x v="12"/>
    <x v="4"/>
    <x v="0"/>
    <x v="2"/>
    <x v="1"/>
    <x v="281"/>
    <x v="10"/>
    <x v="5"/>
    <x v="29"/>
    <x v="0"/>
    <x v="0"/>
    <x v="2"/>
    <x v="60"/>
    <x v="301"/>
    <x v="0"/>
    <x v="31"/>
    <x v="27"/>
  </r>
  <r>
    <x v="33"/>
    <x v="3"/>
    <x v="2"/>
    <x v="4"/>
    <x v="398"/>
    <x v="397"/>
    <x v="11"/>
    <x v="2"/>
    <x v="0"/>
    <x v="0"/>
    <x v="1"/>
    <x v="10"/>
    <x v="156"/>
    <x v="111"/>
    <x v="12"/>
    <x v="3"/>
    <x v="0"/>
    <x v="2"/>
    <x v="1"/>
    <x v="278"/>
    <x v="10"/>
    <x v="35"/>
    <x v="29"/>
    <x v="0"/>
    <x v="0"/>
    <x v="2"/>
    <x v="60"/>
    <x v="302"/>
    <x v="0"/>
    <x v="31"/>
    <x v="27"/>
  </r>
  <r>
    <x v="33"/>
    <x v="1"/>
    <x v="44"/>
    <x v="29"/>
    <x v="399"/>
    <x v="398"/>
    <x v="23"/>
    <x v="0"/>
    <x v="0"/>
    <x v="0"/>
    <x v="0"/>
    <x v="6"/>
    <x v="120"/>
    <x v="31"/>
    <x v="12"/>
    <x v="9"/>
    <x v="0"/>
    <x v="0"/>
    <x v="1"/>
    <x v="17"/>
    <x v="11"/>
    <x v="0"/>
    <x v="14"/>
    <x v="2"/>
    <x v="0"/>
    <x v="1"/>
    <x v="29"/>
    <x v="480"/>
    <x v="24"/>
    <x v="47"/>
    <x v="48"/>
  </r>
  <r>
    <x v="33"/>
    <x v="1"/>
    <x v="40"/>
    <x v="18"/>
    <x v="400"/>
    <x v="399"/>
    <x v="8"/>
    <x v="0"/>
    <x v="0"/>
    <x v="0"/>
    <x v="0"/>
    <x v="6"/>
    <x v="81"/>
    <x v="38"/>
    <x v="12"/>
    <x v="7"/>
    <x v="0"/>
    <x v="0"/>
    <x v="1"/>
    <x v="0"/>
    <x v="32"/>
    <x v="11"/>
    <x v="5"/>
    <x v="2"/>
    <x v="0"/>
    <x v="1"/>
    <x v="5"/>
    <x v="481"/>
    <x v="6"/>
    <x v="47"/>
    <x v="48"/>
  </r>
  <r>
    <x v="33"/>
    <x v="2"/>
    <x v="37"/>
    <x v="64"/>
    <x v="401"/>
    <x v="400"/>
    <x v="59"/>
    <x v="1"/>
    <x v="0"/>
    <x v="0"/>
    <x v="1"/>
    <x v="3"/>
    <x v="61"/>
    <x v="157"/>
    <x v="12"/>
    <x v="5"/>
    <x v="0"/>
    <x v="2"/>
    <x v="1"/>
    <x v="102"/>
    <x v="19"/>
    <x v="12"/>
    <x v="20"/>
    <x v="0"/>
    <x v="0"/>
    <x v="2"/>
    <x v="15"/>
    <x v="303"/>
    <x v="44"/>
    <x v="68"/>
    <x v="71"/>
  </r>
  <r>
    <x v="33"/>
    <x v="1"/>
    <x v="48"/>
    <x v="43"/>
    <x v="402"/>
    <x v="401"/>
    <x v="25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23"/>
    <x v="482"/>
    <x v="30"/>
    <x v="47"/>
    <x v="48"/>
  </r>
  <r>
    <x v="33"/>
    <x v="1"/>
    <x v="48"/>
    <x v="43"/>
    <x v="403"/>
    <x v="402"/>
    <x v="17"/>
    <x v="0"/>
    <x v="0"/>
    <x v="0"/>
    <x v="0"/>
    <x v="7"/>
    <x v="88"/>
    <x v="64"/>
    <x v="7"/>
    <x v="16"/>
    <x v="0"/>
    <x v="0"/>
    <x v="1"/>
    <x v="38"/>
    <x v="21"/>
    <x v="34"/>
    <x v="13"/>
    <x v="2"/>
    <x v="0"/>
    <x v="1"/>
    <x v="61"/>
    <x v="483"/>
    <x v="50"/>
    <x v="47"/>
    <x v="48"/>
  </r>
  <r>
    <x v="33"/>
    <x v="1"/>
    <x v="48"/>
    <x v="43"/>
    <x v="404"/>
    <x v="403"/>
    <x v="3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45"/>
    <x v="484"/>
    <x v="17"/>
    <x v="47"/>
    <x v="48"/>
  </r>
  <r>
    <x v="33"/>
    <x v="1"/>
    <x v="48"/>
    <x v="43"/>
    <x v="405"/>
    <x v="404"/>
    <x v="3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45"/>
    <x v="485"/>
    <x v="17"/>
    <x v="47"/>
    <x v="48"/>
  </r>
  <r>
    <x v="33"/>
    <x v="1"/>
    <x v="44"/>
    <x v="29"/>
    <x v="406"/>
    <x v="405"/>
    <x v="3"/>
    <x v="0"/>
    <x v="0"/>
    <x v="0"/>
    <x v="0"/>
    <x v="7"/>
    <x v="88"/>
    <x v="64"/>
    <x v="5"/>
    <x v="16"/>
    <x v="0"/>
    <x v="0"/>
    <x v="1"/>
    <x v="38"/>
    <x v="31"/>
    <x v="34"/>
    <x v="13"/>
    <x v="2"/>
    <x v="0"/>
    <x v="1"/>
    <x v="45"/>
    <x v="486"/>
    <x v="17"/>
    <x v="47"/>
    <x v="48"/>
  </r>
  <r>
    <x v="33"/>
    <x v="1"/>
    <x v="48"/>
    <x v="43"/>
    <x v="407"/>
    <x v="406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87"/>
    <x v="35"/>
    <x v="47"/>
    <x v="48"/>
  </r>
  <r>
    <x v="33"/>
    <x v="1"/>
    <x v="48"/>
    <x v="43"/>
    <x v="408"/>
    <x v="407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88"/>
    <x v="35"/>
    <x v="47"/>
    <x v="48"/>
  </r>
  <r>
    <x v="33"/>
    <x v="2"/>
    <x v="29"/>
    <x v="40"/>
    <x v="409"/>
    <x v="408"/>
    <x v="59"/>
    <x v="2"/>
    <x v="0"/>
    <x v="0"/>
    <x v="1"/>
    <x v="3"/>
    <x v="60"/>
    <x v="158"/>
    <x v="12"/>
    <x v="5"/>
    <x v="0"/>
    <x v="2"/>
    <x v="1"/>
    <x v="105"/>
    <x v="6"/>
    <x v="12"/>
    <x v="20"/>
    <x v="0"/>
    <x v="0"/>
    <x v="2"/>
    <x v="15"/>
    <x v="304"/>
    <x v="44"/>
    <x v="60"/>
    <x v="61"/>
  </r>
  <r>
    <x v="33"/>
    <x v="3"/>
    <x v="39"/>
    <x v="78"/>
    <x v="410"/>
    <x v="409"/>
    <x v="59"/>
    <x v="2"/>
    <x v="0"/>
    <x v="0"/>
    <x v="1"/>
    <x v="11"/>
    <x v="43"/>
    <x v="207"/>
    <x v="0"/>
    <x v="16"/>
    <x v="0"/>
    <x v="2"/>
    <x v="1"/>
    <x v="250"/>
    <x v="10"/>
    <x v="30"/>
    <x v="38"/>
    <x v="0"/>
    <x v="0"/>
    <x v="2"/>
    <x v="15"/>
    <x v="305"/>
    <x v="44"/>
    <x v="74"/>
    <x v="87"/>
  </r>
  <r>
    <x v="33"/>
    <x v="1"/>
    <x v="48"/>
    <x v="43"/>
    <x v="411"/>
    <x v="410"/>
    <x v="17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61"/>
    <x v="489"/>
    <x v="50"/>
    <x v="47"/>
    <x v="48"/>
  </r>
  <r>
    <x v="33"/>
    <x v="1"/>
    <x v="40"/>
    <x v="18"/>
    <x v="412"/>
    <x v="411"/>
    <x v="26"/>
    <x v="0"/>
    <x v="0"/>
    <x v="0"/>
    <x v="0"/>
    <x v="6"/>
    <x v="80"/>
    <x v="24"/>
    <x v="4"/>
    <x v="16"/>
    <x v="0"/>
    <x v="0"/>
    <x v="1"/>
    <x v="50"/>
    <x v="11"/>
    <x v="14"/>
    <x v="10"/>
    <x v="2"/>
    <x v="0"/>
    <x v="1"/>
    <x v="1"/>
    <x v="490"/>
    <x v="41"/>
    <x v="47"/>
    <x v="48"/>
  </r>
  <r>
    <x v="33"/>
    <x v="1"/>
    <x v="48"/>
    <x v="43"/>
    <x v="413"/>
    <x v="412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91"/>
    <x v="35"/>
    <x v="47"/>
    <x v="48"/>
  </r>
  <r>
    <x v="33"/>
    <x v="1"/>
    <x v="48"/>
    <x v="43"/>
    <x v="414"/>
    <x v="413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492"/>
    <x v="35"/>
    <x v="47"/>
    <x v="48"/>
  </r>
  <r>
    <x v="33"/>
    <x v="2"/>
    <x v="29"/>
    <x v="40"/>
    <x v="415"/>
    <x v="414"/>
    <x v="15"/>
    <x v="2"/>
    <x v="0"/>
    <x v="0"/>
    <x v="1"/>
    <x v="3"/>
    <x v="49"/>
    <x v="247"/>
    <x v="1"/>
    <x v="16"/>
    <x v="0"/>
    <x v="2"/>
    <x v="1"/>
    <x v="178"/>
    <x v="37"/>
    <x v="19"/>
    <x v="24"/>
    <x v="0"/>
    <x v="0"/>
    <x v="2"/>
    <x v="61"/>
    <x v="306"/>
    <x v="19"/>
    <x v="41"/>
    <x v="43"/>
  </r>
  <r>
    <x v="33"/>
    <x v="2"/>
    <x v="29"/>
    <x v="40"/>
    <x v="416"/>
    <x v="415"/>
    <x v="29"/>
    <x v="2"/>
    <x v="0"/>
    <x v="0"/>
    <x v="1"/>
    <x v="3"/>
    <x v="0"/>
    <x v="150"/>
    <x v="1"/>
    <x v="16"/>
    <x v="0"/>
    <x v="2"/>
    <x v="1"/>
    <x v="180"/>
    <x v="37"/>
    <x v="4"/>
    <x v="30"/>
    <x v="0"/>
    <x v="0"/>
    <x v="2"/>
    <x v="58"/>
    <x v="307"/>
    <x v="27"/>
    <x v="46"/>
    <x v="47"/>
  </r>
  <r>
    <x v="33"/>
    <x v="1"/>
    <x v="48"/>
    <x v="43"/>
    <x v="417"/>
    <x v="416"/>
    <x v="48"/>
    <x v="0"/>
    <x v="0"/>
    <x v="0"/>
    <x v="0"/>
    <x v="7"/>
    <x v="133"/>
    <x v="70"/>
    <x v="7"/>
    <x v="16"/>
    <x v="0"/>
    <x v="0"/>
    <x v="1"/>
    <x v="39"/>
    <x v="31"/>
    <x v="8"/>
    <x v="11"/>
    <x v="2"/>
    <x v="0"/>
    <x v="1"/>
    <x v="7"/>
    <x v="493"/>
    <x v="4"/>
    <x v="47"/>
    <x v="48"/>
  </r>
  <r>
    <x v="34"/>
    <x v="2"/>
    <x v="6"/>
    <x v="8"/>
    <x v="418"/>
    <x v="417"/>
    <x v="46"/>
    <x v="3"/>
    <x v="0"/>
    <x v="0"/>
    <x v="1"/>
    <x v="3"/>
    <x v="24"/>
    <x v="184"/>
    <x v="1"/>
    <x v="16"/>
    <x v="0"/>
    <x v="2"/>
    <x v="1"/>
    <x v="156"/>
    <x v="15"/>
    <x v="33"/>
    <x v="33"/>
    <x v="0"/>
    <x v="0"/>
    <x v="2"/>
    <x v="34"/>
    <x v="308"/>
    <x v="43"/>
    <x v="33"/>
    <x v="28"/>
  </r>
  <r>
    <x v="34"/>
    <x v="2"/>
    <x v="6"/>
    <x v="8"/>
    <x v="419"/>
    <x v="418"/>
    <x v="55"/>
    <x v="3"/>
    <x v="0"/>
    <x v="0"/>
    <x v="1"/>
    <x v="3"/>
    <x v="29"/>
    <x v="239"/>
    <x v="1"/>
    <x v="16"/>
    <x v="0"/>
    <x v="2"/>
    <x v="1"/>
    <x v="96"/>
    <x v="16"/>
    <x v="19"/>
    <x v="35"/>
    <x v="0"/>
    <x v="0"/>
    <x v="2"/>
    <x v="61"/>
    <x v="309"/>
    <x v="12"/>
    <x v="33"/>
    <x v="28"/>
  </r>
  <r>
    <x v="34"/>
    <x v="2"/>
    <x v="6"/>
    <x v="8"/>
    <x v="420"/>
    <x v="419"/>
    <x v="55"/>
    <x v="3"/>
    <x v="0"/>
    <x v="0"/>
    <x v="1"/>
    <x v="3"/>
    <x v="29"/>
    <x v="239"/>
    <x v="1"/>
    <x v="16"/>
    <x v="0"/>
    <x v="2"/>
    <x v="1"/>
    <x v="95"/>
    <x v="16"/>
    <x v="19"/>
    <x v="35"/>
    <x v="0"/>
    <x v="0"/>
    <x v="2"/>
    <x v="61"/>
    <x v="310"/>
    <x v="12"/>
    <x v="33"/>
    <x v="28"/>
  </r>
  <r>
    <x v="34"/>
    <x v="2"/>
    <x v="29"/>
    <x v="40"/>
    <x v="421"/>
    <x v="420"/>
    <x v="11"/>
    <x v="1"/>
    <x v="0"/>
    <x v="0"/>
    <x v="1"/>
    <x v="4"/>
    <x v="72"/>
    <x v="265"/>
    <x v="1"/>
    <x v="16"/>
    <x v="0"/>
    <x v="2"/>
    <x v="1"/>
    <x v="154"/>
    <x v="3"/>
    <x v="7"/>
    <x v="21"/>
    <x v="0"/>
    <x v="0"/>
    <x v="2"/>
    <x v="60"/>
    <x v="311"/>
    <x v="0"/>
    <x v="58"/>
    <x v="58"/>
  </r>
  <r>
    <x v="34"/>
    <x v="3"/>
    <x v="6"/>
    <x v="9"/>
    <x v="422"/>
    <x v="421"/>
    <x v="11"/>
    <x v="2"/>
    <x v="0"/>
    <x v="0"/>
    <x v="1"/>
    <x v="11"/>
    <x v="183"/>
    <x v="204"/>
    <x v="0"/>
    <x v="16"/>
    <x v="0"/>
    <x v="2"/>
    <x v="1"/>
    <x v="313"/>
    <x v="10"/>
    <x v="43"/>
    <x v="38"/>
    <x v="0"/>
    <x v="0"/>
    <x v="2"/>
    <x v="60"/>
    <x v="312"/>
    <x v="0"/>
    <x v="32"/>
    <x v="29"/>
  </r>
  <r>
    <x v="34"/>
    <x v="3"/>
    <x v="21"/>
    <x v="36"/>
    <x v="423"/>
    <x v="422"/>
    <x v="22"/>
    <x v="3"/>
    <x v="0"/>
    <x v="0"/>
    <x v="1"/>
    <x v="11"/>
    <x v="124"/>
    <x v="198"/>
    <x v="12"/>
    <x v="4"/>
    <x v="0"/>
    <x v="2"/>
    <x v="1"/>
    <x v="251"/>
    <x v="22"/>
    <x v="27"/>
    <x v="38"/>
    <x v="0"/>
    <x v="0"/>
    <x v="2"/>
    <x v="59"/>
    <x v="313"/>
    <x v="31"/>
    <x v="55"/>
    <x v="53"/>
  </r>
  <r>
    <x v="34"/>
    <x v="3"/>
    <x v="20"/>
    <x v="34"/>
    <x v="424"/>
    <x v="423"/>
    <x v="22"/>
    <x v="3"/>
    <x v="0"/>
    <x v="0"/>
    <x v="1"/>
    <x v="11"/>
    <x v="126"/>
    <x v="200"/>
    <x v="12"/>
    <x v="4"/>
    <x v="0"/>
    <x v="2"/>
    <x v="1"/>
    <x v="248"/>
    <x v="22"/>
    <x v="27"/>
    <x v="38"/>
    <x v="0"/>
    <x v="0"/>
    <x v="2"/>
    <x v="59"/>
    <x v="314"/>
    <x v="31"/>
    <x v="63"/>
    <x v="64"/>
  </r>
  <r>
    <x v="34"/>
    <x v="3"/>
    <x v="6"/>
    <x v="9"/>
    <x v="425"/>
    <x v="424"/>
    <x v="33"/>
    <x v="2"/>
    <x v="0"/>
    <x v="0"/>
    <x v="1"/>
    <x v="10"/>
    <x v="184"/>
    <x v="121"/>
    <x v="12"/>
    <x v="4"/>
    <x v="0"/>
    <x v="2"/>
    <x v="1"/>
    <x v="317"/>
    <x v="10"/>
    <x v="20"/>
    <x v="29"/>
    <x v="0"/>
    <x v="0"/>
    <x v="2"/>
    <x v="18"/>
    <x v="315"/>
    <x v="33"/>
    <x v="32"/>
    <x v="29"/>
  </r>
  <r>
    <x v="34"/>
    <x v="3"/>
    <x v="6"/>
    <x v="9"/>
    <x v="426"/>
    <x v="425"/>
    <x v="33"/>
    <x v="2"/>
    <x v="0"/>
    <x v="0"/>
    <x v="1"/>
    <x v="10"/>
    <x v="186"/>
    <x v="108"/>
    <x v="12"/>
    <x v="4"/>
    <x v="0"/>
    <x v="2"/>
    <x v="1"/>
    <x v="273"/>
    <x v="10"/>
    <x v="5"/>
    <x v="29"/>
    <x v="0"/>
    <x v="0"/>
    <x v="2"/>
    <x v="18"/>
    <x v="316"/>
    <x v="33"/>
    <x v="32"/>
    <x v="29"/>
  </r>
  <r>
    <x v="34"/>
    <x v="3"/>
    <x v="6"/>
    <x v="9"/>
    <x v="427"/>
    <x v="426"/>
    <x v="11"/>
    <x v="2"/>
    <x v="0"/>
    <x v="0"/>
    <x v="1"/>
    <x v="10"/>
    <x v="186"/>
    <x v="108"/>
    <x v="12"/>
    <x v="4"/>
    <x v="0"/>
    <x v="2"/>
    <x v="1"/>
    <x v="273"/>
    <x v="10"/>
    <x v="5"/>
    <x v="29"/>
    <x v="0"/>
    <x v="0"/>
    <x v="2"/>
    <x v="60"/>
    <x v="317"/>
    <x v="0"/>
    <x v="32"/>
    <x v="29"/>
  </r>
  <r>
    <x v="34"/>
    <x v="3"/>
    <x v="6"/>
    <x v="9"/>
    <x v="428"/>
    <x v="427"/>
    <x v="11"/>
    <x v="2"/>
    <x v="0"/>
    <x v="0"/>
    <x v="1"/>
    <x v="10"/>
    <x v="186"/>
    <x v="108"/>
    <x v="12"/>
    <x v="4"/>
    <x v="0"/>
    <x v="2"/>
    <x v="1"/>
    <x v="274"/>
    <x v="10"/>
    <x v="5"/>
    <x v="29"/>
    <x v="0"/>
    <x v="0"/>
    <x v="2"/>
    <x v="60"/>
    <x v="318"/>
    <x v="0"/>
    <x v="32"/>
    <x v="29"/>
  </r>
  <r>
    <x v="34"/>
    <x v="3"/>
    <x v="21"/>
    <x v="36"/>
    <x v="429"/>
    <x v="428"/>
    <x v="22"/>
    <x v="3"/>
    <x v="0"/>
    <x v="0"/>
    <x v="1"/>
    <x v="11"/>
    <x v="125"/>
    <x v="197"/>
    <x v="12"/>
    <x v="4"/>
    <x v="0"/>
    <x v="2"/>
    <x v="1"/>
    <x v="260"/>
    <x v="22"/>
    <x v="27"/>
    <x v="38"/>
    <x v="0"/>
    <x v="0"/>
    <x v="2"/>
    <x v="59"/>
    <x v="319"/>
    <x v="31"/>
    <x v="57"/>
    <x v="57"/>
  </r>
  <r>
    <x v="34"/>
    <x v="3"/>
    <x v="6"/>
    <x v="9"/>
    <x v="430"/>
    <x v="429"/>
    <x v="6"/>
    <x v="2"/>
    <x v="0"/>
    <x v="0"/>
    <x v="1"/>
    <x v="10"/>
    <x v="185"/>
    <x v="132"/>
    <x v="0"/>
    <x v="16"/>
    <x v="0"/>
    <x v="2"/>
    <x v="1"/>
    <x v="312"/>
    <x v="10"/>
    <x v="20"/>
    <x v="29"/>
    <x v="0"/>
    <x v="0"/>
    <x v="2"/>
    <x v="52"/>
    <x v="320"/>
    <x v="59"/>
    <x v="32"/>
    <x v="29"/>
  </r>
  <r>
    <x v="34"/>
    <x v="3"/>
    <x v="21"/>
    <x v="36"/>
    <x v="431"/>
    <x v="430"/>
    <x v="22"/>
    <x v="3"/>
    <x v="0"/>
    <x v="0"/>
    <x v="1"/>
    <x v="11"/>
    <x v="125"/>
    <x v="197"/>
    <x v="12"/>
    <x v="4"/>
    <x v="0"/>
    <x v="2"/>
    <x v="1"/>
    <x v="258"/>
    <x v="22"/>
    <x v="27"/>
    <x v="38"/>
    <x v="0"/>
    <x v="0"/>
    <x v="2"/>
    <x v="59"/>
    <x v="321"/>
    <x v="31"/>
    <x v="57"/>
    <x v="57"/>
  </r>
  <r>
    <x v="34"/>
    <x v="3"/>
    <x v="21"/>
    <x v="36"/>
    <x v="432"/>
    <x v="431"/>
    <x v="22"/>
    <x v="3"/>
    <x v="0"/>
    <x v="0"/>
    <x v="1"/>
    <x v="11"/>
    <x v="124"/>
    <x v="198"/>
    <x v="12"/>
    <x v="4"/>
    <x v="0"/>
    <x v="2"/>
    <x v="1"/>
    <x v="251"/>
    <x v="22"/>
    <x v="27"/>
    <x v="38"/>
    <x v="0"/>
    <x v="0"/>
    <x v="2"/>
    <x v="59"/>
    <x v="322"/>
    <x v="31"/>
    <x v="55"/>
    <x v="53"/>
  </r>
  <r>
    <x v="34"/>
    <x v="3"/>
    <x v="20"/>
    <x v="34"/>
    <x v="433"/>
    <x v="432"/>
    <x v="22"/>
    <x v="3"/>
    <x v="0"/>
    <x v="0"/>
    <x v="1"/>
    <x v="11"/>
    <x v="126"/>
    <x v="200"/>
    <x v="12"/>
    <x v="4"/>
    <x v="0"/>
    <x v="2"/>
    <x v="1"/>
    <x v="248"/>
    <x v="22"/>
    <x v="27"/>
    <x v="38"/>
    <x v="0"/>
    <x v="0"/>
    <x v="2"/>
    <x v="59"/>
    <x v="323"/>
    <x v="31"/>
    <x v="63"/>
    <x v="64"/>
  </r>
  <r>
    <x v="34"/>
    <x v="3"/>
    <x v="3"/>
    <x v="5"/>
    <x v="434"/>
    <x v="433"/>
    <x v="11"/>
    <x v="2"/>
    <x v="0"/>
    <x v="0"/>
    <x v="1"/>
    <x v="10"/>
    <x v="187"/>
    <x v="129"/>
    <x v="12"/>
    <x v="1"/>
    <x v="0"/>
    <x v="2"/>
    <x v="1"/>
    <x v="318"/>
    <x v="10"/>
    <x v="35"/>
    <x v="29"/>
    <x v="0"/>
    <x v="0"/>
    <x v="2"/>
    <x v="60"/>
    <x v="324"/>
    <x v="0"/>
    <x v="32"/>
    <x v="29"/>
  </r>
  <r>
    <x v="34"/>
    <x v="3"/>
    <x v="4"/>
    <x v="6"/>
    <x v="435"/>
    <x v="434"/>
    <x v="11"/>
    <x v="2"/>
    <x v="0"/>
    <x v="0"/>
    <x v="1"/>
    <x v="10"/>
    <x v="188"/>
    <x v="112"/>
    <x v="12"/>
    <x v="2"/>
    <x v="0"/>
    <x v="2"/>
    <x v="1"/>
    <x v="277"/>
    <x v="10"/>
    <x v="35"/>
    <x v="29"/>
    <x v="0"/>
    <x v="0"/>
    <x v="2"/>
    <x v="60"/>
    <x v="325"/>
    <x v="0"/>
    <x v="32"/>
    <x v="29"/>
  </r>
  <r>
    <x v="34"/>
    <x v="2"/>
    <x v="12"/>
    <x v="13"/>
    <x v="436"/>
    <x v="435"/>
    <x v="15"/>
    <x v="2"/>
    <x v="0"/>
    <x v="0"/>
    <x v="1"/>
    <x v="3"/>
    <x v="19"/>
    <x v="149"/>
    <x v="12"/>
    <x v="5"/>
    <x v="0"/>
    <x v="2"/>
    <x v="1"/>
    <x v="97"/>
    <x v="37"/>
    <x v="4"/>
    <x v="30"/>
    <x v="0"/>
    <x v="0"/>
    <x v="2"/>
    <x v="61"/>
    <x v="326"/>
    <x v="19"/>
    <x v="37"/>
    <x v="38"/>
  </r>
  <r>
    <x v="34"/>
    <x v="3"/>
    <x v="6"/>
    <x v="9"/>
    <x v="437"/>
    <x v="436"/>
    <x v="11"/>
    <x v="2"/>
    <x v="0"/>
    <x v="0"/>
    <x v="1"/>
    <x v="10"/>
    <x v="186"/>
    <x v="108"/>
    <x v="12"/>
    <x v="4"/>
    <x v="0"/>
    <x v="2"/>
    <x v="1"/>
    <x v="280"/>
    <x v="10"/>
    <x v="5"/>
    <x v="29"/>
    <x v="0"/>
    <x v="0"/>
    <x v="2"/>
    <x v="60"/>
    <x v="327"/>
    <x v="0"/>
    <x v="32"/>
    <x v="29"/>
  </r>
  <r>
    <x v="34"/>
    <x v="1"/>
    <x v="40"/>
    <x v="18"/>
    <x v="438"/>
    <x v="437"/>
    <x v="35"/>
    <x v="0"/>
    <x v="0"/>
    <x v="0"/>
    <x v="0"/>
    <x v="7"/>
    <x v="89"/>
    <x v="66"/>
    <x v="4"/>
    <x v="16"/>
    <x v="0"/>
    <x v="0"/>
    <x v="1"/>
    <x v="39"/>
    <x v="21"/>
    <x v="8"/>
    <x v="11"/>
    <x v="2"/>
    <x v="0"/>
    <x v="1"/>
    <x v="26"/>
    <x v="494"/>
    <x v="38"/>
    <x v="48"/>
    <x v="49"/>
  </r>
  <r>
    <x v="34"/>
    <x v="3"/>
    <x v="6"/>
    <x v="9"/>
    <x v="439"/>
    <x v="438"/>
    <x v="11"/>
    <x v="2"/>
    <x v="0"/>
    <x v="0"/>
    <x v="1"/>
    <x v="10"/>
    <x v="186"/>
    <x v="108"/>
    <x v="12"/>
    <x v="4"/>
    <x v="0"/>
    <x v="2"/>
    <x v="1"/>
    <x v="279"/>
    <x v="10"/>
    <x v="5"/>
    <x v="29"/>
    <x v="0"/>
    <x v="0"/>
    <x v="2"/>
    <x v="60"/>
    <x v="328"/>
    <x v="0"/>
    <x v="32"/>
    <x v="29"/>
  </r>
  <r>
    <x v="34"/>
    <x v="2"/>
    <x v="12"/>
    <x v="13"/>
    <x v="440"/>
    <x v="439"/>
    <x v="30"/>
    <x v="2"/>
    <x v="0"/>
    <x v="0"/>
    <x v="1"/>
    <x v="3"/>
    <x v="8"/>
    <x v="254"/>
    <x v="12"/>
    <x v="5"/>
    <x v="0"/>
    <x v="2"/>
    <x v="1"/>
    <x v="101"/>
    <x v="6"/>
    <x v="17"/>
    <x v="36"/>
    <x v="0"/>
    <x v="0"/>
    <x v="2"/>
    <x v="61"/>
    <x v="329"/>
    <x v="8"/>
    <x v="37"/>
    <x v="38"/>
  </r>
  <r>
    <x v="34"/>
    <x v="3"/>
    <x v="21"/>
    <x v="36"/>
    <x v="441"/>
    <x v="440"/>
    <x v="22"/>
    <x v="3"/>
    <x v="0"/>
    <x v="0"/>
    <x v="1"/>
    <x v="11"/>
    <x v="125"/>
    <x v="197"/>
    <x v="12"/>
    <x v="4"/>
    <x v="0"/>
    <x v="2"/>
    <x v="1"/>
    <x v="257"/>
    <x v="22"/>
    <x v="27"/>
    <x v="38"/>
    <x v="0"/>
    <x v="0"/>
    <x v="2"/>
    <x v="59"/>
    <x v="330"/>
    <x v="31"/>
    <x v="57"/>
    <x v="57"/>
  </r>
  <r>
    <x v="34"/>
    <x v="1"/>
    <x v="64"/>
    <x v="72"/>
    <x v="442"/>
    <x v="441"/>
    <x v="37"/>
    <x v="0"/>
    <x v="0"/>
    <x v="0"/>
    <x v="0"/>
    <x v="6"/>
    <x v="171"/>
    <x v="54"/>
    <x v="12"/>
    <x v="10"/>
    <x v="0"/>
    <x v="0"/>
    <x v="1"/>
    <x v="37"/>
    <x v="32"/>
    <x v="8"/>
    <x v="11"/>
    <x v="2"/>
    <x v="0"/>
    <x v="1"/>
    <x v="35"/>
    <x v="495"/>
    <x v="21"/>
    <x v="39"/>
    <x v="65"/>
  </r>
  <r>
    <x v="34"/>
    <x v="2"/>
    <x v="29"/>
    <x v="40"/>
    <x v="443"/>
    <x v="442"/>
    <x v="29"/>
    <x v="2"/>
    <x v="0"/>
    <x v="0"/>
    <x v="1"/>
    <x v="3"/>
    <x v="49"/>
    <x v="247"/>
    <x v="12"/>
    <x v="5"/>
    <x v="0"/>
    <x v="2"/>
    <x v="1"/>
    <x v="177"/>
    <x v="37"/>
    <x v="19"/>
    <x v="24"/>
    <x v="0"/>
    <x v="0"/>
    <x v="2"/>
    <x v="58"/>
    <x v="331"/>
    <x v="27"/>
    <x v="41"/>
    <x v="43"/>
  </r>
  <r>
    <x v="34"/>
    <x v="1"/>
    <x v="58"/>
    <x v="58"/>
    <x v="444"/>
    <x v="443"/>
    <x v="29"/>
    <x v="2"/>
    <x v="0"/>
    <x v="0"/>
    <x v="0"/>
    <x v="6"/>
    <x v="134"/>
    <x v="53"/>
    <x v="12"/>
    <x v="7"/>
    <x v="0"/>
    <x v="0"/>
    <x v="1"/>
    <x v="16"/>
    <x v="14"/>
    <x v="24"/>
    <x v="4"/>
    <x v="2"/>
    <x v="0"/>
    <x v="1"/>
    <x v="48"/>
    <x v="496"/>
    <x v="27"/>
    <x v="76"/>
    <x v="85"/>
  </r>
  <r>
    <x v="34"/>
    <x v="1"/>
    <x v="66"/>
    <x v="74"/>
    <x v="445"/>
    <x v="444"/>
    <x v="29"/>
    <x v="2"/>
    <x v="0"/>
    <x v="0"/>
    <x v="0"/>
    <x v="6"/>
    <x v="170"/>
    <x v="19"/>
    <x v="12"/>
    <x v="11"/>
    <x v="0"/>
    <x v="0"/>
    <x v="1"/>
    <x v="45"/>
    <x v="14"/>
    <x v="8"/>
    <x v="11"/>
    <x v="2"/>
    <x v="0"/>
    <x v="1"/>
    <x v="48"/>
    <x v="497"/>
    <x v="27"/>
    <x v="39"/>
    <x v="65"/>
  </r>
  <r>
    <x v="34"/>
    <x v="1"/>
    <x v="66"/>
    <x v="74"/>
    <x v="446"/>
    <x v="445"/>
    <x v="29"/>
    <x v="2"/>
    <x v="0"/>
    <x v="0"/>
    <x v="0"/>
    <x v="6"/>
    <x v="170"/>
    <x v="19"/>
    <x v="12"/>
    <x v="11"/>
    <x v="0"/>
    <x v="0"/>
    <x v="1"/>
    <x v="45"/>
    <x v="14"/>
    <x v="8"/>
    <x v="11"/>
    <x v="2"/>
    <x v="0"/>
    <x v="1"/>
    <x v="48"/>
    <x v="498"/>
    <x v="27"/>
    <x v="39"/>
    <x v="65"/>
  </r>
  <r>
    <x v="34"/>
    <x v="1"/>
    <x v="66"/>
    <x v="74"/>
    <x v="447"/>
    <x v="446"/>
    <x v="29"/>
    <x v="2"/>
    <x v="0"/>
    <x v="0"/>
    <x v="0"/>
    <x v="6"/>
    <x v="170"/>
    <x v="19"/>
    <x v="12"/>
    <x v="11"/>
    <x v="0"/>
    <x v="0"/>
    <x v="1"/>
    <x v="45"/>
    <x v="14"/>
    <x v="8"/>
    <x v="11"/>
    <x v="2"/>
    <x v="0"/>
    <x v="1"/>
    <x v="48"/>
    <x v="499"/>
    <x v="27"/>
    <x v="39"/>
    <x v="65"/>
  </r>
  <r>
    <x v="34"/>
    <x v="3"/>
    <x v="33"/>
    <x v="61"/>
    <x v="448"/>
    <x v="447"/>
    <x v="22"/>
    <x v="3"/>
    <x v="0"/>
    <x v="0"/>
    <x v="1"/>
    <x v="10"/>
    <x v="179"/>
    <x v="138"/>
    <x v="0"/>
    <x v="16"/>
    <x v="0"/>
    <x v="2"/>
    <x v="1"/>
    <x v="154"/>
    <x v="22"/>
    <x v="36"/>
    <x v="19"/>
    <x v="0"/>
    <x v="0"/>
    <x v="2"/>
    <x v="59"/>
    <x v="332"/>
    <x v="31"/>
    <x v="83"/>
    <x v="86"/>
  </r>
  <r>
    <x v="34"/>
    <x v="1"/>
    <x v="40"/>
    <x v="18"/>
    <x v="449"/>
    <x v="448"/>
    <x v="5"/>
    <x v="2"/>
    <x v="0"/>
    <x v="0"/>
    <x v="0"/>
    <x v="0"/>
    <x v="94"/>
    <x v="3"/>
    <x v="12"/>
    <x v="7"/>
    <x v="0"/>
    <x v="0"/>
    <x v="1"/>
    <x v="49"/>
    <x v="30"/>
    <x v="2"/>
    <x v="18"/>
    <x v="2"/>
    <x v="0"/>
    <x v="0"/>
    <x v="25"/>
    <x v="500"/>
    <x v="32"/>
    <x v="48"/>
    <x v="49"/>
  </r>
  <r>
    <x v="34"/>
    <x v="2"/>
    <x v="12"/>
    <x v="13"/>
    <x v="450"/>
    <x v="449"/>
    <x v="15"/>
    <x v="2"/>
    <x v="0"/>
    <x v="0"/>
    <x v="1"/>
    <x v="3"/>
    <x v="19"/>
    <x v="149"/>
    <x v="1"/>
    <x v="16"/>
    <x v="0"/>
    <x v="2"/>
    <x v="1"/>
    <x v="100"/>
    <x v="37"/>
    <x v="4"/>
    <x v="30"/>
    <x v="0"/>
    <x v="0"/>
    <x v="2"/>
    <x v="61"/>
    <x v="333"/>
    <x v="19"/>
    <x v="37"/>
    <x v="38"/>
  </r>
  <r>
    <x v="34"/>
    <x v="2"/>
    <x v="29"/>
    <x v="40"/>
    <x v="451"/>
    <x v="450"/>
    <x v="59"/>
    <x v="2"/>
    <x v="0"/>
    <x v="0"/>
    <x v="1"/>
    <x v="3"/>
    <x v="59"/>
    <x v="156"/>
    <x v="1"/>
    <x v="16"/>
    <x v="0"/>
    <x v="2"/>
    <x v="1"/>
    <x v="173"/>
    <x v="6"/>
    <x v="29"/>
    <x v="20"/>
    <x v="0"/>
    <x v="0"/>
    <x v="2"/>
    <x v="15"/>
    <x v="334"/>
    <x v="44"/>
    <x v="45"/>
    <x v="46"/>
  </r>
  <r>
    <x v="34"/>
    <x v="2"/>
    <x v="29"/>
    <x v="40"/>
    <x v="452"/>
    <x v="451"/>
    <x v="22"/>
    <x v="3"/>
    <x v="0"/>
    <x v="0"/>
    <x v="1"/>
    <x v="3"/>
    <x v="49"/>
    <x v="247"/>
    <x v="1"/>
    <x v="16"/>
    <x v="0"/>
    <x v="2"/>
    <x v="1"/>
    <x v="186"/>
    <x v="16"/>
    <x v="19"/>
    <x v="24"/>
    <x v="0"/>
    <x v="0"/>
    <x v="2"/>
    <x v="59"/>
    <x v="335"/>
    <x v="31"/>
    <x v="41"/>
    <x v="43"/>
  </r>
  <r>
    <x v="35"/>
    <x v="2"/>
    <x v="14"/>
    <x v="15"/>
    <x v="453"/>
    <x v="452"/>
    <x v="55"/>
    <x v="3"/>
    <x v="0"/>
    <x v="0"/>
    <x v="1"/>
    <x v="3"/>
    <x v="26"/>
    <x v="240"/>
    <x v="1"/>
    <x v="16"/>
    <x v="0"/>
    <x v="2"/>
    <x v="1"/>
    <x v="103"/>
    <x v="27"/>
    <x v="19"/>
    <x v="35"/>
    <x v="0"/>
    <x v="0"/>
    <x v="2"/>
    <x v="61"/>
    <x v="336"/>
    <x v="12"/>
    <x v="35"/>
    <x v="36"/>
  </r>
  <r>
    <x v="35"/>
    <x v="2"/>
    <x v="6"/>
    <x v="8"/>
    <x v="454"/>
    <x v="453"/>
    <x v="46"/>
    <x v="3"/>
    <x v="0"/>
    <x v="0"/>
    <x v="1"/>
    <x v="3"/>
    <x v="24"/>
    <x v="185"/>
    <x v="1"/>
    <x v="16"/>
    <x v="0"/>
    <x v="2"/>
    <x v="1"/>
    <x v="144"/>
    <x v="25"/>
    <x v="33"/>
    <x v="33"/>
    <x v="0"/>
    <x v="0"/>
    <x v="2"/>
    <x v="34"/>
    <x v="337"/>
    <x v="43"/>
    <x v="34"/>
    <x v="29"/>
  </r>
  <r>
    <x v="35"/>
    <x v="2"/>
    <x v="6"/>
    <x v="8"/>
    <x v="455"/>
    <x v="454"/>
    <x v="55"/>
    <x v="3"/>
    <x v="0"/>
    <x v="0"/>
    <x v="1"/>
    <x v="3"/>
    <x v="28"/>
    <x v="241"/>
    <x v="1"/>
    <x v="16"/>
    <x v="0"/>
    <x v="2"/>
    <x v="1"/>
    <x v="93"/>
    <x v="27"/>
    <x v="19"/>
    <x v="35"/>
    <x v="0"/>
    <x v="0"/>
    <x v="2"/>
    <x v="61"/>
    <x v="338"/>
    <x v="12"/>
    <x v="35"/>
    <x v="30"/>
  </r>
  <r>
    <x v="35"/>
    <x v="2"/>
    <x v="6"/>
    <x v="8"/>
    <x v="456"/>
    <x v="455"/>
    <x v="55"/>
    <x v="3"/>
    <x v="0"/>
    <x v="0"/>
    <x v="1"/>
    <x v="3"/>
    <x v="28"/>
    <x v="241"/>
    <x v="1"/>
    <x v="16"/>
    <x v="0"/>
    <x v="2"/>
    <x v="1"/>
    <x v="92"/>
    <x v="27"/>
    <x v="19"/>
    <x v="35"/>
    <x v="0"/>
    <x v="0"/>
    <x v="2"/>
    <x v="61"/>
    <x v="339"/>
    <x v="12"/>
    <x v="35"/>
    <x v="30"/>
  </r>
  <r>
    <x v="35"/>
    <x v="3"/>
    <x v="21"/>
    <x v="36"/>
    <x v="457"/>
    <x v="456"/>
    <x v="36"/>
    <x v="3"/>
    <x v="0"/>
    <x v="0"/>
    <x v="1"/>
    <x v="11"/>
    <x v="127"/>
    <x v="206"/>
    <x v="0"/>
    <x v="16"/>
    <x v="0"/>
    <x v="2"/>
    <x v="1"/>
    <x v="320"/>
    <x v="28"/>
    <x v="30"/>
    <x v="38"/>
    <x v="0"/>
    <x v="0"/>
    <x v="2"/>
    <x v="61"/>
    <x v="340"/>
    <x v="52"/>
    <x v="56"/>
    <x v="56"/>
  </r>
  <r>
    <x v="35"/>
    <x v="2"/>
    <x v="34"/>
    <x v="55"/>
    <x v="458"/>
    <x v="457"/>
    <x v="2"/>
    <x v="1"/>
    <x v="0"/>
    <x v="0"/>
    <x v="1"/>
    <x v="4"/>
    <x v="75"/>
    <x v="261"/>
    <x v="12"/>
    <x v="5"/>
    <x v="0"/>
    <x v="2"/>
    <x v="1"/>
    <x v="128"/>
    <x v="3"/>
    <x v="7"/>
    <x v="21"/>
    <x v="0"/>
    <x v="0"/>
    <x v="2"/>
    <x v="19"/>
    <x v="341"/>
    <x v="1"/>
    <x v="71"/>
    <x v="74"/>
  </r>
  <r>
    <x v="35"/>
    <x v="2"/>
    <x v="29"/>
    <x v="40"/>
    <x v="459"/>
    <x v="458"/>
    <x v="15"/>
    <x v="2"/>
    <x v="0"/>
    <x v="0"/>
    <x v="1"/>
    <x v="3"/>
    <x v="9"/>
    <x v="151"/>
    <x v="12"/>
    <x v="5"/>
    <x v="0"/>
    <x v="2"/>
    <x v="1"/>
    <x v="179"/>
    <x v="37"/>
    <x v="12"/>
    <x v="20"/>
    <x v="0"/>
    <x v="0"/>
    <x v="2"/>
    <x v="61"/>
    <x v="342"/>
    <x v="19"/>
    <x v="80"/>
    <x v="82"/>
  </r>
  <r>
    <x v="35"/>
    <x v="3"/>
    <x v="20"/>
    <x v="34"/>
    <x v="460"/>
    <x v="459"/>
    <x v="29"/>
    <x v="3"/>
    <x v="0"/>
    <x v="0"/>
    <x v="1"/>
    <x v="11"/>
    <x v="128"/>
    <x v="213"/>
    <x v="0"/>
    <x v="16"/>
    <x v="0"/>
    <x v="2"/>
    <x v="1"/>
    <x v="282"/>
    <x v="28"/>
    <x v="30"/>
    <x v="38"/>
    <x v="0"/>
    <x v="0"/>
    <x v="2"/>
    <x v="58"/>
    <x v="343"/>
    <x v="27"/>
    <x v="62"/>
    <x v="63"/>
  </r>
  <r>
    <x v="35"/>
    <x v="2"/>
    <x v="36"/>
    <x v="57"/>
    <x v="461"/>
    <x v="460"/>
    <x v="33"/>
    <x v="2"/>
    <x v="0"/>
    <x v="0"/>
    <x v="1"/>
    <x v="3"/>
    <x v="4"/>
    <x v="189"/>
    <x v="1"/>
    <x v="16"/>
    <x v="0"/>
    <x v="2"/>
    <x v="1"/>
    <x v="235"/>
    <x v="17"/>
    <x v="6"/>
    <x v="22"/>
    <x v="0"/>
    <x v="0"/>
    <x v="2"/>
    <x v="18"/>
    <x v="344"/>
    <x v="33"/>
    <x v="53"/>
    <x v="55"/>
  </r>
  <r>
    <x v="35"/>
    <x v="3"/>
    <x v="20"/>
    <x v="34"/>
    <x v="462"/>
    <x v="461"/>
    <x v="29"/>
    <x v="3"/>
    <x v="0"/>
    <x v="0"/>
    <x v="1"/>
    <x v="11"/>
    <x v="128"/>
    <x v="213"/>
    <x v="0"/>
    <x v="16"/>
    <x v="0"/>
    <x v="2"/>
    <x v="1"/>
    <x v="280"/>
    <x v="28"/>
    <x v="30"/>
    <x v="38"/>
    <x v="0"/>
    <x v="0"/>
    <x v="2"/>
    <x v="58"/>
    <x v="345"/>
    <x v="27"/>
    <x v="62"/>
    <x v="63"/>
  </r>
  <r>
    <x v="35"/>
    <x v="1"/>
    <x v="52"/>
    <x v="48"/>
    <x v="463"/>
    <x v="462"/>
    <x v="29"/>
    <x v="2"/>
    <x v="0"/>
    <x v="0"/>
    <x v="0"/>
    <x v="6"/>
    <x v="85"/>
    <x v="46"/>
    <x v="12"/>
    <x v="12"/>
    <x v="0"/>
    <x v="0"/>
    <x v="1"/>
    <x v="23"/>
    <x v="14"/>
    <x v="41"/>
    <x v="8"/>
    <x v="2"/>
    <x v="0"/>
    <x v="1"/>
    <x v="48"/>
    <x v="501"/>
    <x v="27"/>
    <x v="47"/>
    <x v="48"/>
  </r>
  <r>
    <x v="35"/>
    <x v="1"/>
    <x v="44"/>
    <x v="29"/>
    <x v="464"/>
    <x v="463"/>
    <x v="28"/>
    <x v="0"/>
    <x v="0"/>
    <x v="0"/>
    <x v="0"/>
    <x v="6"/>
    <x v="67"/>
    <x v="20"/>
    <x v="12"/>
    <x v="9"/>
    <x v="0"/>
    <x v="0"/>
    <x v="1"/>
    <x v="45"/>
    <x v="13"/>
    <x v="8"/>
    <x v="11"/>
    <x v="2"/>
    <x v="0"/>
    <x v="1"/>
    <x v="12"/>
    <x v="502"/>
    <x v="25"/>
    <x v="39"/>
    <x v="41"/>
  </r>
  <r>
    <x v="35"/>
    <x v="1"/>
    <x v="44"/>
    <x v="29"/>
    <x v="465"/>
    <x v="464"/>
    <x v="48"/>
    <x v="2"/>
    <x v="0"/>
    <x v="0"/>
    <x v="0"/>
    <x v="6"/>
    <x v="145"/>
    <x v="55"/>
    <x v="5"/>
    <x v="16"/>
    <x v="0"/>
    <x v="0"/>
    <x v="1"/>
    <x v="28"/>
    <x v="7"/>
    <x v="8"/>
    <x v="11"/>
    <x v="2"/>
    <x v="0"/>
    <x v="1"/>
    <x v="7"/>
    <x v="503"/>
    <x v="4"/>
    <x v="47"/>
    <x v="48"/>
  </r>
  <r>
    <x v="35"/>
    <x v="1"/>
    <x v="44"/>
    <x v="29"/>
    <x v="466"/>
    <x v="465"/>
    <x v="29"/>
    <x v="2"/>
    <x v="0"/>
    <x v="0"/>
    <x v="0"/>
    <x v="6"/>
    <x v="145"/>
    <x v="55"/>
    <x v="5"/>
    <x v="16"/>
    <x v="0"/>
    <x v="0"/>
    <x v="1"/>
    <x v="27"/>
    <x v="7"/>
    <x v="8"/>
    <x v="11"/>
    <x v="2"/>
    <x v="0"/>
    <x v="1"/>
    <x v="48"/>
    <x v="504"/>
    <x v="27"/>
    <x v="47"/>
    <x v="48"/>
  </r>
  <r>
    <x v="35"/>
    <x v="1"/>
    <x v="44"/>
    <x v="29"/>
    <x v="467"/>
    <x v="466"/>
    <x v="17"/>
    <x v="0"/>
    <x v="0"/>
    <x v="0"/>
    <x v="0"/>
    <x v="7"/>
    <x v="88"/>
    <x v="64"/>
    <x v="5"/>
    <x v="16"/>
    <x v="0"/>
    <x v="0"/>
    <x v="1"/>
    <x v="38"/>
    <x v="31"/>
    <x v="34"/>
    <x v="13"/>
    <x v="2"/>
    <x v="0"/>
    <x v="1"/>
    <x v="61"/>
    <x v="505"/>
    <x v="50"/>
    <x v="47"/>
    <x v="48"/>
  </r>
  <r>
    <x v="35"/>
    <x v="1"/>
    <x v="44"/>
    <x v="29"/>
    <x v="468"/>
    <x v="467"/>
    <x v="17"/>
    <x v="0"/>
    <x v="0"/>
    <x v="0"/>
    <x v="0"/>
    <x v="7"/>
    <x v="88"/>
    <x v="64"/>
    <x v="5"/>
    <x v="16"/>
    <x v="0"/>
    <x v="0"/>
    <x v="1"/>
    <x v="38"/>
    <x v="31"/>
    <x v="34"/>
    <x v="13"/>
    <x v="2"/>
    <x v="0"/>
    <x v="1"/>
    <x v="61"/>
    <x v="506"/>
    <x v="50"/>
    <x v="47"/>
    <x v="48"/>
  </r>
  <r>
    <x v="35"/>
    <x v="1"/>
    <x v="48"/>
    <x v="43"/>
    <x v="469"/>
    <x v="468"/>
    <x v="0"/>
    <x v="0"/>
    <x v="0"/>
    <x v="0"/>
    <x v="0"/>
    <x v="7"/>
    <x v="88"/>
    <x v="64"/>
    <x v="7"/>
    <x v="16"/>
    <x v="0"/>
    <x v="0"/>
    <x v="1"/>
    <x v="38"/>
    <x v="31"/>
    <x v="34"/>
    <x v="13"/>
    <x v="2"/>
    <x v="0"/>
    <x v="1"/>
    <x v="33"/>
    <x v="507"/>
    <x v="35"/>
    <x v="47"/>
    <x v="48"/>
  </r>
  <r>
    <x v="35"/>
    <x v="1"/>
    <x v="40"/>
    <x v="18"/>
    <x v="470"/>
    <x v="469"/>
    <x v="48"/>
    <x v="2"/>
    <x v="0"/>
    <x v="0"/>
    <x v="0"/>
    <x v="6"/>
    <x v="82"/>
    <x v="40"/>
    <x v="12"/>
    <x v="7"/>
    <x v="0"/>
    <x v="0"/>
    <x v="1"/>
    <x v="14"/>
    <x v="7"/>
    <x v="0"/>
    <x v="14"/>
    <x v="2"/>
    <x v="0"/>
    <x v="1"/>
    <x v="7"/>
    <x v="508"/>
    <x v="4"/>
    <x v="47"/>
    <x v="48"/>
  </r>
  <r>
    <x v="35"/>
    <x v="1"/>
    <x v="64"/>
    <x v="72"/>
    <x v="471"/>
    <x v="470"/>
    <x v="29"/>
    <x v="2"/>
    <x v="0"/>
    <x v="0"/>
    <x v="0"/>
    <x v="6"/>
    <x v="170"/>
    <x v="19"/>
    <x v="12"/>
    <x v="10"/>
    <x v="0"/>
    <x v="0"/>
    <x v="1"/>
    <x v="45"/>
    <x v="7"/>
    <x v="8"/>
    <x v="11"/>
    <x v="2"/>
    <x v="0"/>
    <x v="1"/>
    <x v="48"/>
    <x v="509"/>
    <x v="27"/>
    <x v="39"/>
    <x v="65"/>
  </r>
  <r>
    <x v="35"/>
    <x v="1"/>
    <x v="59"/>
    <x v="65"/>
    <x v="472"/>
    <x v="471"/>
    <x v="29"/>
    <x v="2"/>
    <x v="0"/>
    <x v="0"/>
    <x v="0"/>
    <x v="6"/>
    <x v="67"/>
    <x v="20"/>
    <x v="12"/>
    <x v="14"/>
    <x v="0"/>
    <x v="0"/>
    <x v="1"/>
    <x v="45"/>
    <x v="7"/>
    <x v="8"/>
    <x v="11"/>
    <x v="2"/>
    <x v="0"/>
    <x v="1"/>
    <x v="48"/>
    <x v="510"/>
    <x v="27"/>
    <x v="39"/>
    <x v="41"/>
  </r>
  <r>
    <x v="35"/>
    <x v="2"/>
    <x v="12"/>
    <x v="13"/>
    <x v="473"/>
    <x v="472"/>
    <x v="55"/>
    <x v="3"/>
    <x v="0"/>
    <x v="0"/>
    <x v="1"/>
    <x v="3"/>
    <x v="189"/>
    <x v="219"/>
    <x v="1"/>
    <x v="16"/>
    <x v="0"/>
    <x v="2"/>
    <x v="1"/>
    <x v="197"/>
    <x v="27"/>
    <x v="19"/>
    <x v="35"/>
    <x v="0"/>
    <x v="0"/>
    <x v="2"/>
    <x v="61"/>
    <x v="346"/>
    <x v="12"/>
    <x v="50"/>
    <x v="40"/>
  </r>
  <r>
    <x v="35"/>
    <x v="3"/>
    <x v="21"/>
    <x v="36"/>
    <x v="474"/>
    <x v="473"/>
    <x v="22"/>
    <x v="3"/>
    <x v="0"/>
    <x v="0"/>
    <x v="1"/>
    <x v="11"/>
    <x v="125"/>
    <x v="197"/>
    <x v="12"/>
    <x v="4"/>
    <x v="0"/>
    <x v="2"/>
    <x v="1"/>
    <x v="256"/>
    <x v="28"/>
    <x v="27"/>
    <x v="38"/>
    <x v="0"/>
    <x v="0"/>
    <x v="2"/>
    <x v="59"/>
    <x v="347"/>
    <x v="31"/>
    <x v="56"/>
    <x v="56"/>
  </r>
  <r>
    <x v="35"/>
    <x v="3"/>
    <x v="21"/>
    <x v="36"/>
    <x v="475"/>
    <x v="474"/>
    <x v="22"/>
    <x v="3"/>
    <x v="0"/>
    <x v="0"/>
    <x v="1"/>
    <x v="11"/>
    <x v="124"/>
    <x v="198"/>
    <x v="12"/>
    <x v="4"/>
    <x v="0"/>
    <x v="2"/>
    <x v="1"/>
    <x v="254"/>
    <x v="28"/>
    <x v="27"/>
    <x v="38"/>
    <x v="0"/>
    <x v="0"/>
    <x v="2"/>
    <x v="59"/>
    <x v="348"/>
    <x v="31"/>
    <x v="54"/>
    <x v="52"/>
  </r>
  <r>
    <x v="35"/>
    <x v="2"/>
    <x v="29"/>
    <x v="40"/>
    <x v="476"/>
    <x v="475"/>
    <x v="15"/>
    <x v="2"/>
    <x v="0"/>
    <x v="0"/>
    <x v="1"/>
    <x v="3"/>
    <x v="9"/>
    <x v="151"/>
    <x v="12"/>
    <x v="5"/>
    <x v="0"/>
    <x v="2"/>
    <x v="1"/>
    <x v="176"/>
    <x v="37"/>
    <x v="12"/>
    <x v="20"/>
    <x v="0"/>
    <x v="0"/>
    <x v="2"/>
    <x v="61"/>
    <x v="349"/>
    <x v="19"/>
    <x v="80"/>
    <x v="82"/>
  </r>
  <r>
    <x v="35"/>
    <x v="2"/>
    <x v="29"/>
    <x v="40"/>
    <x v="477"/>
    <x v="476"/>
    <x v="1"/>
    <x v="2"/>
    <x v="0"/>
    <x v="0"/>
    <x v="1"/>
    <x v="3"/>
    <x v="10"/>
    <x v="255"/>
    <x v="12"/>
    <x v="5"/>
    <x v="0"/>
    <x v="2"/>
    <x v="1"/>
    <x v="200"/>
    <x v="6"/>
    <x v="17"/>
    <x v="25"/>
    <x v="0"/>
    <x v="0"/>
    <x v="2"/>
    <x v="41"/>
    <x v="350"/>
    <x v="56"/>
    <x v="43"/>
    <x v="45"/>
  </r>
  <r>
    <x v="35"/>
    <x v="1"/>
    <x v="61"/>
    <x v="67"/>
    <x v="478"/>
    <x v="477"/>
    <x v="29"/>
    <x v="2"/>
    <x v="0"/>
    <x v="0"/>
    <x v="0"/>
    <x v="6"/>
    <x v="151"/>
    <x v="28"/>
    <x v="12"/>
    <x v="9"/>
    <x v="0"/>
    <x v="0"/>
    <x v="1"/>
    <x v="24"/>
    <x v="14"/>
    <x v="24"/>
    <x v="4"/>
    <x v="2"/>
    <x v="0"/>
    <x v="1"/>
    <x v="48"/>
    <x v="511"/>
    <x v="27"/>
    <x v="39"/>
    <x v="65"/>
  </r>
  <r>
    <x v="35"/>
    <x v="2"/>
    <x v="6"/>
    <x v="8"/>
    <x v="479"/>
    <x v="478"/>
    <x v="29"/>
    <x v="2"/>
    <x v="0"/>
    <x v="0"/>
    <x v="1"/>
    <x v="3"/>
    <x v="28"/>
    <x v="241"/>
    <x v="1"/>
    <x v="16"/>
    <x v="0"/>
    <x v="2"/>
    <x v="1"/>
    <x v="86"/>
    <x v="17"/>
    <x v="19"/>
    <x v="35"/>
    <x v="0"/>
    <x v="0"/>
    <x v="2"/>
    <x v="58"/>
    <x v="351"/>
    <x v="27"/>
    <x v="35"/>
    <x v="30"/>
  </r>
  <r>
    <x v="35"/>
    <x v="1"/>
    <x v="59"/>
    <x v="65"/>
    <x v="480"/>
    <x v="479"/>
    <x v="0"/>
    <x v="2"/>
    <x v="0"/>
    <x v="0"/>
    <x v="0"/>
    <x v="6"/>
    <x v="104"/>
    <x v="17"/>
    <x v="10"/>
    <x v="16"/>
    <x v="0"/>
    <x v="0"/>
    <x v="1"/>
    <x v="38"/>
    <x v="14"/>
    <x v="41"/>
    <x v="8"/>
    <x v="2"/>
    <x v="0"/>
    <x v="1"/>
    <x v="33"/>
    <x v="512"/>
    <x v="35"/>
    <x v="47"/>
    <x v="48"/>
  </r>
  <r>
    <x v="35"/>
    <x v="2"/>
    <x v="22"/>
    <x v="25"/>
    <x v="481"/>
    <x v="480"/>
    <x v="11"/>
    <x v="2"/>
    <x v="0"/>
    <x v="0"/>
    <x v="1"/>
    <x v="4"/>
    <x v="182"/>
    <x v="256"/>
    <x v="2"/>
    <x v="16"/>
    <x v="0"/>
    <x v="2"/>
    <x v="1"/>
    <x v="164"/>
    <x v="17"/>
    <x v="37"/>
    <x v="21"/>
    <x v="0"/>
    <x v="0"/>
    <x v="2"/>
    <x v="60"/>
    <x v="352"/>
    <x v="0"/>
    <x v="39"/>
    <x v="39"/>
  </r>
  <r>
    <x v="36"/>
    <x v="2"/>
    <x v="29"/>
    <x v="40"/>
    <x v="482"/>
    <x v="481"/>
    <x v="22"/>
    <x v="3"/>
    <x v="0"/>
    <x v="0"/>
    <x v="1"/>
    <x v="3"/>
    <x v="49"/>
    <x v="247"/>
    <x v="1"/>
    <x v="16"/>
    <x v="0"/>
    <x v="2"/>
    <x v="1"/>
    <x v="206"/>
    <x v="27"/>
    <x v="19"/>
    <x v="24"/>
    <x v="0"/>
    <x v="0"/>
    <x v="2"/>
    <x v="59"/>
    <x v="353"/>
    <x v="31"/>
    <x v="41"/>
    <x v="43"/>
  </r>
  <r>
    <x v="36"/>
    <x v="2"/>
    <x v="6"/>
    <x v="8"/>
    <x v="483"/>
    <x v="482"/>
    <x v="46"/>
    <x v="3"/>
    <x v="0"/>
    <x v="0"/>
    <x v="1"/>
    <x v="3"/>
    <x v="24"/>
    <x v="186"/>
    <x v="1"/>
    <x v="16"/>
    <x v="0"/>
    <x v="2"/>
    <x v="1"/>
    <x v="142"/>
    <x v="25"/>
    <x v="33"/>
    <x v="33"/>
    <x v="0"/>
    <x v="0"/>
    <x v="2"/>
    <x v="34"/>
    <x v="354"/>
    <x v="43"/>
    <x v="35"/>
    <x v="30"/>
  </r>
  <r>
    <x v="36"/>
    <x v="2"/>
    <x v="6"/>
    <x v="8"/>
    <x v="484"/>
    <x v="483"/>
    <x v="59"/>
    <x v="2"/>
    <x v="0"/>
    <x v="0"/>
    <x v="1"/>
    <x v="3"/>
    <x v="21"/>
    <x v="160"/>
    <x v="1"/>
    <x v="16"/>
    <x v="0"/>
    <x v="2"/>
    <x v="1"/>
    <x v="82"/>
    <x v="6"/>
    <x v="26"/>
    <x v="37"/>
    <x v="0"/>
    <x v="0"/>
    <x v="2"/>
    <x v="15"/>
    <x v="355"/>
    <x v="44"/>
    <x v="35"/>
    <x v="30"/>
  </r>
  <r>
    <x v="36"/>
    <x v="2"/>
    <x v="29"/>
    <x v="40"/>
    <x v="485"/>
    <x v="484"/>
    <x v="22"/>
    <x v="3"/>
    <x v="0"/>
    <x v="0"/>
    <x v="1"/>
    <x v="3"/>
    <x v="49"/>
    <x v="247"/>
    <x v="12"/>
    <x v="5"/>
    <x v="0"/>
    <x v="2"/>
    <x v="1"/>
    <x v="204"/>
    <x v="27"/>
    <x v="19"/>
    <x v="24"/>
    <x v="0"/>
    <x v="0"/>
    <x v="2"/>
    <x v="59"/>
    <x v="356"/>
    <x v="31"/>
    <x v="41"/>
    <x v="43"/>
  </r>
  <r>
    <x v="36"/>
    <x v="2"/>
    <x v="29"/>
    <x v="40"/>
    <x v="486"/>
    <x v="485"/>
    <x v="1"/>
    <x v="2"/>
    <x v="0"/>
    <x v="0"/>
    <x v="1"/>
    <x v="3"/>
    <x v="11"/>
    <x v="161"/>
    <x v="1"/>
    <x v="16"/>
    <x v="0"/>
    <x v="2"/>
    <x v="1"/>
    <x v="223"/>
    <x v="6"/>
    <x v="26"/>
    <x v="26"/>
    <x v="0"/>
    <x v="0"/>
    <x v="2"/>
    <x v="41"/>
    <x v="357"/>
    <x v="56"/>
    <x v="42"/>
    <x v="44"/>
  </r>
  <r>
    <x v="36"/>
    <x v="2"/>
    <x v="29"/>
    <x v="40"/>
    <x v="487"/>
    <x v="486"/>
    <x v="11"/>
    <x v="2"/>
    <x v="0"/>
    <x v="0"/>
    <x v="1"/>
    <x v="3"/>
    <x v="9"/>
    <x v="151"/>
    <x v="12"/>
    <x v="5"/>
    <x v="0"/>
    <x v="2"/>
    <x v="1"/>
    <x v="178"/>
    <x v="37"/>
    <x v="12"/>
    <x v="20"/>
    <x v="0"/>
    <x v="0"/>
    <x v="2"/>
    <x v="60"/>
    <x v="358"/>
    <x v="0"/>
    <x v="80"/>
    <x v="82"/>
  </r>
  <r>
    <x v="36"/>
    <x v="2"/>
    <x v="29"/>
    <x v="40"/>
    <x v="488"/>
    <x v="487"/>
    <x v="22"/>
    <x v="3"/>
    <x v="0"/>
    <x v="0"/>
    <x v="1"/>
    <x v="3"/>
    <x v="49"/>
    <x v="247"/>
    <x v="12"/>
    <x v="5"/>
    <x v="0"/>
    <x v="2"/>
    <x v="1"/>
    <x v="208"/>
    <x v="27"/>
    <x v="19"/>
    <x v="24"/>
    <x v="0"/>
    <x v="0"/>
    <x v="2"/>
    <x v="59"/>
    <x v="359"/>
    <x v="31"/>
    <x v="41"/>
    <x v="43"/>
  </r>
  <r>
    <x v="36"/>
    <x v="2"/>
    <x v="6"/>
    <x v="8"/>
    <x v="489"/>
    <x v="488"/>
    <x v="55"/>
    <x v="3"/>
    <x v="0"/>
    <x v="0"/>
    <x v="1"/>
    <x v="3"/>
    <x v="29"/>
    <x v="241"/>
    <x v="1"/>
    <x v="16"/>
    <x v="0"/>
    <x v="2"/>
    <x v="1"/>
    <x v="87"/>
    <x v="27"/>
    <x v="19"/>
    <x v="35"/>
    <x v="0"/>
    <x v="0"/>
    <x v="2"/>
    <x v="61"/>
    <x v="360"/>
    <x v="12"/>
    <x v="35"/>
    <x v="30"/>
  </r>
  <r>
    <x v="36"/>
    <x v="2"/>
    <x v="6"/>
    <x v="8"/>
    <x v="490"/>
    <x v="489"/>
    <x v="55"/>
    <x v="3"/>
    <x v="0"/>
    <x v="0"/>
    <x v="1"/>
    <x v="3"/>
    <x v="29"/>
    <x v="241"/>
    <x v="1"/>
    <x v="16"/>
    <x v="0"/>
    <x v="2"/>
    <x v="1"/>
    <x v="85"/>
    <x v="27"/>
    <x v="19"/>
    <x v="35"/>
    <x v="0"/>
    <x v="0"/>
    <x v="2"/>
    <x v="61"/>
    <x v="361"/>
    <x v="12"/>
    <x v="35"/>
    <x v="30"/>
  </r>
  <r>
    <x v="36"/>
    <x v="2"/>
    <x v="6"/>
    <x v="8"/>
    <x v="491"/>
    <x v="490"/>
    <x v="55"/>
    <x v="3"/>
    <x v="0"/>
    <x v="0"/>
    <x v="1"/>
    <x v="3"/>
    <x v="29"/>
    <x v="241"/>
    <x v="1"/>
    <x v="16"/>
    <x v="0"/>
    <x v="2"/>
    <x v="1"/>
    <x v="88"/>
    <x v="27"/>
    <x v="19"/>
    <x v="35"/>
    <x v="0"/>
    <x v="0"/>
    <x v="2"/>
    <x v="61"/>
    <x v="362"/>
    <x v="12"/>
    <x v="35"/>
    <x v="30"/>
  </r>
  <r>
    <x v="36"/>
    <x v="3"/>
    <x v="21"/>
    <x v="36"/>
    <x v="492"/>
    <x v="491"/>
    <x v="59"/>
    <x v="2"/>
    <x v="0"/>
    <x v="0"/>
    <x v="1"/>
    <x v="11"/>
    <x v="98"/>
    <x v="209"/>
    <x v="12"/>
    <x v="4"/>
    <x v="0"/>
    <x v="2"/>
    <x v="1"/>
    <x v="311"/>
    <x v="5"/>
    <x v="30"/>
    <x v="38"/>
    <x v="0"/>
    <x v="0"/>
    <x v="2"/>
    <x v="15"/>
    <x v="363"/>
    <x v="44"/>
    <x v="54"/>
    <x v="52"/>
  </r>
  <r>
    <x v="36"/>
    <x v="2"/>
    <x v="12"/>
    <x v="13"/>
    <x v="493"/>
    <x v="492"/>
    <x v="46"/>
    <x v="3"/>
    <x v="0"/>
    <x v="0"/>
    <x v="1"/>
    <x v="2"/>
    <x v="190"/>
    <x v="97"/>
    <x v="12"/>
    <x v="5"/>
    <x v="0"/>
    <x v="2"/>
    <x v="1"/>
    <x v="220"/>
    <x v="26"/>
    <x v="13"/>
    <x v="33"/>
    <x v="0"/>
    <x v="0"/>
    <x v="1"/>
    <x v="61"/>
    <x v="364"/>
    <x v="43"/>
    <x v="50"/>
    <x v="40"/>
  </r>
  <r>
    <x v="36"/>
    <x v="2"/>
    <x v="6"/>
    <x v="8"/>
    <x v="494"/>
    <x v="493"/>
    <x v="20"/>
    <x v="1"/>
    <x v="0"/>
    <x v="0"/>
    <x v="1"/>
    <x v="3"/>
    <x v="29"/>
    <x v="241"/>
    <x v="12"/>
    <x v="5"/>
    <x v="0"/>
    <x v="2"/>
    <x v="1"/>
    <x v="89"/>
    <x v="23"/>
    <x v="19"/>
    <x v="35"/>
    <x v="0"/>
    <x v="0"/>
    <x v="2"/>
    <x v="49"/>
    <x v="365"/>
    <x v="55"/>
    <x v="35"/>
    <x v="30"/>
  </r>
  <r>
    <x v="36"/>
    <x v="3"/>
    <x v="21"/>
    <x v="36"/>
    <x v="495"/>
    <x v="494"/>
    <x v="25"/>
    <x v="2"/>
    <x v="0"/>
    <x v="0"/>
    <x v="1"/>
    <x v="11"/>
    <x v="97"/>
    <x v="169"/>
    <x v="0"/>
    <x v="16"/>
    <x v="0"/>
    <x v="2"/>
    <x v="1"/>
    <x v="307"/>
    <x v="5"/>
    <x v="32"/>
    <x v="23"/>
    <x v="0"/>
    <x v="0"/>
    <x v="2"/>
    <x v="37"/>
    <x v="366"/>
    <x v="30"/>
    <x v="54"/>
    <x v="52"/>
  </r>
  <r>
    <x v="36"/>
    <x v="3"/>
    <x v="21"/>
    <x v="36"/>
    <x v="496"/>
    <x v="494"/>
    <x v="25"/>
    <x v="2"/>
    <x v="0"/>
    <x v="0"/>
    <x v="1"/>
    <x v="11"/>
    <x v="95"/>
    <x v="153"/>
    <x v="12"/>
    <x v="4"/>
    <x v="0"/>
    <x v="2"/>
    <x v="1"/>
    <x v="310"/>
    <x v="5"/>
    <x v="32"/>
    <x v="23"/>
    <x v="0"/>
    <x v="0"/>
    <x v="2"/>
    <x v="37"/>
    <x v="367"/>
    <x v="30"/>
    <x v="54"/>
    <x v="52"/>
  </r>
  <r>
    <x v="36"/>
    <x v="2"/>
    <x v="29"/>
    <x v="40"/>
    <x v="497"/>
    <x v="495"/>
    <x v="25"/>
    <x v="2"/>
    <x v="0"/>
    <x v="0"/>
    <x v="1"/>
    <x v="3"/>
    <x v="10"/>
    <x v="255"/>
    <x v="12"/>
    <x v="5"/>
    <x v="0"/>
    <x v="2"/>
    <x v="1"/>
    <x v="215"/>
    <x v="37"/>
    <x v="17"/>
    <x v="25"/>
    <x v="0"/>
    <x v="0"/>
    <x v="2"/>
    <x v="37"/>
    <x v="368"/>
    <x v="30"/>
    <x v="43"/>
    <x v="45"/>
  </r>
  <r>
    <x v="36"/>
    <x v="1"/>
    <x v="42"/>
    <x v="23"/>
    <x v="498"/>
    <x v="496"/>
    <x v="58"/>
    <x v="2"/>
    <x v="0"/>
    <x v="0"/>
    <x v="0"/>
    <x v="6"/>
    <x v="85"/>
    <x v="46"/>
    <x v="12"/>
    <x v="8"/>
    <x v="0"/>
    <x v="0"/>
    <x v="1"/>
    <x v="22"/>
    <x v="14"/>
    <x v="41"/>
    <x v="8"/>
    <x v="2"/>
    <x v="0"/>
    <x v="1"/>
    <x v="3"/>
    <x v="513"/>
    <x v="5"/>
    <x v="47"/>
    <x v="48"/>
  </r>
  <r>
    <x v="36"/>
    <x v="1"/>
    <x v="59"/>
    <x v="65"/>
    <x v="499"/>
    <x v="497"/>
    <x v="29"/>
    <x v="2"/>
    <x v="0"/>
    <x v="0"/>
    <x v="0"/>
    <x v="6"/>
    <x v="67"/>
    <x v="20"/>
    <x v="12"/>
    <x v="14"/>
    <x v="0"/>
    <x v="0"/>
    <x v="1"/>
    <x v="45"/>
    <x v="14"/>
    <x v="8"/>
    <x v="11"/>
    <x v="2"/>
    <x v="0"/>
    <x v="1"/>
    <x v="48"/>
    <x v="514"/>
    <x v="27"/>
    <x v="39"/>
    <x v="41"/>
  </r>
  <r>
    <x v="36"/>
    <x v="1"/>
    <x v="44"/>
    <x v="29"/>
    <x v="500"/>
    <x v="498"/>
    <x v="3"/>
    <x v="2"/>
    <x v="0"/>
    <x v="0"/>
    <x v="0"/>
    <x v="6"/>
    <x v="83"/>
    <x v="11"/>
    <x v="5"/>
    <x v="16"/>
    <x v="0"/>
    <x v="0"/>
    <x v="1"/>
    <x v="29"/>
    <x v="30"/>
    <x v="8"/>
    <x v="11"/>
    <x v="2"/>
    <x v="0"/>
    <x v="1"/>
    <x v="45"/>
    <x v="515"/>
    <x v="17"/>
    <x v="47"/>
    <x v="48"/>
  </r>
  <r>
    <x v="36"/>
    <x v="2"/>
    <x v="12"/>
    <x v="13"/>
    <x v="501"/>
    <x v="499"/>
    <x v="59"/>
    <x v="2"/>
    <x v="0"/>
    <x v="0"/>
    <x v="1"/>
    <x v="3"/>
    <x v="19"/>
    <x v="149"/>
    <x v="1"/>
    <x v="16"/>
    <x v="0"/>
    <x v="2"/>
    <x v="1"/>
    <x v="89"/>
    <x v="37"/>
    <x v="4"/>
    <x v="30"/>
    <x v="0"/>
    <x v="0"/>
    <x v="2"/>
    <x v="15"/>
    <x v="369"/>
    <x v="44"/>
    <x v="36"/>
    <x v="37"/>
  </r>
  <r>
    <x v="36"/>
    <x v="2"/>
    <x v="29"/>
    <x v="40"/>
    <x v="502"/>
    <x v="500"/>
    <x v="59"/>
    <x v="2"/>
    <x v="0"/>
    <x v="0"/>
    <x v="1"/>
    <x v="3"/>
    <x v="0"/>
    <x v="150"/>
    <x v="1"/>
    <x v="16"/>
    <x v="0"/>
    <x v="2"/>
    <x v="1"/>
    <x v="211"/>
    <x v="37"/>
    <x v="4"/>
    <x v="30"/>
    <x v="0"/>
    <x v="0"/>
    <x v="2"/>
    <x v="15"/>
    <x v="370"/>
    <x v="44"/>
    <x v="46"/>
    <x v="47"/>
  </r>
  <r>
    <x v="36"/>
    <x v="1"/>
    <x v="40"/>
    <x v="18"/>
    <x v="503"/>
    <x v="501"/>
    <x v="28"/>
    <x v="0"/>
    <x v="0"/>
    <x v="0"/>
    <x v="0"/>
    <x v="6"/>
    <x v="67"/>
    <x v="20"/>
    <x v="4"/>
    <x v="16"/>
    <x v="0"/>
    <x v="0"/>
    <x v="1"/>
    <x v="44"/>
    <x v="13"/>
    <x v="8"/>
    <x v="11"/>
    <x v="2"/>
    <x v="0"/>
    <x v="1"/>
    <x v="12"/>
    <x v="516"/>
    <x v="25"/>
    <x v="39"/>
    <x v="41"/>
  </r>
  <r>
    <x v="36"/>
    <x v="2"/>
    <x v="12"/>
    <x v="13"/>
    <x v="504"/>
    <x v="502"/>
    <x v="59"/>
    <x v="2"/>
    <x v="0"/>
    <x v="0"/>
    <x v="1"/>
    <x v="3"/>
    <x v="19"/>
    <x v="149"/>
    <x v="1"/>
    <x v="16"/>
    <x v="0"/>
    <x v="2"/>
    <x v="1"/>
    <x v="84"/>
    <x v="37"/>
    <x v="4"/>
    <x v="30"/>
    <x v="0"/>
    <x v="0"/>
    <x v="2"/>
    <x v="15"/>
    <x v="371"/>
    <x v="44"/>
    <x v="36"/>
    <x v="37"/>
  </r>
  <r>
    <x v="36"/>
    <x v="2"/>
    <x v="29"/>
    <x v="40"/>
    <x v="505"/>
    <x v="503"/>
    <x v="33"/>
    <x v="3"/>
    <x v="0"/>
    <x v="0"/>
    <x v="1"/>
    <x v="3"/>
    <x v="49"/>
    <x v="247"/>
    <x v="1"/>
    <x v="16"/>
    <x v="0"/>
    <x v="2"/>
    <x v="1"/>
    <x v="204"/>
    <x v="27"/>
    <x v="19"/>
    <x v="24"/>
    <x v="0"/>
    <x v="0"/>
    <x v="2"/>
    <x v="18"/>
    <x v="372"/>
    <x v="33"/>
    <x v="41"/>
    <x v="43"/>
  </r>
  <r>
    <x v="36"/>
    <x v="2"/>
    <x v="37"/>
    <x v="64"/>
    <x v="506"/>
    <x v="504"/>
    <x v="2"/>
    <x v="1"/>
    <x v="0"/>
    <x v="0"/>
    <x v="1"/>
    <x v="4"/>
    <x v="71"/>
    <x v="264"/>
    <x v="12"/>
    <x v="5"/>
    <x v="0"/>
    <x v="2"/>
    <x v="1"/>
    <x v="113"/>
    <x v="3"/>
    <x v="7"/>
    <x v="21"/>
    <x v="0"/>
    <x v="0"/>
    <x v="2"/>
    <x v="19"/>
    <x v="373"/>
    <x v="1"/>
    <x v="64"/>
    <x v="68"/>
  </r>
  <r>
    <x v="36"/>
    <x v="3"/>
    <x v="20"/>
    <x v="34"/>
    <x v="507"/>
    <x v="505"/>
    <x v="5"/>
    <x v="2"/>
    <x v="0"/>
    <x v="0"/>
    <x v="1"/>
    <x v="11"/>
    <x v="96"/>
    <x v="170"/>
    <x v="0"/>
    <x v="16"/>
    <x v="0"/>
    <x v="2"/>
    <x v="1"/>
    <x v="294"/>
    <x v="10"/>
    <x v="32"/>
    <x v="23"/>
    <x v="0"/>
    <x v="0"/>
    <x v="2"/>
    <x v="22"/>
    <x v="374"/>
    <x v="32"/>
    <x v="47"/>
    <x v="48"/>
  </r>
  <r>
    <x v="36"/>
    <x v="2"/>
    <x v="12"/>
    <x v="13"/>
    <x v="508"/>
    <x v="506"/>
    <x v="59"/>
    <x v="2"/>
    <x v="0"/>
    <x v="0"/>
    <x v="1"/>
    <x v="3"/>
    <x v="191"/>
    <x v="142"/>
    <x v="12"/>
    <x v="5"/>
    <x v="0"/>
    <x v="2"/>
    <x v="1"/>
    <x v="209"/>
    <x v="8"/>
    <x v="4"/>
    <x v="30"/>
    <x v="0"/>
    <x v="0"/>
    <x v="2"/>
    <x v="15"/>
    <x v="375"/>
    <x v="44"/>
    <x v="50"/>
    <x v="40"/>
  </r>
  <r>
    <x v="36"/>
    <x v="2"/>
    <x v="29"/>
    <x v="40"/>
    <x v="509"/>
    <x v="507"/>
    <x v="59"/>
    <x v="3"/>
    <x v="0"/>
    <x v="0"/>
    <x v="1"/>
    <x v="3"/>
    <x v="49"/>
    <x v="247"/>
    <x v="12"/>
    <x v="5"/>
    <x v="0"/>
    <x v="2"/>
    <x v="1"/>
    <x v="201"/>
    <x v="27"/>
    <x v="19"/>
    <x v="24"/>
    <x v="0"/>
    <x v="0"/>
    <x v="2"/>
    <x v="15"/>
    <x v="376"/>
    <x v="44"/>
    <x v="41"/>
    <x v="43"/>
  </r>
  <r>
    <x v="36"/>
    <x v="2"/>
    <x v="12"/>
    <x v="13"/>
    <x v="510"/>
    <x v="508"/>
    <x v="1"/>
    <x v="2"/>
    <x v="0"/>
    <x v="0"/>
    <x v="1"/>
    <x v="3"/>
    <x v="8"/>
    <x v="254"/>
    <x v="1"/>
    <x v="16"/>
    <x v="0"/>
    <x v="2"/>
    <x v="1"/>
    <x v="94"/>
    <x v="6"/>
    <x v="17"/>
    <x v="36"/>
    <x v="0"/>
    <x v="0"/>
    <x v="2"/>
    <x v="41"/>
    <x v="377"/>
    <x v="56"/>
    <x v="36"/>
    <x v="37"/>
  </r>
  <r>
    <x v="36"/>
    <x v="2"/>
    <x v="29"/>
    <x v="40"/>
    <x v="511"/>
    <x v="509"/>
    <x v="11"/>
    <x v="1"/>
    <x v="0"/>
    <x v="0"/>
    <x v="1"/>
    <x v="4"/>
    <x v="74"/>
    <x v="263"/>
    <x v="1"/>
    <x v="16"/>
    <x v="0"/>
    <x v="2"/>
    <x v="1"/>
    <x v="174"/>
    <x v="24"/>
    <x v="37"/>
    <x v="21"/>
    <x v="0"/>
    <x v="0"/>
    <x v="2"/>
    <x v="60"/>
    <x v="378"/>
    <x v="0"/>
    <x v="39"/>
    <x v="41"/>
  </r>
  <r>
    <x v="36"/>
    <x v="1"/>
    <x v="48"/>
    <x v="43"/>
    <x v="512"/>
    <x v="510"/>
    <x v="37"/>
    <x v="0"/>
    <x v="0"/>
    <x v="0"/>
    <x v="0"/>
    <x v="7"/>
    <x v="89"/>
    <x v="66"/>
    <x v="12"/>
    <x v="11"/>
    <x v="0"/>
    <x v="0"/>
    <x v="1"/>
    <x v="35"/>
    <x v="21"/>
    <x v="8"/>
    <x v="11"/>
    <x v="2"/>
    <x v="0"/>
    <x v="1"/>
    <x v="35"/>
    <x v="517"/>
    <x v="21"/>
    <x v="47"/>
    <x v="48"/>
  </r>
  <r>
    <x v="36"/>
    <x v="2"/>
    <x v="36"/>
    <x v="57"/>
    <x v="513"/>
    <x v="511"/>
    <x v="11"/>
    <x v="1"/>
    <x v="0"/>
    <x v="0"/>
    <x v="1"/>
    <x v="4"/>
    <x v="73"/>
    <x v="262"/>
    <x v="1"/>
    <x v="16"/>
    <x v="0"/>
    <x v="2"/>
    <x v="1"/>
    <x v="219"/>
    <x v="24"/>
    <x v="7"/>
    <x v="21"/>
    <x v="0"/>
    <x v="0"/>
    <x v="2"/>
    <x v="60"/>
    <x v="379"/>
    <x v="0"/>
    <x v="51"/>
    <x v="54"/>
  </r>
  <r>
    <x v="36"/>
    <x v="3"/>
    <x v="21"/>
    <x v="36"/>
    <x v="514"/>
    <x v="512"/>
    <x v="22"/>
    <x v="3"/>
    <x v="0"/>
    <x v="0"/>
    <x v="1"/>
    <x v="11"/>
    <x v="97"/>
    <x v="169"/>
    <x v="12"/>
    <x v="4"/>
    <x v="0"/>
    <x v="2"/>
    <x v="1"/>
    <x v="306"/>
    <x v="28"/>
    <x v="32"/>
    <x v="23"/>
    <x v="0"/>
    <x v="0"/>
    <x v="2"/>
    <x v="59"/>
    <x v="380"/>
    <x v="31"/>
    <x v="54"/>
    <x v="52"/>
  </r>
  <r>
    <x v="36"/>
    <x v="2"/>
    <x v="12"/>
    <x v="13"/>
    <x v="515"/>
    <x v="513"/>
    <x v="14"/>
    <x v="3"/>
    <x v="0"/>
    <x v="0"/>
    <x v="1"/>
    <x v="3"/>
    <x v="189"/>
    <x v="219"/>
    <x v="12"/>
    <x v="5"/>
    <x v="0"/>
    <x v="2"/>
    <x v="1"/>
    <x v="208"/>
    <x v="27"/>
    <x v="19"/>
    <x v="35"/>
    <x v="0"/>
    <x v="0"/>
    <x v="2"/>
    <x v="28"/>
    <x v="381"/>
    <x v="39"/>
    <x v="50"/>
    <x v="40"/>
  </r>
  <r>
    <x v="36"/>
    <x v="1"/>
    <x v="44"/>
    <x v="29"/>
    <x v="516"/>
    <x v="514"/>
    <x v="6"/>
    <x v="2"/>
    <x v="0"/>
    <x v="0"/>
    <x v="0"/>
    <x v="8"/>
    <x v="108"/>
    <x v="75"/>
    <x v="12"/>
    <x v="9"/>
    <x v="0"/>
    <x v="0"/>
    <x v="1"/>
    <x v="35"/>
    <x v="7"/>
    <x v="44"/>
    <x v="0"/>
    <x v="1"/>
    <x v="0"/>
    <x v="1"/>
    <x v="44"/>
    <x v="518"/>
    <x v="59"/>
    <x v="47"/>
    <x v="48"/>
  </r>
  <r>
    <x v="36"/>
    <x v="2"/>
    <x v="29"/>
    <x v="40"/>
    <x v="517"/>
    <x v="515"/>
    <x v="25"/>
    <x v="2"/>
    <x v="0"/>
    <x v="0"/>
    <x v="1"/>
    <x v="3"/>
    <x v="0"/>
    <x v="150"/>
    <x v="1"/>
    <x v="16"/>
    <x v="0"/>
    <x v="2"/>
    <x v="1"/>
    <x v="207"/>
    <x v="37"/>
    <x v="12"/>
    <x v="30"/>
    <x v="0"/>
    <x v="0"/>
    <x v="2"/>
    <x v="37"/>
    <x v="382"/>
    <x v="30"/>
    <x v="46"/>
    <x v="47"/>
  </r>
  <r>
    <x v="36"/>
    <x v="1"/>
    <x v="45"/>
    <x v="30"/>
    <x v="518"/>
    <x v="516"/>
    <x v="50"/>
    <x v="0"/>
    <x v="0"/>
    <x v="0"/>
    <x v="0"/>
    <x v="6"/>
    <x v="162"/>
    <x v="27"/>
    <x v="4"/>
    <x v="16"/>
    <x v="0"/>
    <x v="0"/>
    <x v="1"/>
    <x v="79"/>
    <x v="32"/>
    <x v="23"/>
    <x v="12"/>
    <x v="2"/>
    <x v="0"/>
    <x v="1"/>
    <x v="39"/>
    <x v="519"/>
    <x v="28"/>
    <x v="70"/>
    <x v="68"/>
  </r>
  <r>
    <x v="36"/>
    <x v="1"/>
    <x v="40"/>
    <x v="18"/>
    <x v="519"/>
    <x v="517"/>
    <x v="28"/>
    <x v="0"/>
    <x v="0"/>
    <x v="0"/>
    <x v="0"/>
    <x v="6"/>
    <x v="81"/>
    <x v="38"/>
    <x v="4"/>
    <x v="16"/>
    <x v="0"/>
    <x v="0"/>
    <x v="1"/>
    <x v="1"/>
    <x v="32"/>
    <x v="11"/>
    <x v="5"/>
    <x v="2"/>
    <x v="0"/>
    <x v="1"/>
    <x v="12"/>
    <x v="520"/>
    <x v="25"/>
    <x v="47"/>
    <x v="48"/>
  </r>
  <r>
    <x v="36"/>
    <x v="2"/>
    <x v="29"/>
    <x v="40"/>
    <x v="520"/>
    <x v="518"/>
    <x v="33"/>
    <x v="3"/>
    <x v="0"/>
    <x v="0"/>
    <x v="1"/>
    <x v="3"/>
    <x v="49"/>
    <x v="247"/>
    <x v="12"/>
    <x v="5"/>
    <x v="0"/>
    <x v="2"/>
    <x v="1"/>
    <x v="202"/>
    <x v="27"/>
    <x v="19"/>
    <x v="24"/>
    <x v="0"/>
    <x v="0"/>
    <x v="2"/>
    <x v="18"/>
    <x v="383"/>
    <x v="33"/>
    <x v="41"/>
    <x v="43"/>
  </r>
  <r>
    <x v="36"/>
    <x v="1"/>
    <x v="51"/>
    <x v="46"/>
    <x v="521"/>
    <x v="519"/>
    <x v="26"/>
    <x v="0"/>
    <x v="0"/>
    <x v="0"/>
    <x v="0"/>
    <x v="6"/>
    <x v="169"/>
    <x v="42"/>
    <x v="8"/>
    <x v="16"/>
    <x v="0"/>
    <x v="0"/>
    <x v="1"/>
    <x v="34"/>
    <x v="18"/>
    <x v="41"/>
    <x v="8"/>
    <x v="2"/>
    <x v="0"/>
    <x v="1"/>
    <x v="1"/>
    <x v="521"/>
    <x v="41"/>
    <x v="47"/>
    <x v="4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5:D41" firstHeaderRow="2" firstDataRow="2" firstDataCol="1" rowPageCount="1" colPageCount="1"/>
  <pivotFields count="19">
    <pivotField axis="axisPage" compact="0" showAll="0" outline="0">
      <items count="31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29"/>
        <item t="default"/>
      </items>
    </pivotField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5">
    <i>
      <x v="0"/>
    </i>
    <i>
      <x v="1"/>
    </i>
    <i>
      <x v="2"/>
    </i>
    <i>
      <x v="3"/>
    </i>
    <i t="grand">
      <x v="4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6:D53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3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x="36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9:G27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1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1.28"/>
    <col collapsed="false" customWidth="true" hidden="false" outlineLevel="0" max="5" min="5" style="0" width="16.7"/>
    <col collapsed="false" customWidth="true" hidden="false" outlineLevel="0" max="6" min="6" style="1" width="18.85"/>
    <col collapsed="false" customWidth="true" hidden="false" outlineLevel="0" max="7" min="7" style="1" width="22.28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</row>
    <row r="3" customFormat="false" ht="20.25" hidden="false" customHeight="false" outlineLevel="0" collapsed="false">
      <c r="A3" s="3" t="s">
        <v>1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3</v>
      </c>
      <c r="B6" s="9" t="n">
        <v>37035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4</v>
      </c>
      <c r="C8" s="18" t="s">
        <v>5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6</v>
      </c>
      <c r="C9" s="22"/>
      <c r="D9" s="22" t="s">
        <v>7</v>
      </c>
      <c r="E9" s="22"/>
      <c r="F9" s="22" t="s">
        <v>8</v>
      </c>
      <c r="G9" s="23" t="s">
        <v>9</v>
      </c>
      <c r="H9" s="15"/>
    </row>
    <row r="10" customFormat="false" ht="12.75" hidden="false" customHeight="false" outlineLevel="0" collapsed="false">
      <c r="A10" s="17" t="s">
        <v>10</v>
      </c>
      <c r="B10" s="24" t="s">
        <v>11</v>
      </c>
      <c r="C10" s="25" t="s">
        <v>12</v>
      </c>
      <c r="D10" s="24" t="s">
        <v>11</v>
      </c>
      <c r="E10" s="25" t="s">
        <v>12</v>
      </c>
      <c r="F10" s="22"/>
      <c r="G10" s="23"/>
      <c r="H10" s="26"/>
    </row>
    <row r="11" customFormat="false" ht="12.75" hidden="false" customHeight="false" outlineLevel="0" collapsed="false">
      <c r="A11" s="27" t="s">
        <v>13</v>
      </c>
      <c r="B11" s="28" t="n">
        <v>4</v>
      </c>
      <c r="C11" s="29" t="n">
        <v>14</v>
      </c>
      <c r="D11" s="30" t="n">
        <v>570</v>
      </c>
      <c r="E11" s="31" t="n">
        <v>1053</v>
      </c>
      <c r="F11" s="30" t="n">
        <v>18</v>
      </c>
      <c r="G11" s="32" t="n">
        <v>1623</v>
      </c>
      <c r="H11" s="26"/>
    </row>
    <row r="12" customFormat="false" ht="12.75" hidden="false" customHeight="false" outlineLevel="0" collapsed="false">
      <c r="A12" s="33" t="s">
        <v>14</v>
      </c>
      <c r="B12" s="34"/>
      <c r="C12" s="35" t="n">
        <v>13</v>
      </c>
      <c r="D12" s="36"/>
      <c r="E12" s="37" t="n">
        <v>869</v>
      </c>
      <c r="F12" s="36" t="n">
        <v>13</v>
      </c>
      <c r="G12" s="38" t="n">
        <v>869</v>
      </c>
      <c r="H12" s="26"/>
    </row>
    <row r="13" customFormat="false" ht="12.75" hidden="false" customHeight="false" outlineLevel="0" collapsed="false">
      <c r="A13" s="33" t="s">
        <v>15</v>
      </c>
      <c r="B13" s="34" t="n">
        <v>5</v>
      </c>
      <c r="C13" s="35"/>
      <c r="D13" s="36" t="n">
        <v>466.25</v>
      </c>
      <c r="E13" s="37"/>
      <c r="F13" s="36" t="n">
        <v>5</v>
      </c>
      <c r="G13" s="38" t="n">
        <v>466.25</v>
      </c>
      <c r="H13" s="39"/>
    </row>
    <row r="14" customFormat="false" ht="12.75" hidden="false" customHeight="false" outlineLevel="0" collapsed="false">
      <c r="A14" s="33" t="s">
        <v>16</v>
      </c>
      <c r="B14" s="34"/>
      <c r="C14" s="35" t="n">
        <v>4</v>
      </c>
      <c r="D14" s="36"/>
      <c r="E14" s="37" t="n">
        <v>740</v>
      </c>
      <c r="F14" s="36" t="n">
        <v>4</v>
      </c>
      <c r="G14" s="38" t="n">
        <v>740</v>
      </c>
      <c r="H14" s="1"/>
    </row>
    <row r="15" customFormat="false" ht="12.75" hidden="false" customHeight="false" outlineLevel="0" collapsed="false">
      <c r="A15" s="40" t="s">
        <v>17</v>
      </c>
      <c r="B15" s="41" t="n">
        <v>9</v>
      </c>
      <c r="C15" s="42" t="n">
        <v>31</v>
      </c>
      <c r="D15" s="43" t="n">
        <v>1036.25</v>
      </c>
      <c r="E15" s="44" t="n">
        <v>2662</v>
      </c>
      <c r="F15" s="45" t="n">
        <v>40</v>
      </c>
      <c r="G15" s="46" t="n">
        <v>3698.25</v>
      </c>
      <c r="H15" s="1"/>
    </row>
    <row r="16" customFormat="false" ht="12.75" hidden="false" customHeight="false" outlineLevel="0" collapsed="false">
      <c r="F16" s="0"/>
      <c r="G16" s="0"/>
      <c r="H16" s="1"/>
    </row>
    <row r="17" customFormat="false" ht="13.5" hidden="false" customHeight="false" outlineLevel="0" collapsed="false"/>
    <row r="18" customFormat="false" ht="15.75" hidden="false" customHeight="false" outlineLevel="0" collapsed="false">
      <c r="A18" s="47" t="s">
        <v>18</v>
      </c>
      <c r="B18" s="47"/>
      <c r="C18" s="47"/>
      <c r="D18" s="47"/>
      <c r="E18" s="47"/>
      <c r="F18" s="47"/>
      <c r="G18" s="47"/>
    </row>
    <row r="19" customFormat="false" ht="12.75" hidden="false" customHeight="false" outlineLevel="0" collapsed="false">
      <c r="A19" s="16"/>
      <c r="B19" s="17" t="s">
        <v>4</v>
      </c>
      <c r="C19" s="18" t="s">
        <v>5</v>
      </c>
      <c r="D19" s="19"/>
      <c r="E19" s="19"/>
      <c r="F19" s="19"/>
      <c r="G19" s="20"/>
    </row>
    <row r="20" customFormat="false" ht="13.5" hidden="false" customHeight="true" outlineLevel="0" collapsed="false">
      <c r="A20" s="21"/>
      <c r="B20" s="22" t="s">
        <v>6</v>
      </c>
      <c r="C20" s="22"/>
      <c r="D20" s="48" t="s">
        <v>7</v>
      </c>
      <c r="E20" s="48"/>
      <c r="F20" s="49" t="s">
        <v>8</v>
      </c>
      <c r="G20" s="50" t="s">
        <v>9</v>
      </c>
    </row>
    <row r="21" customFormat="false" ht="12.75" hidden="false" customHeight="false" outlineLevel="0" collapsed="false">
      <c r="A21" s="17" t="s">
        <v>10</v>
      </c>
      <c r="B21" s="51" t="s">
        <v>11</v>
      </c>
      <c r="C21" s="52" t="s">
        <v>12</v>
      </c>
      <c r="D21" s="51" t="s">
        <v>11</v>
      </c>
      <c r="E21" s="52" t="s">
        <v>12</v>
      </c>
      <c r="F21" s="49"/>
      <c r="G21" s="50"/>
    </row>
    <row r="22" customFormat="false" ht="12.75" hidden="false" customHeight="false" outlineLevel="0" collapsed="false">
      <c r="A22" s="27" t="s">
        <v>13</v>
      </c>
      <c r="B22" s="28" t="n">
        <v>64</v>
      </c>
      <c r="C22" s="29" t="n">
        <v>162</v>
      </c>
      <c r="D22" s="53" t="n">
        <v>17207.5</v>
      </c>
      <c r="E22" s="54" t="n">
        <v>10041.04</v>
      </c>
      <c r="F22" s="55" t="n">
        <v>226</v>
      </c>
      <c r="G22" s="56" t="n">
        <v>27248.54</v>
      </c>
    </row>
    <row r="23" customFormat="false" ht="12.75" hidden="false" customHeight="false" outlineLevel="0" collapsed="false">
      <c r="A23" s="33" t="s">
        <v>14</v>
      </c>
      <c r="B23" s="34" t="n">
        <v>28</v>
      </c>
      <c r="C23" s="35" t="n">
        <v>213</v>
      </c>
      <c r="D23" s="57" t="n">
        <v>4207.5</v>
      </c>
      <c r="E23" s="58" t="n">
        <v>18857</v>
      </c>
      <c r="F23" s="59" t="n">
        <v>241</v>
      </c>
      <c r="G23" s="60" t="n">
        <v>23064.5</v>
      </c>
    </row>
    <row r="24" customFormat="false" ht="12.75" hidden="false" customHeight="false" outlineLevel="0" collapsed="false">
      <c r="A24" s="33" t="s">
        <v>19</v>
      </c>
      <c r="B24" s="34" t="n">
        <v>8</v>
      </c>
      <c r="C24" s="35"/>
      <c r="D24" s="57" t="n">
        <v>634.83</v>
      </c>
      <c r="E24" s="58"/>
      <c r="F24" s="59" t="n">
        <v>8</v>
      </c>
      <c r="G24" s="60" t="n">
        <v>634.83</v>
      </c>
    </row>
    <row r="25" customFormat="false" ht="12.75" hidden="false" customHeight="false" outlineLevel="0" collapsed="false">
      <c r="A25" s="33" t="s">
        <v>15</v>
      </c>
      <c r="B25" s="34" t="n">
        <v>37</v>
      </c>
      <c r="C25" s="35" t="n">
        <v>1</v>
      </c>
      <c r="D25" s="57" t="n">
        <v>5766.25</v>
      </c>
      <c r="E25" s="58" t="n">
        <v>4</v>
      </c>
      <c r="F25" s="59" t="n">
        <v>38</v>
      </c>
      <c r="G25" s="60" t="n">
        <v>5770.25</v>
      </c>
    </row>
    <row r="26" customFormat="false" ht="12.75" hidden="false" customHeight="false" outlineLevel="0" collapsed="false">
      <c r="A26" s="33" t="s">
        <v>16</v>
      </c>
      <c r="B26" s="34"/>
      <c r="C26" s="35" t="n">
        <v>9</v>
      </c>
      <c r="D26" s="57"/>
      <c r="E26" s="58" t="n">
        <v>1488</v>
      </c>
      <c r="F26" s="59" t="n">
        <v>9</v>
      </c>
      <c r="G26" s="60" t="n">
        <v>1488</v>
      </c>
    </row>
    <row r="27" customFormat="false" ht="12.75" hidden="false" customHeight="false" outlineLevel="0" collapsed="false">
      <c r="A27" s="40" t="s">
        <v>17</v>
      </c>
      <c r="B27" s="41" t="n">
        <v>137</v>
      </c>
      <c r="C27" s="42" t="n">
        <v>385</v>
      </c>
      <c r="D27" s="43" t="n">
        <v>27816.08</v>
      </c>
      <c r="E27" s="44" t="n">
        <v>30390.04</v>
      </c>
      <c r="F27" s="41" t="n">
        <v>522</v>
      </c>
      <c r="G27" s="46" t="n">
        <v>58206.12</v>
      </c>
    </row>
    <row r="28" customFormat="false" ht="12.75" hidden="false" customHeight="false" outlineLevel="0" collapsed="false">
      <c r="A28" s="61"/>
    </row>
    <row r="30" customFormat="false" ht="20.25" hidden="false" customHeight="false" outlineLevel="0" collapsed="false">
      <c r="A30" s="62" t="s">
        <v>20</v>
      </c>
    </row>
    <row r="31" customFormat="false" ht="13.5" hidden="false" customHeight="false" outlineLevel="0" collapsed="false">
      <c r="H31" s="14"/>
    </row>
    <row r="32" customFormat="false" ht="15.75" hidden="false" customHeight="false" outlineLevel="0" collapsed="false">
      <c r="A32" s="63" t="s">
        <v>2</v>
      </c>
      <c r="B32" s="63"/>
      <c r="C32" s="63"/>
      <c r="D32" s="63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customFormat="false" ht="13.5" hidden="false" customHeight="false" outlineLevel="0" collapsed="false">
      <c r="A33" s="64" t="s">
        <v>3</v>
      </c>
      <c r="B33" s="9" t="n">
        <v>37035</v>
      </c>
      <c r="C33" s="12"/>
      <c r="D33" s="13"/>
    </row>
    <row r="34" customFormat="false" ht="13.5" hidden="false" customHeight="false" outlineLevel="0" collapsed="false"/>
    <row r="35" customFormat="false" ht="13.5" hidden="false" customHeight="false" outlineLevel="0" collapsed="false">
      <c r="A35" s="65" t="s">
        <v>21</v>
      </c>
      <c r="B35" s="66" t="s">
        <v>22</v>
      </c>
      <c r="C35" s="67"/>
      <c r="D35" s="68"/>
      <c r="E35" s="69"/>
    </row>
    <row r="36" customFormat="false" ht="12.75" hidden="false" customHeight="false" outlineLevel="0" collapsed="false">
      <c r="A36" s="66" t="s">
        <v>10</v>
      </c>
      <c r="B36" s="66" t="s">
        <v>11</v>
      </c>
      <c r="C36" s="70" t="s">
        <v>12</v>
      </c>
      <c r="D36" s="71" t="s">
        <v>17</v>
      </c>
      <c r="E36" s="69"/>
    </row>
    <row r="37" customFormat="false" ht="12.75" hidden="false" customHeight="false" outlineLevel="0" collapsed="false">
      <c r="A37" s="66" t="s">
        <v>13</v>
      </c>
      <c r="B37" s="30"/>
      <c r="C37" s="31" t="n">
        <v>2</v>
      </c>
      <c r="D37" s="32" t="n">
        <v>2</v>
      </c>
      <c r="E37" s="72"/>
    </row>
    <row r="38" customFormat="false" ht="12.75" hidden="false" customHeight="false" outlineLevel="0" collapsed="false">
      <c r="A38" s="73" t="s">
        <v>14</v>
      </c>
      <c r="B38" s="36"/>
      <c r="C38" s="37" t="n">
        <v>1</v>
      </c>
      <c r="D38" s="38" t="n">
        <v>1</v>
      </c>
      <c r="E38" s="72"/>
    </row>
    <row r="39" customFormat="false" ht="12.75" hidden="false" customHeight="false" outlineLevel="0" collapsed="false">
      <c r="A39" s="73" t="s">
        <v>15</v>
      </c>
      <c r="B39" s="36" t="n">
        <v>1</v>
      </c>
      <c r="C39" s="37"/>
      <c r="D39" s="38" t="n">
        <v>1</v>
      </c>
      <c r="E39" s="72"/>
    </row>
    <row r="40" customFormat="false" ht="12.75" hidden="false" customHeight="false" outlineLevel="0" collapsed="false">
      <c r="A40" s="73" t="s">
        <v>16</v>
      </c>
      <c r="B40" s="36"/>
      <c r="C40" s="37" t="n">
        <v>6</v>
      </c>
      <c r="D40" s="38" t="n">
        <v>6</v>
      </c>
      <c r="E40" s="26"/>
    </row>
    <row r="41" customFormat="false" ht="12.75" hidden="false" customHeight="false" outlineLevel="0" collapsed="false">
      <c r="A41" s="74" t="s">
        <v>17</v>
      </c>
      <c r="B41" s="75" t="n">
        <v>1</v>
      </c>
      <c r="C41" s="76" t="n">
        <v>9</v>
      </c>
      <c r="D41" s="77" t="n">
        <v>10</v>
      </c>
      <c r="E41" s="26"/>
    </row>
    <row r="42" customFormat="false" ht="12.75" hidden="false" customHeight="false" outlineLevel="0" collapsed="false">
      <c r="E42" s="26"/>
    </row>
    <row r="43" customFormat="false" ht="12.75" hidden="false" customHeight="false" outlineLevel="0" collapsed="false">
      <c r="E43" s="26"/>
    </row>
    <row r="44" customFormat="false" ht="13.5" hidden="false" customHeight="false" outlineLevel="0" collapsed="false">
      <c r="F44" s="0"/>
      <c r="G44" s="0"/>
    </row>
    <row r="45" customFormat="false" ht="15.75" hidden="false" customHeight="false" outlineLevel="0" collapsed="false">
      <c r="A45" s="47" t="s">
        <v>18</v>
      </c>
      <c r="B45" s="47"/>
      <c r="C45" s="47"/>
      <c r="D45" s="47"/>
    </row>
    <row r="46" customFormat="false" ht="13.5" hidden="false" customHeight="false" outlineLevel="0" collapsed="false">
      <c r="A46" s="65" t="s">
        <v>21</v>
      </c>
      <c r="B46" s="66" t="s">
        <v>22</v>
      </c>
      <c r="C46" s="67"/>
      <c r="D46" s="68"/>
    </row>
    <row r="47" customFormat="false" ht="12.75" hidden="false" customHeight="false" outlineLevel="0" collapsed="false">
      <c r="A47" s="66" t="s">
        <v>10</v>
      </c>
      <c r="B47" s="66" t="s">
        <v>11</v>
      </c>
      <c r="C47" s="70" t="s">
        <v>12</v>
      </c>
      <c r="D47" s="71" t="s">
        <v>17</v>
      </c>
    </row>
    <row r="48" customFormat="false" ht="12.75" hidden="false" customHeight="false" outlineLevel="0" collapsed="false">
      <c r="A48" s="66" t="s">
        <v>13</v>
      </c>
      <c r="B48" s="30" t="n">
        <v>20</v>
      </c>
      <c r="C48" s="31" t="n">
        <v>24</v>
      </c>
      <c r="D48" s="32" t="n">
        <v>44</v>
      </c>
    </row>
    <row r="49" customFormat="false" ht="12.75" hidden="false" customHeight="false" outlineLevel="0" collapsed="false">
      <c r="A49" s="73" t="s">
        <v>14</v>
      </c>
      <c r="B49" s="36" t="n">
        <v>4</v>
      </c>
      <c r="C49" s="37" t="n">
        <v>38</v>
      </c>
      <c r="D49" s="38" t="n">
        <v>42</v>
      </c>
    </row>
    <row r="50" customFormat="false" ht="12.75" hidden="false" customHeight="false" outlineLevel="0" collapsed="false">
      <c r="A50" s="73" t="s">
        <v>19</v>
      </c>
      <c r="B50" s="36" t="n">
        <v>20</v>
      </c>
      <c r="C50" s="37"/>
      <c r="D50" s="38" t="n">
        <v>20</v>
      </c>
    </row>
    <row r="51" customFormat="false" ht="12.75" hidden="false" customHeight="false" outlineLevel="0" collapsed="false">
      <c r="A51" s="73" t="s">
        <v>15</v>
      </c>
      <c r="B51" s="36" t="n">
        <v>5</v>
      </c>
      <c r="C51" s="37"/>
      <c r="D51" s="38" t="n">
        <v>5</v>
      </c>
    </row>
    <row r="52" customFormat="false" ht="12.75" hidden="false" customHeight="false" outlineLevel="0" collapsed="false">
      <c r="A52" s="73" t="s">
        <v>16</v>
      </c>
      <c r="B52" s="36"/>
      <c r="C52" s="37" t="n">
        <v>8</v>
      </c>
      <c r="D52" s="38" t="n">
        <v>8</v>
      </c>
    </row>
    <row r="53" customFormat="false" ht="12.75" hidden="false" customHeight="false" outlineLevel="0" collapsed="false">
      <c r="A53" s="74" t="s">
        <v>17</v>
      </c>
      <c r="B53" s="75" t="n">
        <v>49</v>
      </c>
      <c r="C53" s="76" t="n">
        <v>70</v>
      </c>
      <c r="D53" s="77" t="n">
        <v>119</v>
      </c>
    </row>
  </sheetData>
  <mergeCells count="12">
    <mergeCell ref="A5:G5"/>
    <mergeCell ref="B9:C9"/>
    <mergeCell ref="D9:E9"/>
    <mergeCell ref="F9:F10"/>
    <mergeCell ref="G9:G10"/>
    <mergeCell ref="A18:G18"/>
    <mergeCell ref="B20:C20"/>
    <mergeCell ref="D20:E20"/>
    <mergeCell ref="F20:F21"/>
    <mergeCell ref="G20:G21"/>
    <mergeCell ref="A32:D32"/>
    <mergeCell ref="A45:D45"/>
  </mergeCells>
  <conditionalFormatting sqref="B2:B4 B13 B61:B65536 B25:B29 B17 B52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78" t="str">
        <f aca="false">'BROKER DEAL SUMMARY'!A1</f>
        <v>EnronOnline Broker Detail for 5/24/2001</v>
      </c>
    </row>
    <row r="2" customFormat="false" ht="18" hidden="false" customHeight="false" outlineLevel="0" collapsed="false">
      <c r="A2" s="78"/>
    </row>
    <row r="4" customFormat="false" ht="18" hidden="false" customHeight="false" outlineLevel="0" collapsed="false">
      <c r="A4" s="79" t="s">
        <v>20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0" t="s">
        <v>23</v>
      </c>
      <c r="B6" s="80"/>
      <c r="C6" s="80"/>
      <c r="D6" s="80"/>
      <c r="E6" s="80"/>
    </row>
    <row r="7" customFormat="false" ht="13.5" hidden="false" customHeight="false" outlineLevel="0" collapsed="false"/>
    <row r="8" customFormat="false" ht="13.5" hidden="false" customHeight="false" outlineLevel="0" collapsed="false">
      <c r="A8" s="81" t="s">
        <v>21</v>
      </c>
      <c r="B8" s="82"/>
      <c r="C8" s="66" t="s">
        <v>22</v>
      </c>
      <c r="D8" s="67"/>
      <c r="E8" s="68"/>
    </row>
    <row r="9" customFormat="false" ht="12.75" hidden="false" customHeight="false" outlineLevel="0" collapsed="false">
      <c r="A9" s="66" t="s">
        <v>10</v>
      </c>
      <c r="B9" s="66" t="s">
        <v>24</v>
      </c>
      <c r="C9" s="66" t="s">
        <v>11</v>
      </c>
      <c r="D9" s="70" t="s">
        <v>12</v>
      </c>
      <c r="E9" s="71" t="s">
        <v>17</v>
      </c>
    </row>
    <row r="10" customFormat="false" ht="12.75" hidden="false" customHeight="false" outlineLevel="0" collapsed="false">
      <c r="A10" s="66" t="s">
        <v>13</v>
      </c>
      <c r="B10" s="66" t="s">
        <v>25</v>
      </c>
      <c r="C10" s="30" t="n">
        <v>1</v>
      </c>
      <c r="D10" s="31"/>
      <c r="E10" s="32" t="n">
        <v>1</v>
      </c>
    </row>
    <row r="11" customFormat="false" ht="12.75" hidden="false" customHeight="false" outlineLevel="0" collapsed="false">
      <c r="A11" s="83"/>
      <c r="B11" s="73" t="s">
        <v>26</v>
      </c>
      <c r="C11" s="36" t="n">
        <v>1</v>
      </c>
      <c r="D11" s="37" t="n">
        <v>8</v>
      </c>
      <c r="E11" s="38" t="n">
        <v>9</v>
      </c>
    </row>
    <row r="12" customFormat="false" ht="12.75" hidden="false" customHeight="false" outlineLevel="0" collapsed="false">
      <c r="A12" s="83"/>
      <c r="B12" s="73" t="s">
        <v>27</v>
      </c>
      <c r="C12" s="36"/>
      <c r="D12" s="37" t="n">
        <v>2</v>
      </c>
      <c r="E12" s="38" t="n">
        <v>2</v>
      </c>
    </row>
    <row r="13" customFormat="false" ht="12.75" hidden="false" customHeight="false" outlineLevel="0" collapsed="false">
      <c r="A13" s="83"/>
      <c r="B13" s="73" t="s">
        <v>28</v>
      </c>
      <c r="C13" s="36"/>
      <c r="D13" s="37" t="n">
        <v>12</v>
      </c>
      <c r="E13" s="38" t="n">
        <v>12</v>
      </c>
    </row>
    <row r="14" customFormat="false" ht="12.75" hidden="false" customHeight="false" outlineLevel="0" collapsed="false">
      <c r="A14" s="83"/>
      <c r="B14" s="73" t="s">
        <v>29</v>
      </c>
      <c r="C14" s="36" t="n">
        <v>6</v>
      </c>
      <c r="D14" s="37"/>
      <c r="E14" s="38" t="n">
        <v>6</v>
      </c>
    </row>
    <row r="15" customFormat="false" ht="12.75" hidden="false" customHeight="false" outlineLevel="0" collapsed="false">
      <c r="A15" s="83"/>
      <c r="B15" s="73" t="s">
        <v>30</v>
      </c>
      <c r="C15" s="36" t="n">
        <v>1</v>
      </c>
      <c r="D15" s="37"/>
      <c r="E15" s="38" t="n">
        <v>1</v>
      </c>
    </row>
    <row r="16" customFormat="false" ht="12.75" hidden="false" customHeight="false" outlineLevel="0" collapsed="false">
      <c r="A16" s="83"/>
      <c r="B16" s="73" t="s">
        <v>31</v>
      </c>
      <c r="C16" s="36" t="n">
        <v>11</v>
      </c>
      <c r="D16" s="37" t="n">
        <v>2</v>
      </c>
      <c r="E16" s="38" t="n">
        <v>13</v>
      </c>
    </row>
    <row r="17" customFormat="false" ht="12.75" hidden="false" customHeight="false" outlineLevel="0" collapsed="false">
      <c r="A17" s="84" t="s">
        <v>32</v>
      </c>
      <c r="B17" s="85"/>
      <c r="C17" s="86" t="n">
        <v>20</v>
      </c>
      <c r="D17" s="87" t="n">
        <v>24</v>
      </c>
      <c r="E17" s="88" t="n">
        <v>44</v>
      </c>
    </row>
    <row r="18" customFormat="false" ht="12.75" hidden="false" customHeight="false" outlineLevel="0" collapsed="false">
      <c r="A18" s="66" t="s">
        <v>14</v>
      </c>
      <c r="B18" s="66" t="s">
        <v>25</v>
      </c>
      <c r="C18" s="30"/>
      <c r="D18" s="31" t="n">
        <v>5</v>
      </c>
      <c r="E18" s="32" t="n">
        <v>5</v>
      </c>
    </row>
    <row r="19" customFormat="false" ht="12.75" hidden="false" customHeight="false" outlineLevel="0" collapsed="false">
      <c r="A19" s="83"/>
      <c r="B19" s="73" t="s">
        <v>26</v>
      </c>
      <c r="C19" s="36" t="n">
        <v>1</v>
      </c>
      <c r="D19" s="37" t="n">
        <v>3</v>
      </c>
      <c r="E19" s="38" t="n">
        <v>4</v>
      </c>
    </row>
    <row r="20" customFormat="false" ht="12.75" hidden="false" customHeight="false" outlineLevel="0" collapsed="false">
      <c r="A20" s="83"/>
      <c r="B20" s="73" t="s">
        <v>27</v>
      </c>
      <c r="C20" s="36"/>
      <c r="D20" s="37" t="n">
        <v>5</v>
      </c>
      <c r="E20" s="38" t="n">
        <v>5</v>
      </c>
    </row>
    <row r="21" customFormat="false" ht="12.75" hidden="false" customHeight="false" outlineLevel="0" collapsed="false">
      <c r="A21" s="83"/>
      <c r="B21" s="73" t="s">
        <v>28</v>
      </c>
      <c r="C21" s="36" t="n">
        <v>1</v>
      </c>
      <c r="D21" s="37" t="n">
        <v>13</v>
      </c>
      <c r="E21" s="38" t="n">
        <v>14</v>
      </c>
    </row>
    <row r="22" customFormat="false" ht="12.75" hidden="false" customHeight="false" outlineLevel="0" collapsed="false">
      <c r="A22" s="83"/>
      <c r="B22" s="73" t="s">
        <v>33</v>
      </c>
      <c r="C22" s="36"/>
      <c r="D22" s="37" t="n">
        <v>3</v>
      </c>
      <c r="E22" s="38" t="n">
        <v>3</v>
      </c>
    </row>
    <row r="23" customFormat="false" ht="12.75" hidden="false" customHeight="false" outlineLevel="0" collapsed="false">
      <c r="A23" s="83"/>
      <c r="B23" s="73" t="s">
        <v>29</v>
      </c>
      <c r="C23" s="36" t="n">
        <v>1</v>
      </c>
      <c r="D23" s="37" t="n">
        <v>9</v>
      </c>
      <c r="E23" s="38" t="n">
        <v>10</v>
      </c>
    </row>
    <row r="24" customFormat="false" ht="12.75" hidden="false" customHeight="false" outlineLevel="0" collapsed="false">
      <c r="A24" s="83"/>
      <c r="B24" s="73" t="s">
        <v>34</v>
      </c>
      <c r="C24" s="36" t="n">
        <v>1</v>
      </c>
      <c r="D24" s="37"/>
      <c r="E24" s="38" t="n">
        <v>1</v>
      </c>
    </row>
    <row r="25" customFormat="false" ht="12.75" hidden="false" customHeight="false" outlineLevel="0" collapsed="false">
      <c r="A25" s="84" t="s">
        <v>35</v>
      </c>
      <c r="B25" s="85"/>
      <c r="C25" s="86" t="n">
        <v>4</v>
      </c>
      <c r="D25" s="87" t="n">
        <v>38</v>
      </c>
      <c r="E25" s="88" t="n">
        <v>42</v>
      </c>
    </row>
    <row r="26" customFormat="false" ht="12.75" hidden="false" customHeight="false" outlineLevel="0" collapsed="false">
      <c r="A26" s="66" t="s">
        <v>19</v>
      </c>
      <c r="B26" s="66" t="s">
        <v>25</v>
      </c>
      <c r="C26" s="30" t="n">
        <v>1</v>
      </c>
      <c r="D26" s="31"/>
      <c r="E26" s="32" t="n">
        <v>1</v>
      </c>
    </row>
    <row r="27" customFormat="false" ht="12.75" hidden="false" customHeight="false" outlineLevel="0" collapsed="false">
      <c r="A27" s="83"/>
      <c r="B27" s="73" t="s">
        <v>27</v>
      </c>
      <c r="C27" s="36" t="n">
        <v>2</v>
      </c>
      <c r="D27" s="37"/>
      <c r="E27" s="38" t="n">
        <v>2</v>
      </c>
    </row>
    <row r="28" customFormat="false" ht="12.75" hidden="false" customHeight="false" outlineLevel="0" collapsed="false">
      <c r="A28" s="83"/>
      <c r="B28" s="73" t="s">
        <v>28</v>
      </c>
      <c r="C28" s="36" t="n">
        <v>10</v>
      </c>
      <c r="D28" s="37"/>
      <c r="E28" s="38" t="n">
        <v>10</v>
      </c>
    </row>
    <row r="29" customFormat="false" ht="12.75" hidden="false" customHeight="false" outlineLevel="0" collapsed="false">
      <c r="A29" s="83"/>
      <c r="B29" s="73" t="s">
        <v>33</v>
      </c>
      <c r="C29" s="36" t="n">
        <v>1</v>
      </c>
      <c r="D29" s="37"/>
      <c r="E29" s="38" t="n">
        <v>1</v>
      </c>
    </row>
    <row r="30" customFormat="false" ht="12.75" hidden="false" customHeight="false" outlineLevel="0" collapsed="false">
      <c r="A30" s="83"/>
      <c r="B30" s="73" t="s">
        <v>29</v>
      </c>
      <c r="C30" s="36" t="n">
        <v>3</v>
      </c>
      <c r="D30" s="37"/>
      <c r="E30" s="38" t="n">
        <v>3</v>
      </c>
    </row>
    <row r="31" customFormat="false" ht="12.75" hidden="false" customHeight="false" outlineLevel="0" collapsed="false">
      <c r="A31" s="83"/>
      <c r="B31" s="73" t="s">
        <v>31</v>
      </c>
      <c r="C31" s="36" t="n">
        <v>3</v>
      </c>
      <c r="D31" s="37"/>
      <c r="E31" s="38" t="n">
        <v>3</v>
      </c>
    </row>
    <row r="32" customFormat="false" ht="12.75" hidden="false" customHeight="false" outlineLevel="0" collapsed="false">
      <c r="A32" s="84" t="s">
        <v>36</v>
      </c>
      <c r="B32" s="85"/>
      <c r="C32" s="86" t="n">
        <v>20</v>
      </c>
      <c r="D32" s="87"/>
      <c r="E32" s="88" t="n">
        <v>20</v>
      </c>
    </row>
    <row r="33" customFormat="false" ht="12.75" hidden="false" customHeight="false" outlineLevel="0" collapsed="false">
      <c r="A33" s="66" t="s">
        <v>15</v>
      </c>
      <c r="B33" s="66" t="s">
        <v>28</v>
      </c>
      <c r="C33" s="30" t="n">
        <v>2</v>
      </c>
      <c r="D33" s="31"/>
      <c r="E33" s="32" t="n">
        <v>2</v>
      </c>
    </row>
    <row r="34" customFormat="false" ht="12.75" hidden="false" customHeight="false" outlineLevel="0" collapsed="false">
      <c r="A34" s="83"/>
      <c r="B34" s="73" t="s">
        <v>29</v>
      </c>
      <c r="C34" s="36" t="n">
        <v>3</v>
      </c>
      <c r="D34" s="37"/>
      <c r="E34" s="38" t="n">
        <v>3</v>
      </c>
    </row>
    <row r="35" customFormat="false" ht="12.75" hidden="false" customHeight="false" outlineLevel="0" collapsed="false">
      <c r="A35" s="84" t="s">
        <v>37</v>
      </c>
      <c r="B35" s="85"/>
      <c r="C35" s="86" t="n">
        <v>5</v>
      </c>
      <c r="D35" s="87"/>
      <c r="E35" s="88" t="n">
        <v>5</v>
      </c>
    </row>
    <row r="36" customFormat="false" ht="12.75" hidden="false" customHeight="false" outlineLevel="0" collapsed="false">
      <c r="A36" s="66" t="s">
        <v>16</v>
      </c>
      <c r="B36" s="66" t="s">
        <v>26</v>
      </c>
      <c r="C36" s="30"/>
      <c r="D36" s="31" t="n">
        <v>4</v>
      </c>
      <c r="E36" s="32" t="n">
        <v>4</v>
      </c>
    </row>
    <row r="37" customFormat="false" ht="12.75" hidden="false" customHeight="false" outlineLevel="0" collapsed="false">
      <c r="A37" s="83"/>
      <c r="B37" s="73" t="s">
        <v>28</v>
      </c>
      <c r="C37" s="36"/>
      <c r="D37" s="37" t="n">
        <v>1</v>
      </c>
      <c r="E37" s="38" t="n">
        <v>1</v>
      </c>
    </row>
    <row r="38" customFormat="false" ht="12.75" hidden="false" customHeight="false" outlineLevel="0" collapsed="false">
      <c r="A38" s="83"/>
      <c r="B38" s="73" t="s">
        <v>33</v>
      </c>
      <c r="C38" s="36"/>
      <c r="D38" s="37" t="n">
        <v>2</v>
      </c>
      <c r="E38" s="38" t="n">
        <v>2</v>
      </c>
    </row>
    <row r="39" customFormat="false" ht="12.75" hidden="false" customHeight="false" outlineLevel="0" collapsed="false">
      <c r="A39" s="83"/>
      <c r="B39" s="73" t="s">
        <v>38</v>
      </c>
      <c r="C39" s="36"/>
      <c r="D39" s="37" t="n">
        <v>1</v>
      </c>
      <c r="E39" s="38" t="n">
        <v>1</v>
      </c>
    </row>
    <row r="40" customFormat="false" ht="12.75" hidden="false" customHeight="false" outlineLevel="0" collapsed="false">
      <c r="A40" s="84" t="s">
        <v>39</v>
      </c>
      <c r="B40" s="85"/>
      <c r="C40" s="86"/>
      <c r="D40" s="87" t="n">
        <v>8</v>
      </c>
      <c r="E40" s="88" t="n">
        <v>8</v>
      </c>
    </row>
    <row r="41" customFormat="false" ht="12.75" hidden="false" customHeight="false" outlineLevel="0" collapsed="false">
      <c r="A41" s="74" t="s">
        <v>17</v>
      </c>
      <c r="B41" s="89"/>
      <c r="C41" s="75" t="n">
        <v>49</v>
      </c>
      <c r="D41" s="76" t="n">
        <v>70</v>
      </c>
      <c r="E41" s="77" t="n">
        <v>119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35"/>
  <sheetViews>
    <sheetView showFormulas="false" showGridLines="true" showRowColHeaders="true" showZeros="true" rightToLeft="false" tabSelected="false" showOutlineSymbols="true" defaultGridColor="true" view="normal" topLeftCell="B1" colorId="64" zoomScale="85" zoomScaleNormal="85" zoomScalePageLayoutView="100" workbookViewId="0">
      <pane xSplit="0" ySplit="13" topLeftCell="BM486" activePane="bottomLeft" state="frozen"/>
      <selection pane="topLeft" activeCell="B1" activeCellId="0" sqref="B1"/>
      <selection pane="bottomLeft" activeCell="G488" activeCellId="0" sqref="G4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90" width="17.7"/>
    <col collapsed="false" customWidth="true" hidden="false" outlineLevel="0" max="6" min="6" style="91" width="22.7"/>
    <col collapsed="false" customWidth="true" hidden="false" outlineLevel="0" max="7" min="7" style="0" width="55.7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92" width="13.7"/>
    <col collapsed="false" customWidth="true" hidden="false" outlineLevel="0" max="16" min="16" style="92" width="14.7"/>
    <col collapsed="false" customWidth="true" hidden="false" outlineLevel="0" max="17" min="17" style="93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94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91" width="21.7"/>
    <col collapsed="false" customWidth="true" hidden="false" outlineLevel="0" max="31" min="31" style="91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95" t="s">
        <v>40</v>
      </c>
      <c r="B1" s="95"/>
      <c r="C1" s="95"/>
    </row>
    <row r="2" customFormat="false" ht="18" hidden="false" customHeight="false" outlineLevel="0" collapsed="false">
      <c r="A2" s="96" t="s">
        <v>41</v>
      </c>
      <c r="B2" s="96"/>
      <c r="C2" s="96"/>
    </row>
    <row r="3" customFormat="false" ht="18" hidden="false" customHeight="false" outlineLevel="0" collapsed="false">
      <c r="A3" s="96"/>
      <c r="B3" s="96"/>
      <c r="C3" s="96"/>
    </row>
    <row r="4" customFormat="false" ht="13.5" hidden="false" customHeight="false" outlineLevel="0" collapsed="false">
      <c r="A4" s="97" t="s">
        <v>42</v>
      </c>
      <c r="B4" s="97"/>
      <c r="C4" s="97"/>
    </row>
    <row r="5" customFormat="false" ht="13.5" hidden="false" customHeight="false" outlineLevel="0" collapsed="false">
      <c r="A5" s="98" t="s">
        <v>10</v>
      </c>
      <c r="B5" s="99" t="s">
        <v>11</v>
      </c>
      <c r="C5" s="100" t="s">
        <v>43</v>
      </c>
      <c r="D5" s="101" t="s">
        <v>44</v>
      </c>
      <c r="E5" s="101" t="s">
        <v>45</v>
      </c>
    </row>
    <row r="6" customFormat="false" ht="13.5" hidden="false" customHeight="false" outlineLevel="0" collapsed="false">
      <c r="A6" s="102" t="n">
        <v>1</v>
      </c>
      <c r="B6" s="103" t="n">
        <v>2</v>
      </c>
      <c r="C6" s="104" t="n">
        <v>3</v>
      </c>
      <c r="D6" s="105" t="n">
        <v>4</v>
      </c>
      <c r="E6" s="105" t="n">
        <v>5</v>
      </c>
    </row>
    <row r="7" customFormat="false" ht="13.5" hidden="false" customHeight="false" outlineLevel="0" collapsed="false">
      <c r="A7" s="106" t="s">
        <v>13</v>
      </c>
      <c r="B7" s="107" t="n">
        <v>0.00025</v>
      </c>
      <c r="C7" s="107" t="n">
        <v>0.005</v>
      </c>
      <c r="D7" s="107" t="n">
        <v>0.0075</v>
      </c>
      <c r="E7" s="107" t="n">
        <v>0.0075</v>
      </c>
    </row>
    <row r="8" customFormat="false" ht="13.5" hidden="false" customHeight="false" outlineLevel="0" collapsed="false">
      <c r="A8" s="108" t="s">
        <v>14</v>
      </c>
      <c r="B8" s="109" t="n">
        <v>0.0003</v>
      </c>
      <c r="C8" s="109" t="n">
        <v>0.005</v>
      </c>
      <c r="D8" s="109" t="n">
        <v>0.0075</v>
      </c>
      <c r="E8" s="109" t="n">
        <v>0.0075</v>
      </c>
    </row>
    <row r="9" customFormat="false" ht="13.5" hidden="false" customHeight="false" outlineLevel="0" collapsed="false">
      <c r="A9" s="110" t="s">
        <v>19</v>
      </c>
      <c r="B9" s="111" t="n">
        <v>0.0003</v>
      </c>
      <c r="C9" s="111" t="n">
        <v>0.0075</v>
      </c>
      <c r="D9" s="111" t="n">
        <v>0.0075</v>
      </c>
      <c r="E9" s="111" t="n">
        <v>0.0075</v>
      </c>
    </row>
    <row r="10" customFormat="false" ht="13.5" hidden="false" customHeight="false" outlineLevel="0" collapsed="false">
      <c r="A10" s="108" t="s">
        <v>15</v>
      </c>
      <c r="B10" s="112" t="n">
        <v>0.00025</v>
      </c>
      <c r="C10" s="112" t="n">
        <v>0.005</v>
      </c>
      <c r="D10" s="112" t="n">
        <v>0.0075</v>
      </c>
      <c r="E10" s="112" t="n">
        <v>0.0075</v>
      </c>
      <c r="F10" s="113"/>
    </row>
    <row r="11" customFormat="false" ht="15" hidden="false" customHeight="true" outlineLevel="0" collapsed="false">
      <c r="A11" s="108" t="s">
        <v>16</v>
      </c>
      <c r="B11" s="112" t="n">
        <v>0.00025</v>
      </c>
      <c r="C11" s="112" t="n">
        <v>0.005</v>
      </c>
      <c r="D11" s="112" t="n">
        <v>0.0075</v>
      </c>
      <c r="E11" s="112" t="n">
        <v>0.0075</v>
      </c>
      <c r="F11" s="114"/>
    </row>
    <row r="13" customFormat="false" ht="12.75" hidden="false" customHeight="false" outlineLevel="0" collapsed="false">
      <c r="A13" s="115" t="s">
        <v>3</v>
      </c>
      <c r="B13" s="115" t="s">
        <v>46</v>
      </c>
      <c r="C13" s="115" t="s">
        <v>47</v>
      </c>
      <c r="D13" s="115" t="s">
        <v>48</v>
      </c>
      <c r="E13" s="116" t="s">
        <v>49</v>
      </c>
      <c r="F13" s="117" t="s">
        <v>50</v>
      </c>
      <c r="G13" s="118" t="s">
        <v>51</v>
      </c>
      <c r="H13" s="118" t="s">
        <v>52</v>
      </c>
      <c r="I13" s="118" t="s">
        <v>53</v>
      </c>
      <c r="J13" s="118" t="s">
        <v>54</v>
      </c>
      <c r="K13" s="118" t="s">
        <v>55</v>
      </c>
      <c r="L13" s="118" t="s">
        <v>56</v>
      </c>
      <c r="M13" s="118" t="s">
        <v>57</v>
      </c>
      <c r="N13" s="118" t="s">
        <v>58</v>
      </c>
      <c r="O13" s="119" t="s">
        <v>59</v>
      </c>
      <c r="P13" s="119" t="s">
        <v>60</v>
      </c>
      <c r="Q13" s="120" t="s">
        <v>61</v>
      </c>
      <c r="R13" s="118" t="s">
        <v>62</v>
      </c>
      <c r="S13" s="118" t="s">
        <v>63</v>
      </c>
      <c r="T13" s="121" t="s">
        <v>64</v>
      </c>
      <c r="U13" s="118" t="s">
        <v>65</v>
      </c>
      <c r="V13" s="118" t="s">
        <v>66</v>
      </c>
      <c r="W13" s="118" t="s">
        <v>67</v>
      </c>
      <c r="X13" s="118" t="s">
        <v>68</v>
      </c>
      <c r="Y13" s="118" t="s">
        <v>69</v>
      </c>
      <c r="Z13" s="118" t="s">
        <v>70</v>
      </c>
      <c r="AA13" s="118" t="s">
        <v>71</v>
      </c>
      <c r="AB13" s="118" t="s">
        <v>72</v>
      </c>
      <c r="AC13" s="118" t="s">
        <v>73</v>
      </c>
      <c r="AD13" s="117" t="s">
        <v>74</v>
      </c>
      <c r="AE13" s="117" t="s">
        <v>75</v>
      </c>
      <c r="AF13" s="118" t="s">
        <v>76</v>
      </c>
      <c r="AG13" s="118" t="s">
        <v>77</v>
      </c>
      <c r="AH13" s="118" t="s">
        <v>78</v>
      </c>
      <c r="AI13" s="118" t="s">
        <v>79</v>
      </c>
      <c r="IU13" s="116"/>
    </row>
    <row r="14" customFormat="false" ht="12.75" hidden="false" customHeight="false" outlineLevel="0" collapsed="false">
      <c r="A14" s="122" t="n">
        <f aca="false">DATEVALUE(TEXT(F14,"mm/dd/yy"))</f>
        <v>36978</v>
      </c>
      <c r="B14" s="122" t="str">
        <f aca="false">IF(K14="Power",IF(Z14="Enron Canada Corp.",LEFT(L14,9),LEFT(L14,13)),K14)</f>
        <v>US West Power</v>
      </c>
      <c r="C14" s="123" t="n">
        <f aca="false">IF(K14="Power",((AE14-AD14+1)*16*SUM(O14:P14)),((AE14-AD14+1)*SUM(O14:P14)))</f>
        <v>12400</v>
      </c>
      <c r="D14" s="123" t="n">
        <f aca="false">VLOOKUP(H14,$A$7:$E$11,(HLOOKUP(B14,$B$5:$E$6,2,FALSE())),FALSE())*C14</f>
        <v>93</v>
      </c>
      <c r="E14" s="90" t="n">
        <v>1056585</v>
      </c>
      <c r="F14" s="91" t="n">
        <v>36978.6320601852</v>
      </c>
      <c r="G14" s="0" t="s">
        <v>80</v>
      </c>
      <c r="H14" s="0" t="s">
        <v>14</v>
      </c>
      <c r="I14" s="0" t="s">
        <v>10</v>
      </c>
      <c r="K14" s="0" t="s">
        <v>12</v>
      </c>
      <c r="L14" s="0" t="s">
        <v>81</v>
      </c>
      <c r="M14" s="0" t="n">
        <v>31671</v>
      </c>
      <c r="N14" s="0" t="s">
        <v>82</v>
      </c>
      <c r="O14" s="92" t="n">
        <v>25</v>
      </c>
      <c r="R14" s="0" t="s">
        <v>83</v>
      </c>
      <c r="S14" s="0" t="s">
        <v>84</v>
      </c>
      <c r="T14" s="94" t="n">
        <v>286</v>
      </c>
      <c r="U14" s="0" t="s">
        <v>85</v>
      </c>
      <c r="V14" s="0" t="s">
        <v>86</v>
      </c>
      <c r="W14" s="0" t="s">
        <v>87</v>
      </c>
      <c r="X14" s="0" t="s">
        <v>88</v>
      </c>
      <c r="Y14" s="0" t="s">
        <v>89</v>
      </c>
      <c r="Z14" s="0" t="s">
        <v>90</v>
      </c>
      <c r="AA14" s="0" t="n">
        <v>96004354</v>
      </c>
      <c r="AB14" s="0" t="n">
        <v>563872.1</v>
      </c>
      <c r="AC14" s="0" t="n">
        <v>29605</v>
      </c>
      <c r="AD14" s="91" t="n">
        <v>37012.5645833333</v>
      </c>
      <c r="AE14" s="91" t="n">
        <v>37042.5645833333</v>
      </c>
      <c r="IU14" s="117"/>
    </row>
    <row r="15" customFormat="false" ht="12.75" hidden="false" customHeight="false" outlineLevel="0" collapsed="false">
      <c r="A15" s="122" t="n">
        <f aca="false">DATEVALUE(TEXT(F15,"mm/dd/yy"))</f>
        <v>36980</v>
      </c>
      <c r="B15" s="122" t="str">
        <f aca="false">IF(K15="Power",IF(Z15="Enron Canada Corp.",LEFT(L15,9),LEFT(L15,13)),K15)</f>
        <v>US West Power</v>
      </c>
      <c r="C15" s="123" t="n">
        <f aca="false">IF(K15="Power",((AE15-AD15+1)*16*SUM(O15:P15)),((AE15-AD15+1)*SUM(O15:P15)))</f>
        <v>36800</v>
      </c>
      <c r="D15" s="123" t="n">
        <f aca="false">VLOOKUP(H15,$A$7:$E$11,(HLOOKUP(B15,$B$5:$E$6,2,FALSE())),FALSE())*C15</f>
        <v>276</v>
      </c>
      <c r="E15" s="90" t="n">
        <v>1067218</v>
      </c>
      <c r="F15" s="91" t="n">
        <v>36980.4428356482</v>
      </c>
      <c r="G15" s="0" t="s">
        <v>91</v>
      </c>
      <c r="H15" s="0" t="s">
        <v>14</v>
      </c>
      <c r="I15" s="0" t="s">
        <v>10</v>
      </c>
      <c r="K15" s="0" t="s">
        <v>12</v>
      </c>
      <c r="L15" s="0" t="s">
        <v>92</v>
      </c>
      <c r="M15" s="0" t="n">
        <v>29297</v>
      </c>
      <c r="N15" s="0" t="s">
        <v>93</v>
      </c>
      <c r="P15" s="92" t="n">
        <v>25</v>
      </c>
      <c r="R15" s="0" t="s">
        <v>83</v>
      </c>
      <c r="S15" s="0" t="s">
        <v>84</v>
      </c>
      <c r="T15" s="94" t="n">
        <v>390</v>
      </c>
      <c r="U15" s="0" t="s">
        <v>85</v>
      </c>
      <c r="V15" s="0" t="s">
        <v>94</v>
      </c>
      <c r="W15" s="0" t="s">
        <v>95</v>
      </c>
      <c r="X15" s="0" t="s">
        <v>88</v>
      </c>
      <c r="Y15" s="0" t="s">
        <v>89</v>
      </c>
      <c r="Z15" s="0" t="s">
        <v>90</v>
      </c>
      <c r="AA15" s="0" t="n">
        <v>96020035</v>
      </c>
      <c r="AB15" s="0" t="n">
        <v>565929.1</v>
      </c>
      <c r="AC15" s="0" t="n">
        <v>71108</v>
      </c>
      <c r="AD15" s="91" t="n">
        <v>37073</v>
      </c>
      <c r="AE15" s="91" t="n">
        <v>37164</v>
      </c>
      <c r="IU15" s="118"/>
    </row>
    <row r="16" customFormat="false" ht="12.75" hidden="false" customHeight="false" outlineLevel="0" collapsed="false">
      <c r="A16" s="122" t="n">
        <f aca="false">DATEVALUE(TEXT(F16,"mm/dd/yy"))</f>
        <v>36983</v>
      </c>
      <c r="B16" s="122" t="str">
        <f aca="false">IF(K16="Power",IF(Z16="Enron Canada Corp.",LEFT(L16,9),LEFT(L16,13)),K16)</f>
        <v>US West Power</v>
      </c>
      <c r="C16" s="123" t="n">
        <f aca="false">IF(K16="Power",((AE16-AD16+1)*16*SUM(O16:P16)),((AE16-AD16+1)*SUM(O16:P16)))</f>
        <v>12400</v>
      </c>
      <c r="D16" s="123" t="n">
        <f aca="false">VLOOKUP(H16,$A$7:$E$11,(HLOOKUP(B16,$B$5:$E$6,2,FALSE())),FALSE())*C16</f>
        <v>93</v>
      </c>
      <c r="E16" s="90" t="n">
        <v>1072905</v>
      </c>
      <c r="F16" s="91" t="n">
        <v>36983.404375</v>
      </c>
      <c r="G16" s="0" t="s">
        <v>91</v>
      </c>
      <c r="H16" s="0" t="s">
        <v>14</v>
      </c>
      <c r="I16" s="0" t="s">
        <v>10</v>
      </c>
      <c r="K16" s="0" t="s">
        <v>12</v>
      </c>
      <c r="L16" s="0" t="s">
        <v>81</v>
      </c>
      <c r="M16" s="0" t="n">
        <v>33759</v>
      </c>
      <c r="N16" s="0" t="s">
        <v>96</v>
      </c>
      <c r="P16" s="92" t="n">
        <v>25</v>
      </c>
      <c r="R16" s="0" t="s">
        <v>83</v>
      </c>
      <c r="S16" s="0" t="s">
        <v>84</v>
      </c>
      <c r="T16" s="94" t="n">
        <v>305</v>
      </c>
      <c r="U16" s="0" t="s">
        <v>85</v>
      </c>
      <c r="V16" s="0" t="s">
        <v>97</v>
      </c>
      <c r="W16" s="0" t="s">
        <v>98</v>
      </c>
      <c r="X16" s="0" t="s">
        <v>88</v>
      </c>
      <c r="Y16" s="0" t="s">
        <v>89</v>
      </c>
      <c r="Z16" s="0" t="s">
        <v>90</v>
      </c>
      <c r="AA16" s="0" t="n">
        <v>96020035</v>
      </c>
      <c r="AB16" s="0" t="n">
        <v>567399.1</v>
      </c>
      <c r="AC16" s="0" t="n">
        <v>71108</v>
      </c>
      <c r="AD16" s="91" t="n">
        <v>37012.5645833333</v>
      </c>
      <c r="AE16" s="91" t="n">
        <v>37042.5645833333</v>
      </c>
      <c r="IU16" s="118"/>
    </row>
    <row r="17" customFormat="false" ht="12.75" hidden="false" customHeight="false" outlineLevel="0" collapsed="false">
      <c r="A17" s="122" t="n">
        <f aca="false">DATEVALUE(TEXT(F17,"mm/dd/yy"))</f>
        <v>36983</v>
      </c>
      <c r="B17" s="122" t="str">
        <f aca="false">IF(K17="Power",IF(Z17="Enron Canada Corp.",LEFT(L17,9),LEFT(L17,13)),K17)</f>
        <v>US West Power</v>
      </c>
      <c r="C17" s="123" t="n">
        <f aca="false">IF(K17="Power",((AE17-AD17+1)*16*SUM(O17:P17)),((AE17-AD17+1)*SUM(O17:P17)))</f>
        <v>12000</v>
      </c>
      <c r="D17" s="123" t="n">
        <f aca="false">VLOOKUP(H17,$A$7:$E$11,(HLOOKUP(B17,$B$5:$E$6,2,FALSE())),FALSE())*C17</f>
        <v>90</v>
      </c>
      <c r="E17" s="90" t="n">
        <v>1073303</v>
      </c>
      <c r="F17" s="91" t="n">
        <v>36983.4215393519</v>
      </c>
      <c r="G17" s="0" t="s">
        <v>99</v>
      </c>
      <c r="H17" s="0" t="s">
        <v>14</v>
      </c>
      <c r="I17" s="0" t="s">
        <v>10</v>
      </c>
      <c r="K17" s="0" t="s">
        <v>12</v>
      </c>
      <c r="L17" s="0" t="s">
        <v>92</v>
      </c>
      <c r="M17" s="0" t="n">
        <v>36705</v>
      </c>
      <c r="N17" s="0" t="s">
        <v>100</v>
      </c>
      <c r="O17" s="92" t="n">
        <v>25</v>
      </c>
      <c r="R17" s="0" t="s">
        <v>83</v>
      </c>
      <c r="S17" s="0" t="s">
        <v>84</v>
      </c>
      <c r="T17" s="94" t="n">
        <v>305</v>
      </c>
      <c r="U17" s="0" t="s">
        <v>85</v>
      </c>
      <c r="V17" s="0" t="s">
        <v>94</v>
      </c>
      <c r="W17" s="0" t="s">
        <v>101</v>
      </c>
      <c r="X17" s="0" t="s">
        <v>88</v>
      </c>
      <c r="Y17" s="0" t="s">
        <v>89</v>
      </c>
      <c r="Z17" s="0" t="s">
        <v>90</v>
      </c>
      <c r="AA17" s="0" t="n">
        <v>96028954</v>
      </c>
      <c r="AB17" s="0" t="n">
        <v>567417.1</v>
      </c>
      <c r="AC17" s="0" t="n">
        <v>54979</v>
      </c>
      <c r="AD17" s="91" t="n">
        <v>37043.9166319444</v>
      </c>
      <c r="AE17" s="91" t="n">
        <v>37072.9166319444</v>
      </c>
      <c r="IU17" s="118"/>
    </row>
    <row r="18" customFormat="false" ht="12.75" hidden="false" customHeight="false" outlineLevel="0" collapsed="false">
      <c r="A18" s="122" t="n">
        <f aca="false">DATEVALUE(TEXT(F18,"mm/dd/yy"))</f>
        <v>36983</v>
      </c>
      <c r="B18" s="122" t="str">
        <f aca="false">IF(K18="Power",IF(Z18="Enron Canada Corp.",LEFT(L18,9),LEFT(L18,13)),K18)</f>
        <v>US West Power</v>
      </c>
      <c r="C18" s="123" t="n">
        <f aca="false">IF(K18="Power",((AE18-AD18+1)*16*SUM(O18:P18)),((AE18-AD18+1)*SUM(O18:P18)))</f>
        <v>36400</v>
      </c>
      <c r="D18" s="123" t="n">
        <f aca="false">VLOOKUP(H18,$A$7:$E$11,(HLOOKUP(B18,$B$5:$E$6,2,FALSE())),FALSE())*C18</f>
        <v>273</v>
      </c>
      <c r="E18" s="90" t="n">
        <v>1073927</v>
      </c>
      <c r="F18" s="91" t="n">
        <v>36983.4759606481</v>
      </c>
      <c r="G18" s="0" t="s">
        <v>99</v>
      </c>
      <c r="H18" s="0" t="s">
        <v>14</v>
      </c>
      <c r="I18" s="0" t="s">
        <v>10</v>
      </c>
      <c r="K18" s="0" t="s">
        <v>12</v>
      </c>
      <c r="L18" s="0" t="s">
        <v>81</v>
      </c>
      <c r="M18" s="0" t="n">
        <v>38267</v>
      </c>
      <c r="N18" s="0" t="s">
        <v>102</v>
      </c>
      <c r="P18" s="92" t="n">
        <v>25</v>
      </c>
      <c r="R18" s="0" t="s">
        <v>83</v>
      </c>
      <c r="S18" s="0" t="s">
        <v>84</v>
      </c>
      <c r="T18" s="94" t="n">
        <v>125</v>
      </c>
      <c r="U18" s="0" t="s">
        <v>85</v>
      </c>
      <c r="V18" s="0" t="s">
        <v>97</v>
      </c>
      <c r="W18" s="0" t="s">
        <v>98</v>
      </c>
      <c r="X18" s="0" t="s">
        <v>88</v>
      </c>
      <c r="Y18" s="0" t="s">
        <v>89</v>
      </c>
      <c r="Z18" s="0" t="s">
        <v>90</v>
      </c>
      <c r="AA18" s="0" t="n">
        <v>96028954</v>
      </c>
      <c r="AB18" s="0" t="n">
        <v>567567.1</v>
      </c>
      <c r="AC18" s="0" t="n">
        <v>54979</v>
      </c>
      <c r="AD18" s="91" t="n">
        <v>37347.7013888889</v>
      </c>
      <c r="AE18" s="91" t="n">
        <v>37437.7013888889</v>
      </c>
      <c r="IU18" s="118"/>
    </row>
    <row r="19" customFormat="false" ht="12.75" hidden="false" customHeight="false" outlineLevel="0" collapsed="false">
      <c r="A19" s="122" t="n">
        <f aca="false">DATEVALUE(TEXT(F19,"mm/dd/yy"))</f>
        <v>36984</v>
      </c>
      <c r="B19" s="122" t="str">
        <f aca="false">IF(K19="Power",IF(Z19="Enron Canada Corp.",LEFT(L19,9),LEFT(L19,13)),K19)</f>
        <v>US West Power</v>
      </c>
      <c r="C19" s="123" t="n">
        <f aca="false">IF(K19="Power",((AE19-AD19+1)*16*SUM(O19:P19)),((AE19-AD19+1)*SUM(O19:P19)))</f>
        <v>12000</v>
      </c>
      <c r="D19" s="123" t="n">
        <f aca="false">VLOOKUP(H19,$A$7:$E$11,(HLOOKUP(B19,$B$5:$E$6,2,FALSE())),FALSE())*C19</f>
        <v>90</v>
      </c>
      <c r="E19" s="90" t="n">
        <v>1080894</v>
      </c>
      <c r="F19" s="91" t="n">
        <v>36984.5580902778</v>
      </c>
      <c r="G19" s="0" t="s">
        <v>91</v>
      </c>
      <c r="H19" s="0" t="s">
        <v>14</v>
      </c>
      <c r="I19" s="0" t="s">
        <v>10</v>
      </c>
      <c r="K19" s="0" t="s">
        <v>12</v>
      </c>
      <c r="L19" s="0" t="s">
        <v>81</v>
      </c>
      <c r="M19" s="0" t="n">
        <v>33760</v>
      </c>
      <c r="N19" s="0" t="s">
        <v>103</v>
      </c>
      <c r="O19" s="92" t="n">
        <v>25</v>
      </c>
      <c r="R19" s="0" t="s">
        <v>83</v>
      </c>
      <c r="S19" s="0" t="s">
        <v>84</v>
      </c>
      <c r="T19" s="94" t="n">
        <v>415</v>
      </c>
      <c r="U19" s="0" t="s">
        <v>104</v>
      </c>
      <c r="V19" s="0" t="s">
        <v>86</v>
      </c>
      <c r="W19" s="0" t="s">
        <v>98</v>
      </c>
      <c r="X19" s="0" t="s">
        <v>88</v>
      </c>
      <c r="Y19" s="0" t="s">
        <v>89</v>
      </c>
      <c r="Z19" s="0" t="s">
        <v>90</v>
      </c>
      <c r="AA19" s="0" t="n">
        <v>96020035</v>
      </c>
      <c r="AB19" s="0" t="n">
        <v>569110.1</v>
      </c>
      <c r="AC19" s="0" t="n">
        <v>71108</v>
      </c>
      <c r="AD19" s="91" t="n">
        <v>37043.5645833333</v>
      </c>
      <c r="AE19" s="91" t="n">
        <v>37072.5645833333</v>
      </c>
      <c r="IU19" s="118"/>
    </row>
    <row r="20" customFormat="false" ht="12.75" hidden="false" customHeight="false" outlineLevel="0" collapsed="false">
      <c r="A20" s="122" t="n">
        <f aca="false">DATEVALUE(TEXT(F20,"mm/dd/yy"))</f>
        <v>36985</v>
      </c>
      <c r="B20" s="122" t="str">
        <f aca="false">IF(K20="Power",IF(Z20="Enron Canada Corp.",LEFT(L20,9),LEFT(L20,13)),K20)</f>
        <v>US West Power</v>
      </c>
      <c r="C20" s="123" t="n">
        <f aca="false">IF(K20="Power",((AE20-AD20+1)*16*SUM(O20:P20)),((AE20-AD20+1)*SUM(O20:P20)))</f>
        <v>12400</v>
      </c>
      <c r="D20" s="123" t="n">
        <f aca="false">VLOOKUP(H20,$A$7:$E$11,(HLOOKUP(B20,$B$5:$E$6,2,FALSE())),FALSE())*C20</f>
        <v>93</v>
      </c>
      <c r="E20" s="90" t="n">
        <v>1085856</v>
      </c>
      <c r="F20" s="91" t="n">
        <v>36985.4698611111</v>
      </c>
      <c r="G20" s="0" t="s">
        <v>91</v>
      </c>
      <c r="H20" s="0" t="s">
        <v>14</v>
      </c>
      <c r="I20" s="0" t="s">
        <v>10</v>
      </c>
      <c r="K20" s="0" t="s">
        <v>12</v>
      </c>
      <c r="L20" s="0" t="s">
        <v>81</v>
      </c>
      <c r="M20" s="0" t="n">
        <v>31671</v>
      </c>
      <c r="N20" s="0" t="s">
        <v>82</v>
      </c>
      <c r="P20" s="92" t="n">
        <v>25</v>
      </c>
      <c r="R20" s="0" t="s">
        <v>83</v>
      </c>
      <c r="S20" s="0" t="s">
        <v>84</v>
      </c>
      <c r="T20" s="94" t="n">
        <v>303.5</v>
      </c>
      <c r="U20" s="0" t="s">
        <v>104</v>
      </c>
      <c r="V20" s="0" t="s">
        <v>105</v>
      </c>
      <c r="W20" s="0" t="s">
        <v>87</v>
      </c>
      <c r="X20" s="0" t="s">
        <v>88</v>
      </c>
      <c r="Y20" s="0" t="s">
        <v>89</v>
      </c>
      <c r="Z20" s="0" t="s">
        <v>90</v>
      </c>
      <c r="AA20" s="0" t="n">
        <v>96020035</v>
      </c>
      <c r="AB20" s="0" t="n">
        <v>570210.1</v>
      </c>
      <c r="AC20" s="0" t="n">
        <v>71108</v>
      </c>
      <c r="AD20" s="91" t="n">
        <v>37012.5645833333</v>
      </c>
      <c r="AE20" s="91" t="n">
        <v>37042.5645833333</v>
      </c>
      <c r="IU20" s="118"/>
    </row>
    <row r="21" customFormat="false" ht="12.75" hidden="false" customHeight="false" outlineLevel="0" collapsed="false">
      <c r="A21" s="122" t="n">
        <f aca="false">DATEVALUE(TEXT(F21,"mm/dd/yy"))</f>
        <v>36986</v>
      </c>
      <c r="B21" s="122" t="str">
        <f aca="false">IF(K21="Power",IF(Z21="Enron Canada Corp.",LEFT(L21,9),LEFT(L21,13)),K21)</f>
        <v>US West Power</v>
      </c>
      <c r="C21" s="123" t="n">
        <f aca="false">IF(K21="Power",((AE21-AD21+1)*16*SUM(O21:P21)),((AE21-AD21+1)*SUM(O21:P21)))</f>
        <v>800</v>
      </c>
      <c r="D21" s="123" t="n">
        <f aca="false">VLOOKUP(H21,$A$7:$E$11,(HLOOKUP(B21,$B$5:$E$6,2,FALSE())),FALSE())*C21</f>
        <v>6</v>
      </c>
      <c r="E21" s="90" t="n">
        <v>1088957</v>
      </c>
      <c r="F21" s="91" t="n">
        <v>36986.3368634259</v>
      </c>
      <c r="G21" s="0" t="s">
        <v>91</v>
      </c>
      <c r="H21" s="0" t="s">
        <v>14</v>
      </c>
      <c r="I21" s="0" t="s">
        <v>10</v>
      </c>
      <c r="K21" s="0" t="s">
        <v>12</v>
      </c>
      <c r="L21" s="0" t="s">
        <v>81</v>
      </c>
      <c r="M21" s="0" t="n">
        <v>10631</v>
      </c>
      <c r="N21" s="0" t="s">
        <v>106</v>
      </c>
      <c r="P21" s="92" t="n">
        <v>25</v>
      </c>
      <c r="R21" s="0" t="s">
        <v>83</v>
      </c>
      <c r="S21" s="0" t="s">
        <v>84</v>
      </c>
      <c r="T21" s="94" t="n">
        <v>186</v>
      </c>
      <c r="U21" s="0" t="s">
        <v>104</v>
      </c>
      <c r="V21" s="0" t="s">
        <v>107</v>
      </c>
      <c r="W21" s="0" t="s">
        <v>87</v>
      </c>
      <c r="X21" s="0" t="s">
        <v>88</v>
      </c>
      <c r="Y21" s="0" t="s">
        <v>89</v>
      </c>
      <c r="Z21" s="0" t="s">
        <v>90</v>
      </c>
      <c r="AA21" s="0" t="n">
        <v>96020035</v>
      </c>
      <c r="AB21" s="0" t="n">
        <v>571227.1</v>
      </c>
      <c r="AC21" s="0" t="n">
        <v>71108</v>
      </c>
      <c r="AD21" s="91" t="n">
        <v>36987.9166782407</v>
      </c>
      <c r="AE21" s="91" t="n">
        <v>36988.9166782407</v>
      </c>
      <c r="IU21" s="118"/>
    </row>
    <row r="22" customFormat="false" ht="12.75" hidden="false" customHeight="false" outlineLevel="0" collapsed="false">
      <c r="A22" s="122" t="n">
        <f aca="false">DATEVALUE(TEXT(F22,"mm/dd/yy"))</f>
        <v>36986</v>
      </c>
      <c r="B22" s="122" t="str">
        <f aca="false">IF(K22="Power",IF(Z22="Enron Canada Corp.",LEFT(L22,9),LEFT(L22,13)),K22)</f>
        <v>US West Power</v>
      </c>
      <c r="C22" s="123" t="n">
        <f aca="false">IF(K22="Power",((AE22-AD22+1)*16*SUM(O22:P22)),((AE22-AD22+1)*SUM(O22:P22)))</f>
        <v>12400</v>
      </c>
      <c r="D22" s="123" t="n">
        <f aca="false">VLOOKUP(H22,$A$7:$E$11,(HLOOKUP(B22,$B$5:$E$6,2,FALSE())),FALSE())*C22</f>
        <v>93</v>
      </c>
      <c r="E22" s="90" t="n">
        <v>1090300</v>
      </c>
      <c r="F22" s="91" t="n">
        <v>36986.3709953704</v>
      </c>
      <c r="G22" s="0" t="s">
        <v>91</v>
      </c>
      <c r="H22" s="0" t="s">
        <v>14</v>
      </c>
      <c r="I22" s="0" t="s">
        <v>10</v>
      </c>
      <c r="K22" s="0" t="s">
        <v>12</v>
      </c>
      <c r="L22" s="0" t="s">
        <v>81</v>
      </c>
      <c r="M22" s="0" t="n">
        <v>33759</v>
      </c>
      <c r="N22" s="0" t="s">
        <v>96</v>
      </c>
      <c r="O22" s="92" t="n">
        <v>25</v>
      </c>
      <c r="R22" s="0" t="s">
        <v>83</v>
      </c>
      <c r="S22" s="0" t="s">
        <v>84</v>
      </c>
      <c r="T22" s="94" t="n">
        <v>317</v>
      </c>
      <c r="U22" s="0" t="s">
        <v>104</v>
      </c>
      <c r="V22" s="0" t="s">
        <v>97</v>
      </c>
      <c r="W22" s="0" t="s">
        <v>98</v>
      </c>
      <c r="X22" s="0" t="s">
        <v>88</v>
      </c>
      <c r="Y22" s="0" t="s">
        <v>89</v>
      </c>
      <c r="Z22" s="0" t="s">
        <v>90</v>
      </c>
      <c r="AA22" s="0" t="n">
        <v>96020035</v>
      </c>
      <c r="AB22" s="0" t="n">
        <v>571458.1</v>
      </c>
      <c r="AC22" s="0" t="n">
        <v>71108</v>
      </c>
      <c r="AD22" s="91" t="n">
        <v>37012.5645833333</v>
      </c>
      <c r="AE22" s="91" t="n">
        <v>37042.5645833333</v>
      </c>
      <c r="IU22" s="118"/>
    </row>
    <row r="23" customFormat="false" ht="12.75" hidden="false" customHeight="false" outlineLevel="0" collapsed="false">
      <c r="A23" s="122" t="n">
        <f aca="false">DATEVALUE(TEXT(F23,"mm/dd/yy"))</f>
        <v>36991</v>
      </c>
      <c r="B23" s="122" t="str">
        <f aca="false">IF(K23="Power",IF(Z23="Enron Canada Corp.",LEFT(L23,9),LEFT(L23,13)),K23)</f>
        <v>Natural Gas</v>
      </c>
      <c r="C23" s="123" t="n">
        <f aca="false">IF(K23="Power",((AE23-AD23+1)*16*SUM(O23:P23)),((AE23-AD23+1)*SUM(O23:P23)))</f>
        <v>155000</v>
      </c>
      <c r="D23" s="123" t="n">
        <f aca="false">VLOOKUP(H23,$A$7:$E$11,(HLOOKUP(B23,$B$5:$E$6,2,FALSE())),FALSE())*C23</f>
        <v>46.5</v>
      </c>
      <c r="E23" s="90" t="n">
        <v>1110507</v>
      </c>
      <c r="F23" s="91" t="n">
        <v>36991.4055671296</v>
      </c>
      <c r="G23" s="0" t="s">
        <v>108</v>
      </c>
      <c r="H23" s="0" t="s">
        <v>14</v>
      </c>
      <c r="I23" s="0" t="s">
        <v>10</v>
      </c>
      <c r="K23" s="0" t="s">
        <v>11</v>
      </c>
      <c r="L23" s="0" t="s">
        <v>109</v>
      </c>
      <c r="M23" s="0" t="n">
        <v>36578</v>
      </c>
      <c r="N23" s="0" t="s">
        <v>110</v>
      </c>
      <c r="P23" s="92" t="n">
        <v>5000</v>
      </c>
      <c r="R23" s="0" t="s">
        <v>111</v>
      </c>
      <c r="S23" s="0" t="s">
        <v>84</v>
      </c>
      <c r="T23" s="94" t="n">
        <v>-0.075</v>
      </c>
      <c r="U23" s="0" t="s">
        <v>112</v>
      </c>
      <c r="V23" s="0" t="s">
        <v>113</v>
      </c>
      <c r="W23" s="0" t="s">
        <v>114</v>
      </c>
      <c r="X23" s="0" t="s">
        <v>115</v>
      </c>
      <c r="Y23" s="0" t="s">
        <v>89</v>
      </c>
      <c r="Z23" s="0" t="s">
        <v>116</v>
      </c>
      <c r="AA23" s="0" t="n">
        <v>96004898</v>
      </c>
      <c r="AB23" s="0" t="s">
        <v>117</v>
      </c>
      <c r="AC23" s="0" t="n">
        <v>70526</v>
      </c>
      <c r="AD23" s="91" t="n">
        <v>37012.875</v>
      </c>
      <c r="AE23" s="91" t="n">
        <v>37042.875</v>
      </c>
      <c r="IU23" s="119"/>
    </row>
    <row r="24" customFormat="false" ht="12.75" hidden="false" customHeight="false" outlineLevel="0" collapsed="false">
      <c r="A24" s="122" t="n">
        <f aca="false">DATEVALUE(TEXT(F24,"mm/dd/yy"))</f>
        <v>36992</v>
      </c>
      <c r="B24" s="122" t="str">
        <f aca="false">IF(K24="Power",IF(Z24="Enron Canada Corp.",LEFT(L24,9),LEFT(L24,13)),K24)</f>
        <v>US East Power</v>
      </c>
      <c r="C24" s="123" t="n">
        <f aca="false">IF(K24="Power",((AE24-AD24+1)*16*SUM(O24:P24)),((AE24-AD24+1)*SUM(O24:P24)))</f>
        <v>24800</v>
      </c>
      <c r="D24" s="123" t="n">
        <f aca="false">VLOOKUP(H24,$A$7:$E$11,(HLOOKUP(B24,$B$5:$E$6,2,FALSE())),FALSE())*C24</f>
        <v>124</v>
      </c>
      <c r="E24" s="90" t="n">
        <v>1115603</v>
      </c>
      <c r="F24" s="91" t="n">
        <v>36992.3850347222</v>
      </c>
      <c r="G24" s="0" t="s">
        <v>118</v>
      </c>
      <c r="H24" s="0" t="s">
        <v>14</v>
      </c>
      <c r="I24" s="0" t="s">
        <v>10</v>
      </c>
      <c r="K24" s="0" t="s">
        <v>12</v>
      </c>
      <c r="L24" s="0" t="s">
        <v>119</v>
      </c>
      <c r="M24" s="0" t="n">
        <v>7472</v>
      </c>
      <c r="N24" s="0" t="s">
        <v>120</v>
      </c>
      <c r="P24" s="92" t="n">
        <v>50</v>
      </c>
      <c r="R24" s="0" t="s">
        <v>83</v>
      </c>
      <c r="S24" s="0" t="s">
        <v>84</v>
      </c>
      <c r="T24" s="94" t="n">
        <v>59</v>
      </c>
      <c r="U24" s="0" t="s">
        <v>121</v>
      </c>
      <c r="V24" s="0" t="s">
        <v>122</v>
      </c>
      <c r="W24" s="0" t="s">
        <v>123</v>
      </c>
      <c r="X24" s="0" t="s">
        <v>88</v>
      </c>
      <c r="Y24" s="0" t="s">
        <v>89</v>
      </c>
      <c r="Z24" s="0" t="s">
        <v>90</v>
      </c>
      <c r="AA24" s="0" t="n">
        <v>96020991</v>
      </c>
      <c r="AB24" s="0" t="n">
        <v>578461.1</v>
      </c>
      <c r="AC24" s="0" t="n">
        <v>66682</v>
      </c>
      <c r="AD24" s="91" t="n">
        <v>37012.7159722222</v>
      </c>
      <c r="AE24" s="91" t="n">
        <v>37042.7159722222</v>
      </c>
      <c r="IU24" s="119"/>
    </row>
    <row r="25" customFormat="false" ht="12.75" hidden="false" customHeight="false" outlineLevel="0" collapsed="false">
      <c r="A25" s="122" t="n">
        <f aca="false">DATEVALUE(TEXT(F25,"mm/dd/yy"))</f>
        <v>36992</v>
      </c>
      <c r="B25" s="122" t="str">
        <f aca="false">IF(K25="Power",IF(Z25="Enron Canada Corp.",LEFT(L25,9),LEFT(L25,13)),K25)</f>
        <v>Natural Gas</v>
      </c>
      <c r="C25" s="123" t="n">
        <f aca="false">IF(K25="Power",((AE25-AD25+1)*16*SUM(O25:P25)),((AE25-AD25+1)*SUM(O25:P25)))</f>
        <v>155000</v>
      </c>
      <c r="D25" s="123" t="n">
        <f aca="false">VLOOKUP(H25,$A$7:$E$11,(HLOOKUP(B25,$B$5:$E$6,2,FALSE())),FALSE())*C25</f>
        <v>46.5</v>
      </c>
      <c r="E25" s="90" t="n">
        <v>1116094</v>
      </c>
      <c r="F25" s="91" t="n">
        <v>36992.3989236111</v>
      </c>
      <c r="G25" s="0" t="s">
        <v>124</v>
      </c>
      <c r="H25" s="0" t="s">
        <v>14</v>
      </c>
      <c r="I25" s="0" t="s">
        <v>10</v>
      </c>
      <c r="K25" s="0" t="s">
        <v>11</v>
      </c>
      <c r="L25" s="0" t="s">
        <v>125</v>
      </c>
      <c r="M25" s="0" t="n">
        <v>36237</v>
      </c>
      <c r="N25" s="0" t="s">
        <v>126</v>
      </c>
      <c r="O25" s="92" t="n">
        <v>5000</v>
      </c>
      <c r="R25" s="0" t="s">
        <v>111</v>
      </c>
      <c r="S25" s="0" t="s">
        <v>84</v>
      </c>
      <c r="T25" s="94" t="n">
        <v>0.0025</v>
      </c>
      <c r="U25" s="0" t="s">
        <v>127</v>
      </c>
      <c r="V25" s="0" t="s">
        <v>128</v>
      </c>
      <c r="W25" s="0" t="s">
        <v>129</v>
      </c>
      <c r="X25" s="0" t="s">
        <v>115</v>
      </c>
      <c r="Y25" s="0" t="s">
        <v>89</v>
      </c>
      <c r="Z25" s="0" t="s">
        <v>116</v>
      </c>
      <c r="AA25" s="0" t="n">
        <v>96021110</v>
      </c>
      <c r="AB25" s="0" t="s">
        <v>130</v>
      </c>
      <c r="AC25" s="0" t="n">
        <v>57399</v>
      </c>
      <c r="AD25" s="91" t="n">
        <v>37012.875</v>
      </c>
      <c r="AE25" s="91" t="n">
        <v>37042.875</v>
      </c>
      <c r="IU25" s="120"/>
    </row>
    <row r="26" customFormat="false" ht="12.75" hidden="false" customHeight="false" outlineLevel="0" collapsed="false">
      <c r="A26" s="122" t="n">
        <f aca="false">DATEVALUE(TEXT(F26,"mm/dd/yy"))</f>
        <v>36992</v>
      </c>
      <c r="B26" s="122" t="str">
        <f aca="false">IF(K26="Power",IF(Z26="Enron Canada Corp.",LEFT(L26,9),LEFT(L26,13)),K26)</f>
        <v>US West Power</v>
      </c>
      <c r="C26" s="123" t="n">
        <f aca="false">IF(K26="Power",((AE26-AD26+1)*16*SUM(O26:P26)),((AE26-AD26+1)*SUM(O26:P26)))</f>
        <v>36800</v>
      </c>
      <c r="D26" s="123" t="n">
        <f aca="false">VLOOKUP(H26,$A$7:$E$11,(HLOOKUP(B26,$B$5:$E$6,2,FALSE())),FALSE())*C26</f>
        <v>276</v>
      </c>
      <c r="E26" s="90" t="n">
        <v>1117095</v>
      </c>
      <c r="F26" s="91" t="n">
        <v>36992.4768634259</v>
      </c>
      <c r="G26" s="0" t="s">
        <v>131</v>
      </c>
      <c r="H26" s="0" t="s">
        <v>14</v>
      </c>
      <c r="I26" s="0" t="s">
        <v>10</v>
      </c>
      <c r="K26" s="0" t="s">
        <v>12</v>
      </c>
      <c r="L26" s="0" t="s">
        <v>81</v>
      </c>
      <c r="M26" s="0" t="n">
        <v>30895</v>
      </c>
      <c r="N26" s="0" t="s">
        <v>132</v>
      </c>
      <c r="P26" s="92" t="n">
        <v>25</v>
      </c>
      <c r="R26" s="0" t="s">
        <v>83</v>
      </c>
      <c r="S26" s="0" t="s">
        <v>84</v>
      </c>
      <c r="T26" s="94" t="n">
        <v>486</v>
      </c>
      <c r="U26" s="0" t="s">
        <v>104</v>
      </c>
      <c r="V26" s="0" t="s">
        <v>97</v>
      </c>
      <c r="W26" s="0" t="s">
        <v>98</v>
      </c>
      <c r="X26" s="0" t="s">
        <v>88</v>
      </c>
      <c r="Y26" s="0" t="s">
        <v>89</v>
      </c>
      <c r="Z26" s="0" t="s">
        <v>90</v>
      </c>
      <c r="AA26" s="0" t="n">
        <v>95005504</v>
      </c>
      <c r="AB26" s="0" t="n">
        <v>578692.1</v>
      </c>
      <c r="AC26" s="0" t="n">
        <v>754</v>
      </c>
      <c r="AD26" s="91" t="n">
        <v>37073.7013888889</v>
      </c>
      <c r="AE26" s="91" t="n">
        <v>37164.7013888889</v>
      </c>
      <c r="IU26" s="118"/>
    </row>
    <row r="27" customFormat="false" ht="12.75" hidden="false" customHeight="false" outlineLevel="0" collapsed="false">
      <c r="A27" s="122" t="n">
        <f aca="false">DATEVALUE(TEXT(F27,"mm/dd/yy"))</f>
        <v>36993</v>
      </c>
      <c r="B27" s="122" t="str">
        <f aca="false">IF(K27="Power",IF(Z27="Enron Canada Corp.",LEFT(L27,9),LEFT(L27,13)),K27)</f>
        <v>US East Power</v>
      </c>
      <c r="C27" s="123" t="n">
        <f aca="false">IF(K27="Power",((AE27-AD27+1)*16*SUM(O27:P27)),((AE27-AD27+1)*SUM(O27:P27)))</f>
        <v>4000</v>
      </c>
      <c r="D27" s="123" t="n">
        <f aca="false">VLOOKUP(H27,$A$7:$E$11,(HLOOKUP(B27,$B$5:$E$6,2,FALSE())),FALSE())*C27</f>
        <v>20</v>
      </c>
      <c r="E27" s="90" t="n">
        <v>1119156</v>
      </c>
      <c r="F27" s="91" t="n">
        <v>36993.2915509259</v>
      </c>
      <c r="G27" s="0" t="s">
        <v>133</v>
      </c>
      <c r="H27" s="0" t="s">
        <v>14</v>
      </c>
      <c r="I27" s="0" t="s">
        <v>10</v>
      </c>
      <c r="K27" s="0" t="s">
        <v>12</v>
      </c>
      <c r="L27" s="0" t="s">
        <v>119</v>
      </c>
      <c r="M27" s="0" t="n">
        <v>29083</v>
      </c>
      <c r="N27" s="0" t="s">
        <v>134</v>
      </c>
      <c r="O27" s="92" t="n">
        <v>50</v>
      </c>
      <c r="R27" s="0" t="s">
        <v>83</v>
      </c>
      <c r="S27" s="0" t="s">
        <v>84</v>
      </c>
      <c r="T27" s="94" t="n">
        <v>52.5</v>
      </c>
      <c r="U27" s="0" t="s">
        <v>121</v>
      </c>
      <c r="V27" s="0" t="s">
        <v>122</v>
      </c>
      <c r="W27" s="0" t="s">
        <v>135</v>
      </c>
      <c r="X27" s="0" t="s">
        <v>88</v>
      </c>
      <c r="Y27" s="0" t="s">
        <v>89</v>
      </c>
      <c r="Z27" s="0" t="s">
        <v>90</v>
      </c>
      <c r="AA27" s="0" t="n">
        <v>96021791</v>
      </c>
      <c r="AB27" s="0" t="n">
        <v>579331.1</v>
      </c>
      <c r="AC27" s="0" t="n">
        <v>64168</v>
      </c>
      <c r="AD27" s="91" t="n">
        <v>36997.875</v>
      </c>
      <c r="AE27" s="91" t="n">
        <v>37001.875</v>
      </c>
      <c r="IU27" s="118"/>
    </row>
    <row r="28" customFormat="false" ht="12.75" hidden="false" customHeight="false" outlineLevel="0" collapsed="false">
      <c r="A28" s="122" t="n">
        <f aca="false">DATEVALUE(TEXT(F28,"mm/dd/yy"))</f>
        <v>36993</v>
      </c>
      <c r="B28" s="122" t="str">
        <f aca="false">IF(K28="Power",IF(Z28="Enron Canada Corp.",LEFT(L28,9),LEFT(L28,13)),K28)</f>
        <v>US East Power</v>
      </c>
      <c r="C28" s="123" t="n">
        <f aca="false">IF(K28="Power",((AE28-AD28+1)*16*SUM(O28:P28)),((AE28-AD28+1)*SUM(O28:P28)))</f>
        <v>4000</v>
      </c>
      <c r="D28" s="123" t="n">
        <f aca="false">VLOOKUP(H28,$A$7:$E$11,(HLOOKUP(B28,$B$5:$E$6,2,FALSE())),FALSE())*C28</f>
        <v>20</v>
      </c>
      <c r="E28" s="90" t="n">
        <v>1119809</v>
      </c>
      <c r="F28" s="91" t="n">
        <v>36993.3433217593</v>
      </c>
      <c r="G28" s="0" t="s">
        <v>136</v>
      </c>
      <c r="H28" s="0" t="s">
        <v>14</v>
      </c>
      <c r="I28" s="0" t="s">
        <v>10</v>
      </c>
      <c r="K28" s="0" t="s">
        <v>12</v>
      </c>
      <c r="L28" s="0" t="s">
        <v>119</v>
      </c>
      <c r="M28" s="0" t="n">
        <v>29089</v>
      </c>
      <c r="N28" s="0" t="s">
        <v>137</v>
      </c>
      <c r="O28" s="92" t="n">
        <v>50</v>
      </c>
      <c r="R28" s="0" t="s">
        <v>83</v>
      </c>
      <c r="S28" s="0" t="s">
        <v>84</v>
      </c>
      <c r="T28" s="94" t="n">
        <v>49.5</v>
      </c>
      <c r="U28" s="0" t="s">
        <v>138</v>
      </c>
      <c r="V28" s="0" t="s">
        <v>139</v>
      </c>
      <c r="W28" s="0" t="s">
        <v>140</v>
      </c>
      <c r="X28" s="0" t="s">
        <v>88</v>
      </c>
      <c r="Y28" s="0" t="s">
        <v>89</v>
      </c>
      <c r="Z28" s="0" t="s">
        <v>90</v>
      </c>
      <c r="AA28" s="0" t="n">
        <v>96009016</v>
      </c>
      <c r="AB28" s="0" t="n">
        <v>579569.1</v>
      </c>
      <c r="AC28" s="0" t="n">
        <v>18</v>
      </c>
      <c r="AD28" s="91" t="n">
        <v>36997.875</v>
      </c>
      <c r="AE28" s="91" t="n">
        <v>37001.875</v>
      </c>
      <c r="IU28" s="121"/>
    </row>
    <row r="29" customFormat="false" ht="12.75" hidden="false" customHeight="false" outlineLevel="0" collapsed="false">
      <c r="A29" s="122" t="n">
        <f aca="false">DATEVALUE(TEXT(F29,"mm/dd/yy"))</f>
        <v>36993</v>
      </c>
      <c r="B29" s="122" t="str">
        <f aca="false">IF(K29="Power",IF(Z29="Enron Canada Corp.",LEFT(L29,9),LEFT(L29,13)),K29)</f>
        <v>Natural Gas</v>
      </c>
      <c r="C29" s="123" t="n">
        <f aca="false">IF(K29="Power",((AE29-AD29+1)*16*SUM(O29:P29)),((AE29-AD29+1)*SUM(O29:P29)))</f>
        <v>755000</v>
      </c>
      <c r="D29" s="123" t="n">
        <f aca="false">VLOOKUP(H29,$A$7:$E$11,(HLOOKUP(B29,$B$5:$E$6,2,FALSE())),FALSE())*C29</f>
        <v>226.5</v>
      </c>
      <c r="E29" s="90" t="n">
        <v>1121524</v>
      </c>
      <c r="F29" s="91" t="n">
        <v>36993.3854166667</v>
      </c>
      <c r="G29" s="0" t="s">
        <v>141</v>
      </c>
      <c r="H29" s="0" t="s">
        <v>14</v>
      </c>
      <c r="I29" s="0" t="s">
        <v>10</v>
      </c>
      <c r="K29" s="0" t="s">
        <v>11</v>
      </c>
      <c r="L29" s="0" t="s">
        <v>109</v>
      </c>
      <c r="M29" s="0" t="n">
        <v>36698</v>
      </c>
      <c r="N29" s="0" t="s">
        <v>142</v>
      </c>
      <c r="P29" s="92" t="n">
        <v>5000</v>
      </c>
      <c r="R29" s="0" t="s">
        <v>111</v>
      </c>
      <c r="S29" s="0" t="s">
        <v>84</v>
      </c>
      <c r="T29" s="94" t="n">
        <v>5.1</v>
      </c>
      <c r="U29" s="0" t="s">
        <v>112</v>
      </c>
      <c r="V29" s="0" t="s">
        <v>143</v>
      </c>
      <c r="W29" s="0" t="s">
        <v>144</v>
      </c>
      <c r="X29" s="0" t="s">
        <v>115</v>
      </c>
      <c r="Y29" s="0" t="s">
        <v>89</v>
      </c>
      <c r="Z29" s="0" t="s">
        <v>116</v>
      </c>
      <c r="AA29" s="0" t="n">
        <v>96018986</v>
      </c>
      <c r="AB29" s="0" t="s">
        <v>145</v>
      </c>
      <c r="AC29" s="0" t="n">
        <v>49747</v>
      </c>
      <c r="AD29" s="91" t="n">
        <v>37196</v>
      </c>
      <c r="AE29" s="91" t="n">
        <v>37346</v>
      </c>
      <c r="IU29" s="118"/>
    </row>
    <row r="30" customFormat="false" ht="12.75" hidden="false" customHeight="false" outlineLevel="0" collapsed="false">
      <c r="A30" s="122" t="n">
        <f aca="false">DATEVALUE(TEXT(F30,"mm/dd/yy"))</f>
        <v>36993</v>
      </c>
      <c r="B30" s="122" t="str">
        <f aca="false">IF(K30="Power",IF(Z30="Enron Canada Corp.",LEFT(L30,9),LEFT(L30,13)),K30)</f>
        <v>Natural Gas</v>
      </c>
      <c r="C30" s="123" t="n">
        <f aca="false">IF(K30="Power",((AE30-AD30+1)*16*SUM(O30:P30)),((AE30-AD30+1)*SUM(O30:P30)))</f>
        <v>755000</v>
      </c>
      <c r="D30" s="123" t="n">
        <f aca="false">VLOOKUP(H30,$A$7:$E$11,(HLOOKUP(B30,$B$5:$E$6,2,FALSE())),FALSE())*C30</f>
        <v>226.5</v>
      </c>
      <c r="E30" s="90" t="n">
        <v>1122091</v>
      </c>
      <c r="F30" s="91" t="n">
        <v>36993.4054050926</v>
      </c>
      <c r="G30" s="0" t="s">
        <v>146</v>
      </c>
      <c r="H30" s="0" t="s">
        <v>14</v>
      </c>
      <c r="I30" s="0" t="s">
        <v>10</v>
      </c>
      <c r="K30" s="0" t="s">
        <v>11</v>
      </c>
      <c r="L30" s="0" t="s">
        <v>109</v>
      </c>
      <c r="M30" s="0" t="n">
        <v>36698</v>
      </c>
      <c r="N30" s="0" t="s">
        <v>142</v>
      </c>
      <c r="P30" s="92" t="n">
        <v>5000</v>
      </c>
      <c r="R30" s="0" t="s">
        <v>111</v>
      </c>
      <c r="S30" s="0" t="s">
        <v>84</v>
      </c>
      <c r="T30" s="94" t="n">
        <v>5.1</v>
      </c>
      <c r="U30" s="0" t="s">
        <v>112</v>
      </c>
      <c r="V30" s="0" t="s">
        <v>143</v>
      </c>
      <c r="W30" s="0" t="s">
        <v>144</v>
      </c>
      <c r="X30" s="0" t="s">
        <v>115</v>
      </c>
      <c r="Y30" s="0" t="s">
        <v>89</v>
      </c>
      <c r="Z30" s="0" t="s">
        <v>116</v>
      </c>
      <c r="AA30" s="0" t="n">
        <v>95000281</v>
      </c>
      <c r="AB30" s="0" t="s">
        <v>147</v>
      </c>
      <c r="AC30" s="0" t="n">
        <v>56264</v>
      </c>
      <c r="AD30" s="91" t="n">
        <v>37196</v>
      </c>
      <c r="AE30" s="91" t="n">
        <v>37346</v>
      </c>
      <c r="IU30" s="118"/>
    </row>
    <row r="31" customFormat="false" ht="12.75" hidden="false" customHeight="false" outlineLevel="0" collapsed="false">
      <c r="A31" s="122" t="n">
        <f aca="false">DATEVALUE(TEXT(F31,"mm/dd/yy"))</f>
        <v>36993</v>
      </c>
      <c r="B31" s="122" t="str">
        <f aca="false">IF(K31="Power",IF(Z31="Enron Canada Corp.",LEFT(L31,9),LEFT(L31,13)),K31)</f>
        <v>US West Power</v>
      </c>
      <c r="C31" s="123" t="n">
        <f aca="false">IF(K31="Power",((AE31-AD31+1)*16*SUM(O31:P31)),((AE31-AD31+1)*SUM(O31:P31)))</f>
        <v>36000</v>
      </c>
      <c r="D31" s="123" t="n">
        <f aca="false">VLOOKUP(H31,$A$7:$E$11,(HLOOKUP(B31,$B$5:$E$6,2,FALSE())),FALSE())*C31</f>
        <v>270</v>
      </c>
      <c r="E31" s="90" t="n">
        <v>1122598</v>
      </c>
      <c r="F31" s="91" t="n">
        <v>36993.4435532407</v>
      </c>
      <c r="G31" s="0" t="s">
        <v>148</v>
      </c>
      <c r="H31" s="0" t="s">
        <v>14</v>
      </c>
      <c r="I31" s="0" t="s">
        <v>10</v>
      </c>
      <c r="K31" s="0" t="s">
        <v>12</v>
      </c>
      <c r="L31" s="0" t="s">
        <v>92</v>
      </c>
      <c r="M31" s="0" t="n">
        <v>44877</v>
      </c>
      <c r="N31" s="0" t="s">
        <v>149</v>
      </c>
      <c r="P31" s="92" t="n">
        <v>25</v>
      </c>
      <c r="R31" s="0" t="s">
        <v>83</v>
      </c>
      <c r="S31" s="0" t="s">
        <v>84</v>
      </c>
      <c r="T31" s="94" t="n">
        <v>170</v>
      </c>
      <c r="U31" s="0" t="s">
        <v>104</v>
      </c>
      <c r="V31" s="0" t="s">
        <v>94</v>
      </c>
      <c r="W31" s="0" t="s">
        <v>95</v>
      </c>
      <c r="X31" s="0" t="s">
        <v>88</v>
      </c>
      <c r="Y31" s="0" t="s">
        <v>89</v>
      </c>
      <c r="Z31" s="0" t="s">
        <v>90</v>
      </c>
      <c r="AA31" s="0" t="n">
        <v>96057469</v>
      </c>
      <c r="AB31" s="0" t="n">
        <v>579971.1</v>
      </c>
      <c r="AC31" s="0" t="n">
        <v>53350</v>
      </c>
      <c r="AD31" s="91" t="n">
        <v>37257</v>
      </c>
      <c r="AE31" s="91" t="n">
        <v>37346</v>
      </c>
      <c r="IU31" s="118"/>
    </row>
    <row r="32" customFormat="false" ht="12.75" hidden="false" customHeight="false" outlineLevel="0" collapsed="false">
      <c r="A32" s="122" t="n">
        <f aca="false">DATEVALUE(TEXT(F32,"mm/dd/yy"))</f>
        <v>36993</v>
      </c>
      <c r="B32" s="122" t="str">
        <f aca="false">IF(K32="Power",IF(Z32="Enron Canada Corp.",LEFT(L32,9),LEFT(L32,13)),K32)</f>
        <v>US West Power</v>
      </c>
      <c r="C32" s="123" t="n">
        <f aca="false">IF(K32="Power",((AE32-AD32+1)*16*SUM(O32:P32)),((AE32-AD32+1)*SUM(O32:P32)))</f>
        <v>12400</v>
      </c>
      <c r="D32" s="123" t="n">
        <f aca="false">VLOOKUP(H32,$A$7:$E$11,(HLOOKUP(B32,$B$5:$E$6,2,FALSE())),FALSE())*C32</f>
        <v>93</v>
      </c>
      <c r="E32" s="90" t="n">
        <v>1123267</v>
      </c>
      <c r="F32" s="91" t="n">
        <v>36993.5619791667</v>
      </c>
      <c r="G32" s="0" t="s">
        <v>91</v>
      </c>
      <c r="H32" s="0" t="s">
        <v>14</v>
      </c>
      <c r="I32" s="0" t="s">
        <v>10</v>
      </c>
      <c r="K32" s="0" t="s">
        <v>12</v>
      </c>
      <c r="L32" s="0" t="s">
        <v>81</v>
      </c>
      <c r="M32" s="0" t="n">
        <v>47542</v>
      </c>
      <c r="N32" s="0" t="s">
        <v>150</v>
      </c>
      <c r="P32" s="92" t="n">
        <v>25</v>
      </c>
      <c r="R32" s="0" t="s">
        <v>83</v>
      </c>
      <c r="S32" s="0" t="s">
        <v>84</v>
      </c>
      <c r="T32" s="94" t="n">
        <v>314</v>
      </c>
      <c r="U32" s="0" t="s">
        <v>104</v>
      </c>
      <c r="V32" s="0" t="s">
        <v>97</v>
      </c>
      <c r="W32" s="0" t="s">
        <v>98</v>
      </c>
      <c r="X32" s="0" t="s">
        <v>88</v>
      </c>
      <c r="Y32" s="0" t="s">
        <v>89</v>
      </c>
      <c r="Z32" s="0" t="s">
        <v>90</v>
      </c>
      <c r="AA32" s="0" t="n">
        <v>96020035</v>
      </c>
      <c r="AB32" s="0" t="n">
        <v>580204.1</v>
      </c>
      <c r="AC32" s="0" t="n">
        <v>71108</v>
      </c>
      <c r="AD32" s="91" t="n">
        <v>37257.9166666667</v>
      </c>
      <c r="AE32" s="91" t="n">
        <v>37287.9166666667</v>
      </c>
      <c r="IU32" s="118"/>
    </row>
    <row r="33" customFormat="false" ht="12.75" hidden="false" customHeight="false" outlineLevel="0" collapsed="false">
      <c r="A33" s="122" t="n">
        <f aca="false">DATEVALUE(TEXT(F33,"mm/dd/yy"))</f>
        <v>36993</v>
      </c>
      <c r="B33" s="122" t="str">
        <f aca="false">IF(K33="Power",IF(Z33="Enron Canada Corp.",LEFT(L33,9),LEFT(L33,13)),K33)</f>
        <v>US West Power</v>
      </c>
      <c r="C33" s="123" t="n">
        <f aca="false">IF(K33="Power",((AE33-AD33+1)*16*SUM(O33:P33)),((AE33-AD33+1)*SUM(O33:P33)))</f>
        <v>36800</v>
      </c>
      <c r="D33" s="123" t="n">
        <f aca="false">VLOOKUP(H33,$A$7:$E$11,(HLOOKUP(B33,$B$5:$E$6,2,FALSE())),FALSE())*C33</f>
        <v>276</v>
      </c>
      <c r="E33" s="90" t="n">
        <v>1123655</v>
      </c>
      <c r="F33" s="91" t="n">
        <v>36993.6435300926</v>
      </c>
      <c r="G33" s="0" t="s">
        <v>151</v>
      </c>
      <c r="H33" s="0" t="s">
        <v>14</v>
      </c>
      <c r="I33" s="0" t="s">
        <v>10</v>
      </c>
      <c r="K33" s="0" t="s">
        <v>12</v>
      </c>
      <c r="L33" s="0" t="s">
        <v>81</v>
      </c>
      <c r="M33" s="0" t="n">
        <v>30895</v>
      </c>
      <c r="N33" s="0" t="s">
        <v>132</v>
      </c>
      <c r="P33" s="92" t="n">
        <v>25</v>
      </c>
      <c r="R33" s="0" t="s">
        <v>83</v>
      </c>
      <c r="S33" s="0" t="s">
        <v>84</v>
      </c>
      <c r="T33" s="94" t="n">
        <v>500</v>
      </c>
      <c r="U33" s="0" t="s">
        <v>104</v>
      </c>
      <c r="V33" s="0" t="s">
        <v>97</v>
      </c>
      <c r="W33" s="0" t="s">
        <v>98</v>
      </c>
      <c r="X33" s="0" t="s">
        <v>88</v>
      </c>
      <c r="Y33" s="0" t="s">
        <v>89</v>
      </c>
      <c r="Z33" s="0" t="s">
        <v>90</v>
      </c>
      <c r="AA33" s="0" t="n">
        <v>95001154</v>
      </c>
      <c r="AB33" s="0" t="n">
        <v>580378.1</v>
      </c>
      <c r="AC33" s="0" t="n">
        <v>64517</v>
      </c>
      <c r="AD33" s="91" t="n">
        <v>37073.7013888889</v>
      </c>
      <c r="AE33" s="91" t="n">
        <v>37164.7013888889</v>
      </c>
      <c r="IU33" s="118"/>
    </row>
    <row r="34" customFormat="false" ht="12.75" hidden="false" customHeight="false" outlineLevel="0" collapsed="false">
      <c r="A34" s="122" t="n">
        <f aca="false">DATEVALUE(TEXT(F34,"mm/dd/yy"))</f>
        <v>36997</v>
      </c>
      <c r="B34" s="122" t="str">
        <f aca="false">IF(K34="Power",IF(Z34="Enron Canada Corp.",LEFT(L34,9),LEFT(L34,13)),K34)</f>
        <v>US East Power</v>
      </c>
      <c r="C34" s="123" t="n">
        <f aca="false">IF(K34="Power",((AE34-AD34+1)*16*SUM(O34:P34)),((AE34-AD34+1)*SUM(O34:P34)))</f>
        <v>800</v>
      </c>
      <c r="D34" s="123" t="n">
        <f aca="false">VLOOKUP(H34,$A$7:$E$11,(HLOOKUP(B34,$B$5:$E$6,2,FALSE())),FALSE())*C34</f>
        <v>4</v>
      </c>
      <c r="E34" s="90" t="n">
        <v>1126073</v>
      </c>
      <c r="F34" s="91" t="n">
        <v>36997.3731481481</v>
      </c>
      <c r="G34" s="0" t="s">
        <v>146</v>
      </c>
      <c r="H34" s="0" t="s">
        <v>14</v>
      </c>
      <c r="I34" s="0" t="s">
        <v>10</v>
      </c>
      <c r="K34" s="0" t="s">
        <v>12</v>
      </c>
      <c r="L34" s="0" t="s">
        <v>119</v>
      </c>
      <c r="M34" s="0" t="n">
        <v>34503</v>
      </c>
      <c r="N34" s="0" t="s">
        <v>152</v>
      </c>
      <c r="P34" s="92" t="n">
        <v>50</v>
      </c>
      <c r="R34" s="0" t="s">
        <v>83</v>
      </c>
      <c r="S34" s="0" t="s">
        <v>84</v>
      </c>
      <c r="T34" s="94" t="n">
        <v>31.5</v>
      </c>
      <c r="U34" s="0" t="s">
        <v>121</v>
      </c>
      <c r="V34" s="0" t="s">
        <v>122</v>
      </c>
      <c r="W34" s="0" t="s">
        <v>135</v>
      </c>
      <c r="X34" s="0" t="s">
        <v>88</v>
      </c>
      <c r="Y34" s="0" t="s">
        <v>89</v>
      </c>
      <c r="Z34" s="0" t="s">
        <v>90</v>
      </c>
      <c r="AA34" s="0" t="n">
        <v>96006417</v>
      </c>
      <c r="AB34" s="0" t="n">
        <v>582206.1</v>
      </c>
      <c r="AC34" s="0" t="n">
        <v>56264</v>
      </c>
      <c r="AD34" s="91" t="n">
        <v>36998.875</v>
      </c>
      <c r="AE34" s="91" t="n">
        <v>36998.875</v>
      </c>
      <c r="IU34" s="118"/>
    </row>
    <row r="35" customFormat="false" ht="12.75" hidden="false" customHeight="false" outlineLevel="0" collapsed="false">
      <c r="A35" s="122" t="n">
        <f aca="false">DATEVALUE(TEXT(F35,"mm/dd/yy"))</f>
        <v>36997</v>
      </c>
      <c r="B35" s="122" t="str">
        <f aca="false">IF(K35="Power",IF(Z35="Enron Canada Corp.",LEFT(L35,9),LEFT(L35,13)),K35)</f>
        <v>Natural Gas</v>
      </c>
      <c r="C35" s="123" t="n">
        <f aca="false">IF(K35="Power",((AE35-AD35+1)*16*SUM(O35:P35)),((AE35-AD35+1)*SUM(O35:P35)))</f>
        <v>155000</v>
      </c>
      <c r="D35" s="123" t="n">
        <f aca="false">VLOOKUP(H35,$A$7:$E$11,(HLOOKUP(B35,$B$5:$E$6,2,FALSE())),FALSE())*C35</f>
        <v>46.5</v>
      </c>
      <c r="E35" s="90" t="n">
        <v>1127110</v>
      </c>
      <c r="F35" s="91" t="n">
        <v>36997.4066087963</v>
      </c>
      <c r="G35" s="0" t="s">
        <v>124</v>
      </c>
      <c r="H35" s="0" t="s">
        <v>14</v>
      </c>
      <c r="I35" s="0" t="s">
        <v>10</v>
      </c>
      <c r="K35" s="0" t="s">
        <v>11</v>
      </c>
      <c r="L35" s="0" t="s">
        <v>125</v>
      </c>
      <c r="M35" s="0" t="n">
        <v>36237</v>
      </c>
      <c r="N35" s="0" t="s">
        <v>126</v>
      </c>
      <c r="O35" s="92" t="n">
        <v>5000</v>
      </c>
      <c r="R35" s="0" t="s">
        <v>111</v>
      </c>
      <c r="S35" s="0" t="s">
        <v>84</v>
      </c>
      <c r="T35" s="94" t="n">
        <v>0</v>
      </c>
      <c r="U35" s="0" t="s">
        <v>127</v>
      </c>
      <c r="V35" s="0" t="s">
        <v>128</v>
      </c>
      <c r="W35" s="0" t="s">
        <v>129</v>
      </c>
      <c r="X35" s="0" t="s">
        <v>115</v>
      </c>
      <c r="Y35" s="0" t="s">
        <v>89</v>
      </c>
      <c r="Z35" s="0" t="s">
        <v>116</v>
      </c>
      <c r="AA35" s="0" t="n">
        <v>96021110</v>
      </c>
      <c r="AB35" s="0" t="s">
        <v>153</v>
      </c>
      <c r="AC35" s="0" t="n">
        <v>57399</v>
      </c>
      <c r="AD35" s="91" t="n">
        <v>37012.875</v>
      </c>
      <c r="AE35" s="91" t="n">
        <v>37042.875</v>
      </c>
      <c r="IU35" s="118"/>
    </row>
    <row r="36" customFormat="false" ht="12.75" hidden="false" customHeight="false" outlineLevel="0" collapsed="false">
      <c r="A36" s="122" t="n">
        <f aca="false">DATEVALUE(TEXT(F36,"mm/dd/yy"))</f>
        <v>36998</v>
      </c>
      <c r="B36" s="122" t="str">
        <f aca="false">IF(K36="Power",IF(Z36="Enron Canada Corp.",LEFT(L36,9),LEFT(L36,13)),K36)</f>
        <v>US East Power</v>
      </c>
      <c r="C36" s="123" t="n">
        <f aca="false">IF(K36="Power",((AE36-AD36+1)*16*SUM(O36:P36)),((AE36-AD36+1)*SUM(O36:P36)))</f>
        <v>1600</v>
      </c>
      <c r="D36" s="123" t="n">
        <f aca="false">VLOOKUP(H36,$A$7:$E$11,(HLOOKUP(B36,$B$5:$E$6,2,FALSE())),FALSE())*C36</f>
        <v>8</v>
      </c>
      <c r="E36" s="90" t="n">
        <v>1128919</v>
      </c>
      <c r="F36" s="91" t="n">
        <v>36998.2837615741</v>
      </c>
      <c r="G36" s="0" t="s">
        <v>154</v>
      </c>
      <c r="H36" s="0" t="s">
        <v>14</v>
      </c>
      <c r="I36" s="0" t="s">
        <v>10</v>
      </c>
      <c r="K36" s="0" t="s">
        <v>12</v>
      </c>
      <c r="L36" s="0" t="s">
        <v>119</v>
      </c>
      <c r="M36" s="0" t="n">
        <v>29085</v>
      </c>
      <c r="N36" s="0" t="s">
        <v>155</v>
      </c>
      <c r="O36" s="92" t="n">
        <v>50</v>
      </c>
      <c r="R36" s="0" t="s">
        <v>83</v>
      </c>
      <c r="S36" s="0" t="s">
        <v>84</v>
      </c>
      <c r="T36" s="94" t="n">
        <v>51.75</v>
      </c>
      <c r="U36" s="0" t="s">
        <v>138</v>
      </c>
      <c r="V36" s="0" t="s">
        <v>139</v>
      </c>
      <c r="W36" s="0" t="s">
        <v>140</v>
      </c>
      <c r="X36" s="0" t="s">
        <v>88</v>
      </c>
      <c r="Y36" s="0" t="s">
        <v>89</v>
      </c>
      <c r="Z36" s="0" t="s">
        <v>90</v>
      </c>
      <c r="AA36" s="0" t="n">
        <v>96005582</v>
      </c>
      <c r="AB36" s="0" t="n">
        <v>583130.1</v>
      </c>
      <c r="AC36" s="0" t="n">
        <v>53461</v>
      </c>
      <c r="AD36" s="91" t="n">
        <v>37000.875</v>
      </c>
      <c r="AE36" s="91" t="n">
        <v>37001.875</v>
      </c>
      <c r="IU36" s="118"/>
    </row>
    <row r="37" customFormat="false" ht="12.75" hidden="false" customHeight="false" outlineLevel="0" collapsed="false">
      <c r="A37" s="122" t="n">
        <f aca="false">DATEVALUE(TEXT(F37,"mm/dd/yy"))</f>
        <v>36998</v>
      </c>
      <c r="B37" s="122" t="str">
        <f aca="false">IF(K37="Power",IF(Z37="Enron Canada Corp.",LEFT(L37,9),LEFT(L37,13)),K37)</f>
        <v>US East Power</v>
      </c>
      <c r="C37" s="123" t="n">
        <f aca="false">IF(K37="Power",((AE37-AD37+1)*16*SUM(O37:P37)),((AE37-AD37+1)*SUM(O37:P37)))</f>
        <v>1600</v>
      </c>
      <c r="D37" s="123" t="n">
        <f aca="false">VLOOKUP(H37,$A$7:$E$11,(HLOOKUP(B37,$B$5:$E$6,2,FALSE())),FALSE())*C37</f>
        <v>8</v>
      </c>
      <c r="E37" s="90" t="n">
        <v>1128923</v>
      </c>
      <c r="F37" s="91" t="n">
        <v>36998.2844791667</v>
      </c>
      <c r="G37" s="0" t="s">
        <v>156</v>
      </c>
      <c r="H37" s="0" t="s">
        <v>14</v>
      </c>
      <c r="I37" s="0" t="s">
        <v>10</v>
      </c>
      <c r="K37" s="0" t="s">
        <v>12</v>
      </c>
      <c r="L37" s="0" t="s">
        <v>119</v>
      </c>
      <c r="M37" s="0" t="n">
        <v>29085</v>
      </c>
      <c r="N37" s="0" t="s">
        <v>155</v>
      </c>
      <c r="O37" s="92" t="n">
        <v>50</v>
      </c>
      <c r="R37" s="0" t="s">
        <v>83</v>
      </c>
      <c r="S37" s="0" t="s">
        <v>84</v>
      </c>
      <c r="T37" s="94" t="n">
        <v>51.5</v>
      </c>
      <c r="U37" s="0" t="s">
        <v>138</v>
      </c>
      <c r="V37" s="0" t="s">
        <v>139</v>
      </c>
      <c r="W37" s="0" t="s">
        <v>140</v>
      </c>
      <c r="X37" s="0" t="s">
        <v>88</v>
      </c>
      <c r="Y37" s="0" t="s">
        <v>89</v>
      </c>
      <c r="Z37" s="0" t="s">
        <v>90</v>
      </c>
      <c r="AB37" s="0" t="n">
        <v>583134.1</v>
      </c>
      <c r="AC37" s="0" t="n">
        <v>3246</v>
      </c>
      <c r="AD37" s="91" t="n">
        <v>37000.875</v>
      </c>
      <c r="AE37" s="91" t="n">
        <v>37001.875</v>
      </c>
      <c r="IU37" s="118"/>
    </row>
    <row r="38" customFormat="false" ht="12.75" hidden="false" customHeight="false" outlineLevel="0" collapsed="false">
      <c r="A38" s="122" t="n">
        <f aca="false">DATEVALUE(TEXT(F38,"mm/dd/yy"))</f>
        <v>36998</v>
      </c>
      <c r="B38" s="122" t="str">
        <f aca="false">IF(K38="Power",IF(Z38="Enron Canada Corp.",LEFT(L38,9),LEFT(L38,13)),K38)</f>
        <v>US East Power</v>
      </c>
      <c r="C38" s="123" t="n">
        <f aca="false">IF(K38="Power",((AE38-AD38+1)*16*SUM(O38:P38)),((AE38-AD38+1)*SUM(O38:P38)))</f>
        <v>1600</v>
      </c>
      <c r="D38" s="123" t="n">
        <f aca="false">VLOOKUP(H38,$A$7:$E$11,(HLOOKUP(B38,$B$5:$E$6,2,FALSE())),FALSE())*C38</f>
        <v>8</v>
      </c>
      <c r="E38" s="90" t="n">
        <v>1128931</v>
      </c>
      <c r="F38" s="91" t="n">
        <v>36998.2875115741</v>
      </c>
      <c r="G38" s="0" t="s">
        <v>156</v>
      </c>
      <c r="H38" s="0" t="s">
        <v>14</v>
      </c>
      <c r="I38" s="0" t="s">
        <v>10</v>
      </c>
      <c r="K38" s="0" t="s">
        <v>12</v>
      </c>
      <c r="L38" s="0" t="s">
        <v>119</v>
      </c>
      <c r="M38" s="0" t="n">
        <v>29085</v>
      </c>
      <c r="N38" s="0" t="s">
        <v>155</v>
      </c>
      <c r="O38" s="92" t="n">
        <v>50</v>
      </c>
      <c r="R38" s="0" t="s">
        <v>83</v>
      </c>
      <c r="S38" s="0" t="s">
        <v>84</v>
      </c>
      <c r="T38" s="94" t="n">
        <v>51.5</v>
      </c>
      <c r="U38" s="0" t="s">
        <v>138</v>
      </c>
      <c r="V38" s="0" t="s">
        <v>139</v>
      </c>
      <c r="W38" s="0" t="s">
        <v>140</v>
      </c>
      <c r="X38" s="0" t="s">
        <v>88</v>
      </c>
      <c r="Y38" s="0" t="s">
        <v>89</v>
      </c>
      <c r="Z38" s="0" t="s">
        <v>90</v>
      </c>
      <c r="AB38" s="0" t="n">
        <v>583142.1</v>
      </c>
      <c r="AC38" s="0" t="n">
        <v>3246</v>
      </c>
      <c r="AD38" s="91" t="n">
        <v>37000.875</v>
      </c>
      <c r="AE38" s="91" t="n">
        <v>37001.875</v>
      </c>
      <c r="IU38" s="117"/>
    </row>
    <row r="39" customFormat="false" ht="12.75" hidden="false" customHeight="false" outlineLevel="0" collapsed="false">
      <c r="A39" s="122" t="n">
        <f aca="false">DATEVALUE(TEXT(F39,"mm/dd/yy"))</f>
        <v>36998</v>
      </c>
      <c r="B39" s="122" t="str">
        <f aca="false">IF(K39="Power",IF(Z39="Enron Canada Corp.",LEFT(L39,9),LEFT(L39,13)),K39)</f>
        <v>US East Power</v>
      </c>
      <c r="C39" s="123" t="n">
        <f aca="false">IF(K39="Power",((AE39-AD39+1)*16*SUM(O39:P39)),((AE39-AD39+1)*SUM(O39:P39)))</f>
        <v>24000</v>
      </c>
      <c r="D39" s="123" t="n">
        <f aca="false">VLOOKUP(H39,$A$7:$E$11,(HLOOKUP(B39,$B$5:$E$6,2,FALSE())),FALSE())*C39</f>
        <v>120</v>
      </c>
      <c r="E39" s="90" t="n">
        <v>1129173</v>
      </c>
      <c r="F39" s="91" t="n">
        <v>36998.3107060185</v>
      </c>
      <c r="G39" s="0" t="s">
        <v>157</v>
      </c>
      <c r="H39" s="0" t="s">
        <v>14</v>
      </c>
      <c r="I39" s="0" t="s">
        <v>10</v>
      </c>
      <c r="K39" s="0" t="s">
        <v>12</v>
      </c>
      <c r="L39" s="0" t="s">
        <v>119</v>
      </c>
      <c r="M39" s="0" t="n">
        <v>32554</v>
      </c>
      <c r="N39" s="0" t="s">
        <v>158</v>
      </c>
      <c r="P39" s="92" t="n">
        <v>50</v>
      </c>
      <c r="R39" s="0" t="s">
        <v>83</v>
      </c>
      <c r="S39" s="0" t="s">
        <v>84</v>
      </c>
      <c r="T39" s="94" t="n">
        <v>76</v>
      </c>
      <c r="U39" s="0" t="s">
        <v>138</v>
      </c>
      <c r="V39" s="0" t="s">
        <v>159</v>
      </c>
      <c r="W39" s="0" t="s">
        <v>160</v>
      </c>
      <c r="X39" s="0" t="s">
        <v>88</v>
      </c>
      <c r="Y39" s="0" t="s">
        <v>89</v>
      </c>
      <c r="Z39" s="0" t="s">
        <v>90</v>
      </c>
      <c r="AA39" s="0" t="n">
        <v>96053024</v>
      </c>
      <c r="AB39" s="0" t="n">
        <v>583267.1</v>
      </c>
      <c r="AC39" s="0" t="n">
        <v>65268</v>
      </c>
      <c r="AD39" s="91" t="n">
        <v>37043.5916666667</v>
      </c>
      <c r="AE39" s="91" t="n">
        <v>37072.5916666667</v>
      </c>
      <c r="IU39" s="117"/>
    </row>
    <row r="40" customFormat="false" ht="12.75" hidden="false" customHeight="false" outlineLevel="0" collapsed="false">
      <c r="A40" s="122" t="n">
        <f aca="false">DATEVALUE(TEXT(F40,"mm/dd/yy"))</f>
        <v>36998</v>
      </c>
      <c r="B40" s="122" t="str">
        <f aca="false">IF(K40="Power",IF(Z40="Enron Canada Corp.",LEFT(L40,9),LEFT(L40,13)),K40)</f>
        <v>US East Power</v>
      </c>
      <c r="C40" s="123" t="n">
        <f aca="false">IF(K40="Power",((AE40-AD40+1)*16*SUM(O40:P40)),((AE40-AD40+1)*SUM(O40:P40)))</f>
        <v>24800</v>
      </c>
      <c r="D40" s="123" t="n">
        <f aca="false">VLOOKUP(H40,$A$7:$E$11,(HLOOKUP(B40,$B$5:$E$6,2,FALSE())),FALSE())*C40</f>
        <v>124</v>
      </c>
      <c r="E40" s="90" t="n">
        <v>1129523</v>
      </c>
      <c r="F40" s="91" t="n">
        <v>36998.3363888889</v>
      </c>
      <c r="G40" s="0" t="s">
        <v>161</v>
      </c>
      <c r="H40" s="0" t="s">
        <v>14</v>
      </c>
      <c r="I40" s="0" t="s">
        <v>10</v>
      </c>
      <c r="K40" s="0" t="s">
        <v>12</v>
      </c>
      <c r="L40" s="0" t="s">
        <v>119</v>
      </c>
      <c r="M40" s="0" t="n">
        <v>7472</v>
      </c>
      <c r="N40" s="0" t="s">
        <v>120</v>
      </c>
      <c r="P40" s="92" t="n">
        <v>50</v>
      </c>
      <c r="R40" s="0" t="s">
        <v>83</v>
      </c>
      <c r="S40" s="0" t="s">
        <v>84</v>
      </c>
      <c r="T40" s="94" t="n">
        <v>59.75</v>
      </c>
      <c r="U40" s="0" t="s">
        <v>121</v>
      </c>
      <c r="V40" s="0" t="s">
        <v>122</v>
      </c>
      <c r="W40" s="0" t="s">
        <v>123</v>
      </c>
      <c r="X40" s="0" t="s">
        <v>88</v>
      </c>
      <c r="Y40" s="0" t="s">
        <v>89</v>
      </c>
      <c r="Z40" s="0" t="s">
        <v>90</v>
      </c>
      <c r="AA40" s="0" t="n">
        <v>96019669</v>
      </c>
      <c r="AB40" s="0" t="n">
        <v>583342.1</v>
      </c>
      <c r="AC40" s="0" t="n">
        <v>9409</v>
      </c>
      <c r="AD40" s="91" t="n">
        <v>37012.7159722222</v>
      </c>
      <c r="AE40" s="91" t="n">
        <v>37042.7159722222</v>
      </c>
      <c r="IU40" s="118"/>
    </row>
    <row r="41" customFormat="false" ht="12.75" hidden="false" customHeight="false" outlineLevel="0" collapsed="false">
      <c r="A41" s="122" t="n">
        <f aca="false">DATEVALUE(TEXT(F41,"mm/dd/yy"))</f>
        <v>36998</v>
      </c>
      <c r="B41" s="122" t="str">
        <f aca="false">IF(K41="Power",IF(Z41="Enron Canada Corp.",LEFT(L41,9),LEFT(L41,13)),K41)</f>
        <v>US East Power</v>
      </c>
      <c r="C41" s="123" t="n">
        <f aca="false">IF(K41="Power",((AE41-AD41+1)*16*SUM(O41:P41)),((AE41-AD41+1)*SUM(O41:P41)))</f>
        <v>24000</v>
      </c>
      <c r="D41" s="123" t="n">
        <f aca="false">VLOOKUP(H41,$A$7:$E$11,(HLOOKUP(B41,$B$5:$E$6,2,FALSE())),FALSE())*C41</f>
        <v>120</v>
      </c>
      <c r="E41" s="90" t="n">
        <v>1130477</v>
      </c>
      <c r="F41" s="91" t="n">
        <v>36998.3682407407</v>
      </c>
      <c r="G41" s="0" t="s">
        <v>157</v>
      </c>
      <c r="H41" s="0" t="s">
        <v>14</v>
      </c>
      <c r="I41" s="0" t="s">
        <v>10</v>
      </c>
      <c r="K41" s="0" t="s">
        <v>12</v>
      </c>
      <c r="L41" s="0" t="s">
        <v>119</v>
      </c>
      <c r="M41" s="0" t="n">
        <v>32554</v>
      </c>
      <c r="N41" s="0" t="s">
        <v>158</v>
      </c>
      <c r="O41" s="92" t="n">
        <v>50</v>
      </c>
      <c r="R41" s="0" t="s">
        <v>83</v>
      </c>
      <c r="S41" s="0" t="s">
        <v>84</v>
      </c>
      <c r="T41" s="94" t="n">
        <v>76.25</v>
      </c>
      <c r="U41" s="0" t="s">
        <v>138</v>
      </c>
      <c r="V41" s="0" t="s">
        <v>159</v>
      </c>
      <c r="W41" s="0" t="s">
        <v>160</v>
      </c>
      <c r="X41" s="0" t="s">
        <v>88</v>
      </c>
      <c r="Y41" s="0" t="s">
        <v>89</v>
      </c>
      <c r="Z41" s="0" t="s">
        <v>90</v>
      </c>
      <c r="AA41" s="0" t="n">
        <v>96053024</v>
      </c>
      <c r="AB41" s="0" t="n">
        <v>583468.1</v>
      </c>
      <c r="AC41" s="0" t="n">
        <v>65268</v>
      </c>
      <c r="AD41" s="91" t="n">
        <v>37043.5916666667</v>
      </c>
      <c r="AE41" s="91" t="n">
        <v>37072.5916666667</v>
      </c>
      <c r="IU41" s="118"/>
    </row>
    <row r="42" customFormat="false" ht="12.75" hidden="false" customHeight="false" outlineLevel="0" collapsed="false">
      <c r="A42" s="122" t="n">
        <f aca="false">DATEVALUE(TEXT(F42,"mm/dd/yy"))</f>
        <v>36998</v>
      </c>
      <c r="B42" s="122" t="str">
        <f aca="false">IF(K42="Power",IF(Z42="Enron Canada Corp.",LEFT(L42,9),LEFT(L42,13)),K42)</f>
        <v>US West Power</v>
      </c>
      <c r="C42" s="123" t="n">
        <f aca="false">IF(K42="Power",((AE42-AD42+1)*16*SUM(O42:P42)),((AE42-AD42+1)*SUM(O42:P42)))</f>
        <v>12400</v>
      </c>
      <c r="D42" s="123" t="n">
        <f aca="false">VLOOKUP(H42,$A$7:$E$11,(HLOOKUP(B42,$B$5:$E$6,2,FALSE())),FALSE())*C42</f>
        <v>93</v>
      </c>
      <c r="E42" s="90" t="n">
        <v>1132348</v>
      </c>
      <c r="F42" s="91" t="n">
        <v>36998.4313541667</v>
      </c>
      <c r="G42" s="0" t="s">
        <v>162</v>
      </c>
      <c r="H42" s="0" t="s">
        <v>14</v>
      </c>
      <c r="I42" s="0" t="s">
        <v>10</v>
      </c>
      <c r="K42" s="0" t="s">
        <v>12</v>
      </c>
      <c r="L42" s="0" t="s">
        <v>81</v>
      </c>
      <c r="M42" s="0" t="n">
        <v>33759</v>
      </c>
      <c r="N42" s="0" t="s">
        <v>96</v>
      </c>
      <c r="P42" s="92" t="n">
        <v>25</v>
      </c>
      <c r="R42" s="0" t="s">
        <v>83</v>
      </c>
      <c r="S42" s="0" t="s">
        <v>84</v>
      </c>
      <c r="T42" s="94" t="n">
        <v>305</v>
      </c>
      <c r="U42" s="0" t="s">
        <v>104</v>
      </c>
      <c r="V42" s="0" t="s">
        <v>97</v>
      </c>
      <c r="W42" s="0" t="s">
        <v>98</v>
      </c>
      <c r="X42" s="0" t="s">
        <v>88</v>
      </c>
      <c r="Y42" s="0" t="s">
        <v>89</v>
      </c>
      <c r="Z42" s="0" t="s">
        <v>90</v>
      </c>
      <c r="AA42" s="0" t="n">
        <v>96013065</v>
      </c>
      <c r="AB42" s="0" t="n">
        <v>583630.1</v>
      </c>
      <c r="AC42" s="0" t="n">
        <v>55265</v>
      </c>
      <c r="AD42" s="91" t="n">
        <v>37012.5645833333</v>
      </c>
      <c r="AE42" s="91" t="n">
        <v>37042.5645833333</v>
      </c>
      <c r="IU42" s="118"/>
    </row>
    <row r="43" customFormat="false" ht="12.75" hidden="false" customHeight="false" outlineLevel="0" collapsed="false">
      <c r="A43" s="122" t="n">
        <f aca="false">DATEVALUE(TEXT(F43,"mm/dd/yy"))</f>
        <v>36998</v>
      </c>
      <c r="B43" s="122" t="str">
        <f aca="false">IF(K43="Power",IF(Z43="Enron Canada Corp.",LEFT(L43,9),LEFT(L43,13)),K43)</f>
        <v>US West Power</v>
      </c>
      <c r="C43" s="123" t="n">
        <f aca="false">IF(K43="Power",((AE43-AD43+1)*16*SUM(O43:P43)),((AE43-AD43+1)*SUM(O43:P43)))</f>
        <v>12400</v>
      </c>
      <c r="D43" s="123" t="n">
        <f aca="false">VLOOKUP(H43,$A$7:$E$11,(HLOOKUP(B43,$B$5:$E$6,2,FALSE())),FALSE())*C43</f>
        <v>93</v>
      </c>
      <c r="E43" s="90" t="n">
        <v>1132846</v>
      </c>
      <c r="F43" s="91" t="n">
        <v>36998.4695601852</v>
      </c>
      <c r="G43" s="0" t="s">
        <v>99</v>
      </c>
      <c r="H43" s="0" t="s">
        <v>13</v>
      </c>
      <c r="I43" s="0" t="s">
        <v>10</v>
      </c>
      <c r="K43" s="0" t="s">
        <v>12</v>
      </c>
      <c r="L43" s="0" t="s">
        <v>81</v>
      </c>
      <c r="M43" s="0" t="n">
        <v>33759</v>
      </c>
      <c r="N43" s="0" t="s">
        <v>96</v>
      </c>
      <c r="P43" s="92" t="n">
        <v>25</v>
      </c>
      <c r="R43" s="0" t="s">
        <v>83</v>
      </c>
      <c r="S43" s="0" t="s">
        <v>84</v>
      </c>
      <c r="T43" s="94" t="n">
        <v>319</v>
      </c>
      <c r="U43" s="0" t="s">
        <v>163</v>
      </c>
      <c r="V43" s="0" t="s">
        <v>97</v>
      </c>
      <c r="W43" s="0" t="s">
        <v>98</v>
      </c>
      <c r="X43" s="0" t="s">
        <v>88</v>
      </c>
      <c r="Y43" s="0" t="s">
        <v>89</v>
      </c>
      <c r="Z43" s="0" t="s">
        <v>90</v>
      </c>
      <c r="AA43" s="0" t="n">
        <v>96028954</v>
      </c>
      <c r="AB43" s="0" t="n">
        <v>583979.1</v>
      </c>
      <c r="AC43" s="0" t="n">
        <v>54979</v>
      </c>
      <c r="AD43" s="91" t="n">
        <v>37012.5645833333</v>
      </c>
      <c r="AE43" s="91" t="n">
        <v>37042.5645833333</v>
      </c>
      <c r="IU43" s="118"/>
    </row>
    <row r="44" customFormat="false" ht="12.75" hidden="false" customHeight="false" outlineLevel="0" collapsed="false">
      <c r="A44" s="122" t="n">
        <f aca="false">DATEVALUE(TEXT(F44,"mm/dd/yy"))</f>
        <v>36998</v>
      </c>
      <c r="B44" s="122" t="str">
        <f aca="false">IF(K44="Power",IF(Z44="Enron Canada Corp.",LEFT(L44,9),LEFT(L44,13)),K44)</f>
        <v>US East Power</v>
      </c>
      <c r="C44" s="123" t="n">
        <f aca="false">IF(K44="Power",((AE44-AD44+1)*16*SUM(O44:P44)),((AE44-AD44+1)*SUM(O44:P44)))</f>
        <v>24000</v>
      </c>
      <c r="D44" s="123" t="n">
        <f aca="false">VLOOKUP(H44,$A$7:$E$11,(HLOOKUP(B44,$B$5:$E$6,2,FALSE())),FALSE())*C44</f>
        <v>120</v>
      </c>
      <c r="E44" s="90" t="n">
        <v>1132974</v>
      </c>
      <c r="F44" s="91" t="n">
        <v>36998.4950462963</v>
      </c>
      <c r="G44" s="0" t="s">
        <v>164</v>
      </c>
      <c r="H44" s="0" t="s">
        <v>13</v>
      </c>
      <c r="I44" s="0" t="s">
        <v>10</v>
      </c>
      <c r="K44" s="0" t="s">
        <v>12</v>
      </c>
      <c r="L44" s="0" t="s">
        <v>119</v>
      </c>
      <c r="M44" s="0" t="n">
        <v>33277</v>
      </c>
      <c r="N44" s="0" t="s">
        <v>165</v>
      </c>
      <c r="P44" s="92" t="n">
        <v>50</v>
      </c>
      <c r="R44" s="0" t="s">
        <v>83</v>
      </c>
      <c r="S44" s="0" t="s">
        <v>84</v>
      </c>
      <c r="T44" s="94" t="n">
        <v>43.05</v>
      </c>
      <c r="U44" s="0" t="s">
        <v>166</v>
      </c>
      <c r="V44" s="0" t="s">
        <v>167</v>
      </c>
      <c r="W44" s="0" t="s">
        <v>168</v>
      </c>
      <c r="X44" s="0" t="s">
        <v>88</v>
      </c>
      <c r="Y44" s="0" t="s">
        <v>89</v>
      </c>
      <c r="Z44" s="0" t="s">
        <v>90</v>
      </c>
      <c r="AA44" s="0" t="n">
        <v>96004396</v>
      </c>
      <c r="AB44" s="0" t="n">
        <v>584040.1</v>
      </c>
      <c r="AC44" s="0" t="n">
        <v>64245</v>
      </c>
      <c r="AD44" s="91" t="n">
        <v>37135.7104166667</v>
      </c>
      <c r="AE44" s="91" t="n">
        <v>37164.7104166667</v>
      </c>
    </row>
    <row r="45" customFormat="false" ht="12.75" hidden="false" customHeight="false" outlineLevel="0" collapsed="false">
      <c r="A45" s="122" t="n">
        <f aca="false">DATEVALUE(TEXT(F45,"mm/dd/yy"))</f>
        <v>36998</v>
      </c>
      <c r="B45" s="122" t="str">
        <f aca="false">IF(K45="Power",IF(Z45="Enron Canada Corp.",LEFT(L45,9),LEFT(L45,13)),K45)</f>
        <v>US East Power</v>
      </c>
      <c r="C45" s="123" t="n">
        <f aca="false">IF(K45="Power",((AE45-AD45+1)*16*SUM(O45:P45)),((AE45-AD45+1)*SUM(O45:P45)))</f>
        <v>24000</v>
      </c>
      <c r="D45" s="123" t="n">
        <f aca="false">VLOOKUP(H45,$A$7:$E$11,(HLOOKUP(B45,$B$5:$E$6,2,FALSE())),FALSE())*C45</f>
        <v>120</v>
      </c>
      <c r="E45" s="90" t="n">
        <v>1133087</v>
      </c>
      <c r="F45" s="91" t="n">
        <v>36998.5122453704</v>
      </c>
      <c r="G45" s="0" t="s">
        <v>169</v>
      </c>
      <c r="H45" s="0" t="s">
        <v>13</v>
      </c>
      <c r="I45" s="0" t="s">
        <v>10</v>
      </c>
      <c r="K45" s="0" t="s">
        <v>12</v>
      </c>
      <c r="L45" s="0" t="s">
        <v>119</v>
      </c>
      <c r="M45" s="0" t="n">
        <v>3749</v>
      </c>
      <c r="N45" s="0" t="s">
        <v>170</v>
      </c>
      <c r="P45" s="92" t="n">
        <v>50</v>
      </c>
      <c r="R45" s="0" t="s">
        <v>83</v>
      </c>
      <c r="S45" s="0" t="s">
        <v>84</v>
      </c>
      <c r="T45" s="94" t="n">
        <v>77.25</v>
      </c>
      <c r="U45" s="0" t="s">
        <v>166</v>
      </c>
      <c r="V45" s="0" t="s">
        <v>167</v>
      </c>
      <c r="W45" s="0" t="s">
        <v>171</v>
      </c>
      <c r="X45" s="0" t="s">
        <v>88</v>
      </c>
      <c r="Y45" s="0" t="s">
        <v>89</v>
      </c>
      <c r="Z45" s="0" t="s">
        <v>90</v>
      </c>
      <c r="AB45" s="0" t="n">
        <v>584065.1</v>
      </c>
      <c r="AC45" s="0" t="n">
        <v>49694</v>
      </c>
      <c r="AD45" s="91" t="n">
        <v>37043.7159722222</v>
      </c>
      <c r="AE45" s="91" t="n">
        <v>37072.7159722222</v>
      </c>
    </row>
    <row r="46" customFormat="false" ht="12.75" hidden="false" customHeight="false" outlineLevel="0" collapsed="false">
      <c r="A46" s="122" t="n">
        <f aca="false">DATEVALUE(TEXT(F46,"mm/dd/yy"))</f>
        <v>36998</v>
      </c>
      <c r="B46" s="122" t="str">
        <f aca="false">IF(K46="Power",IF(Z46="Enron Canada Corp.",LEFT(L46,9),LEFT(L46,13)),K46)</f>
        <v>US East Power</v>
      </c>
      <c r="C46" s="123" t="n">
        <f aca="false">IF(K46="Power",((AE46-AD46+1)*16*SUM(O46:P46)),((AE46-AD46+1)*SUM(O46:P46)))</f>
        <v>6400</v>
      </c>
      <c r="D46" s="123" t="n">
        <f aca="false">VLOOKUP(H46,$A$7:$E$11,(HLOOKUP(B46,$B$5:$E$6,2,FALSE())),FALSE())*C46</f>
        <v>32</v>
      </c>
      <c r="E46" s="90" t="n">
        <v>1133381</v>
      </c>
      <c r="F46" s="91" t="n">
        <v>36998.5602199074</v>
      </c>
      <c r="G46" s="0" t="s">
        <v>136</v>
      </c>
      <c r="H46" s="0" t="s">
        <v>14</v>
      </c>
      <c r="I46" s="0" t="s">
        <v>10</v>
      </c>
      <c r="K46" s="0" t="s">
        <v>12</v>
      </c>
      <c r="L46" s="0" t="s">
        <v>119</v>
      </c>
      <c r="M46" s="0" t="n">
        <v>47803</v>
      </c>
      <c r="N46" s="0" t="s">
        <v>172</v>
      </c>
      <c r="P46" s="92" t="n">
        <v>50</v>
      </c>
      <c r="R46" s="0" t="s">
        <v>83</v>
      </c>
      <c r="S46" s="0" t="s">
        <v>84</v>
      </c>
      <c r="T46" s="94" t="n">
        <v>53.1</v>
      </c>
      <c r="U46" s="0" t="s">
        <v>138</v>
      </c>
      <c r="V46" s="0" t="s">
        <v>139</v>
      </c>
      <c r="W46" s="0" t="s">
        <v>140</v>
      </c>
      <c r="X46" s="0" t="s">
        <v>88</v>
      </c>
      <c r="Y46" s="0" t="s">
        <v>89</v>
      </c>
      <c r="Z46" s="0" t="s">
        <v>90</v>
      </c>
      <c r="AA46" s="0" t="n">
        <v>96009016</v>
      </c>
      <c r="AB46" s="0" t="n">
        <v>584192.1</v>
      </c>
      <c r="AC46" s="0" t="n">
        <v>18</v>
      </c>
      <c r="AD46" s="91" t="n">
        <v>37004.875</v>
      </c>
      <c r="AE46" s="91" t="n">
        <v>37011.875</v>
      </c>
    </row>
    <row r="47" customFormat="false" ht="12.75" hidden="false" customHeight="false" outlineLevel="0" collapsed="false">
      <c r="A47" s="122" t="n">
        <f aca="false">DATEVALUE(TEXT(F47,"mm/dd/yy"))</f>
        <v>36999</v>
      </c>
      <c r="B47" s="122" t="str">
        <f aca="false">IF(K47="Power",IF(Z47="Enron Canada Corp.",LEFT(L47,9),LEFT(L47,13)),K47)</f>
        <v>US East Power</v>
      </c>
      <c r="C47" s="123" t="n">
        <f aca="false">IF(K47="Power",((AE47-AD47+1)*16*SUM(O47:P47)),((AE47-AD47+1)*SUM(O47:P47)))</f>
        <v>800</v>
      </c>
      <c r="D47" s="123" t="n">
        <f aca="false">VLOOKUP(H47,$A$7:$E$11,(HLOOKUP(B47,$B$5:$E$6,2,FALSE())),FALSE())*C47</f>
        <v>4</v>
      </c>
      <c r="E47" s="90" t="n">
        <v>1134462</v>
      </c>
      <c r="F47" s="91" t="n">
        <v>36999.2883912037</v>
      </c>
      <c r="G47" s="0" t="s">
        <v>133</v>
      </c>
      <c r="H47" s="0" t="s">
        <v>14</v>
      </c>
      <c r="I47" s="0" t="s">
        <v>10</v>
      </c>
      <c r="K47" s="0" t="s">
        <v>12</v>
      </c>
      <c r="L47" s="0" t="s">
        <v>119</v>
      </c>
      <c r="M47" s="0" t="n">
        <v>29082</v>
      </c>
      <c r="N47" s="0" t="s">
        <v>173</v>
      </c>
      <c r="O47" s="92" t="n">
        <v>50</v>
      </c>
      <c r="R47" s="0" t="s">
        <v>83</v>
      </c>
      <c r="S47" s="0" t="s">
        <v>84</v>
      </c>
      <c r="T47" s="94" t="n">
        <v>52.75</v>
      </c>
      <c r="U47" s="0" t="s">
        <v>121</v>
      </c>
      <c r="V47" s="0" t="s">
        <v>122</v>
      </c>
      <c r="W47" s="0" t="s">
        <v>135</v>
      </c>
      <c r="X47" s="0" t="s">
        <v>88</v>
      </c>
      <c r="Y47" s="0" t="s">
        <v>89</v>
      </c>
      <c r="Z47" s="0" t="s">
        <v>90</v>
      </c>
      <c r="AA47" s="0" t="n">
        <v>96021791</v>
      </c>
      <c r="AB47" s="0" t="n">
        <v>584515.1</v>
      </c>
      <c r="AC47" s="0" t="n">
        <v>64168</v>
      </c>
      <c r="AD47" s="91" t="n">
        <v>37000.875</v>
      </c>
      <c r="AE47" s="91" t="n">
        <v>37000.875</v>
      </c>
    </row>
    <row r="48" customFormat="false" ht="12.75" hidden="false" customHeight="false" outlineLevel="0" collapsed="false">
      <c r="A48" s="122" t="n">
        <f aca="false">DATEVALUE(TEXT(F48,"mm/dd/yy"))</f>
        <v>36999</v>
      </c>
      <c r="B48" s="122" t="str">
        <f aca="false">IF(K48="Power",IF(Z48="Enron Canada Corp.",LEFT(L48,9),LEFT(L48,13)),K48)</f>
        <v>US East Power</v>
      </c>
      <c r="C48" s="123" t="n">
        <f aca="false">IF(K48="Power",((AE48-AD48+1)*16*SUM(O48:P48)),((AE48-AD48+1)*SUM(O48:P48)))</f>
        <v>24000</v>
      </c>
      <c r="D48" s="123" t="n">
        <f aca="false">VLOOKUP(H48,$A$7:$E$11,(HLOOKUP(B48,$B$5:$E$6,2,FALSE())),FALSE())*C48</f>
        <v>120</v>
      </c>
      <c r="E48" s="90" t="n">
        <v>1134806</v>
      </c>
      <c r="F48" s="91" t="n">
        <v>36999.3227777778</v>
      </c>
      <c r="G48" s="0" t="s">
        <v>174</v>
      </c>
      <c r="H48" s="0" t="s">
        <v>14</v>
      </c>
      <c r="I48" s="0" t="s">
        <v>10</v>
      </c>
      <c r="K48" s="0" t="s">
        <v>12</v>
      </c>
      <c r="L48" s="0" t="s">
        <v>119</v>
      </c>
      <c r="M48" s="0" t="n">
        <v>45311</v>
      </c>
      <c r="N48" s="0" t="s">
        <v>175</v>
      </c>
      <c r="P48" s="92" t="n">
        <v>50</v>
      </c>
      <c r="R48" s="0" t="s">
        <v>83</v>
      </c>
      <c r="S48" s="0" t="s">
        <v>84</v>
      </c>
      <c r="T48" s="94" t="n">
        <v>62</v>
      </c>
      <c r="U48" s="0" t="s">
        <v>138</v>
      </c>
      <c r="V48" s="0" t="s">
        <v>159</v>
      </c>
      <c r="W48" s="0" t="s">
        <v>160</v>
      </c>
      <c r="X48" s="0" t="s">
        <v>88</v>
      </c>
      <c r="Y48" s="0" t="s">
        <v>89</v>
      </c>
      <c r="Z48" s="0" t="s">
        <v>90</v>
      </c>
      <c r="AA48" s="0" t="n">
        <v>96050496</v>
      </c>
      <c r="AB48" s="0" t="n">
        <v>584640.1</v>
      </c>
      <c r="AC48" s="0" t="n">
        <v>91219</v>
      </c>
      <c r="AD48" s="91" t="n">
        <v>37408.5916666667</v>
      </c>
      <c r="AE48" s="91" t="n">
        <v>37437.5916666667</v>
      </c>
    </row>
    <row r="49" customFormat="false" ht="12.75" hidden="false" customHeight="false" outlineLevel="0" collapsed="false">
      <c r="A49" s="122" t="n">
        <f aca="false">DATEVALUE(TEXT(F49,"mm/dd/yy"))</f>
        <v>36999</v>
      </c>
      <c r="B49" s="122" t="str">
        <f aca="false">IF(K49="Power",IF(Z49="Enron Canada Corp.",LEFT(L49,9),LEFT(L49,13)),K49)</f>
        <v>Natural Gas</v>
      </c>
      <c r="C49" s="123" t="n">
        <f aca="false">IF(K49="Power",((AE49-AD49+1)*16*SUM(O49:P49)),((AE49-AD49+1)*SUM(O49:P49)))</f>
        <v>1070000</v>
      </c>
      <c r="D49" s="123" t="n">
        <f aca="false">VLOOKUP(H49,$A$7:$E$11,(HLOOKUP(B49,$B$5:$E$6,2,FALSE())),FALSE())*C49</f>
        <v>321</v>
      </c>
      <c r="E49" s="90" t="n">
        <v>1135679</v>
      </c>
      <c r="F49" s="91" t="n">
        <v>36999.3590856481</v>
      </c>
      <c r="G49" s="0" t="s">
        <v>176</v>
      </c>
      <c r="H49" s="0" t="s">
        <v>14</v>
      </c>
      <c r="I49" s="0" t="s">
        <v>10</v>
      </c>
      <c r="K49" s="0" t="s">
        <v>11</v>
      </c>
      <c r="L49" s="0" t="s">
        <v>109</v>
      </c>
      <c r="M49" s="0" t="n">
        <v>41225</v>
      </c>
      <c r="N49" s="0" t="s">
        <v>177</v>
      </c>
      <c r="P49" s="92" t="n">
        <v>5000</v>
      </c>
      <c r="R49" s="0" t="s">
        <v>111</v>
      </c>
      <c r="S49" s="0" t="s">
        <v>84</v>
      </c>
      <c r="T49" s="94" t="n">
        <v>-0.6</v>
      </c>
      <c r="U49" s="0" t="s">
        <v>112</v>
      </c>
      <c r="V49" s="0" t="s">
        <v>143</v>
      </c>
      <c r="W49" s="0" t="s">
        <v>178</v>
      </c>
      <c r="X49" s="0" t="s">
        <v>115</v>
      </c>
      <c r="Y49" s="0" t="s">
        <v>89</v>
      </c>
      <c r="Z49" s="0" t="s">
        <v>116</v>
      </c>
      <c r="AB49" s="0" t="s">
        <v>179</v>
      </c>
      <c r="AC49" s="0" t="n">
        <v>54279</v>
      </c>
      <c r="AD49" s="91" t="n">
        <v>37347</v>
      </c>
      <c r="AE49" s="91" t="n">
        <v>37560</v>
      </c>
    </row>
    <row r="50" customFormat="false" ht="12.75" hidden="false" customHeight="false" outlineLevel="0" collapsed="false">
      <c r="A50" s="122" t="n">
        <f aca="false">DATEVALUE(TEXT(F50,"mm/dd/yy"))</f>
        <v>36999</v>
      </c>
      <c r="B50" s="122" t="str">
        <f aca="false">IF(K50="Power",IF(Z50="Enron Canada Corp.",LEFT(L50,9),LEFT(L50,13)),K50)</f>
        <v>Natural Gas</v>
      </c>
      <c r="C50" s="123" t="n">
        <f aca="false">IF(K50="Power",((AE50-AD50+1)*16*SUM(O50:P50)),((AE50-AD50+1)*SUM(O50:P50)))</f>
        <v>755000</v>
      </c>
      <c r="D50" s="123" t="n">
        <f aca="false">VLOOKUP(H50,$A$7:$E$11,(HLOOKUP(B50,$B$5:$E$6,2,FALSE())),FALSE())*C50</f>
        <v>226.5</v>
      </c>
      <c r="E50" s="90" t="n">
        <v>1135810</v>
      </c>
      <c r="F50" s="91" t="n">
        <v>36999.3627546296</v>
      </c>
      <c r="G50" s="0" t="s">
        <v>164</v>
      </c>
      <c r="H50" s="0" t="s">
        <v>19</v>
      </c>
      <c r="I50" s="0" t="s">
        <v>10</v>
      </c>
      <c r="K50" s="0" t="s">
        <v>11</v>
      </c>
      <c r="L50" s="0" t="s">
        <v>125</v>
      </c>
      <c r="M50" s="0" t="n">
        <v>35353</v>
      </c>
      <c r="N50" s="0" t="s">
        <v>180</v>
      </c>
      <c r="P50" s="92" t="n">
        <v>5000</v>
      </c>
      <c r="R50" s="0" t="s">
        <v>111</v>
      </c>
      <c r="S50" s="0" t="s">
        <v>84</v>
      </c>
      <c r="T50" s="94" t="n">
        <v>5.485</v>
      </c>
      <c r="U50" s="0" t="s">
        <v>181</v>
      </c>
      <c r="V50" s="0" t="s">
        <v>182</v>
      </c>
      <c r="W50" s="0" t="s">
        <v>183</v>
      </c>
      <c r="X50" s="0" t="s">
        <v>115</v>
      </c>
      <c r="Y50" s="0" t="s">
        <v>89</v>
      </c>
      <c r="Z50" s="0" t="s">
        <v>116</v>
      </c>
      <c r="AA50" s="0" t="n">
        <v>95000226</v>
      </c>
      <c r="AB50" s="0" t="s">
        <v>184</v>
      </c>
      <c r="AC50" s="0" t="n">
        <v>64245</v>
      </c>
      <c r="AD50" s="91" t="n">
        <v>37196</v>
      </c>
      <c r="AE50" s="91" t="n">
        <v>37346</v>
      </c>
    </row>
    <row r="51" customFormat="false" ht="12.75" hidden="false" customHeight="false" outlineLevel="0" collapsed="false">
      <c r="A51" s="122" t="n">
        <f aca="false">DATEVALUE(TEXT(F51,"mm/dd/yy"))</f>
        <v>36999</v>
      </c>
      <c r="B51" s="122" t="str">
        <f aca="false">IF(K51="Power",IF(Z51="Enron Canada Corp.",LEFT(L51,9),LEFT(L51,13)),K51)</f>
        <v>US East Power</v>
      </c>
      <c r="C51" s="123" t="n">
        <f aca="false">IF(K51="Power",((AE51-AD51+1)*16*SUM(O51:P51)),((AE51-AD51+1)*SUM(O51:P51)))</f>
        <v>24800</v>
      </c>
      <c r="D51" s="123" t="n">
        <f aca="false">VLOOKUP(H51,$A$7:$E$11,(HLOOKUP(B51,$B$5:$E$6,2,FALSE())),FALSE())*C51</f>
        <v>124</v>
      </c>
      <c r="E51" s="90" t="n">
        <v>1135887</v>
      </c>
      <c r="F51" s="91" t="n">
        <v>36999.3647453704</v>
      </c>
      <c r="G51" s="0" t="s">
        <v>157</v>
      </c>
      <c r="H51" s="0" t="s">
        <v>14</v>
      </c>
      <c r="I51" s="0" t="s">
        <v>10</v>
      </c>
      <c r="K51" s="0" t="s">
        <v>12</v>
      </c>
      <c r="L51" s="0" t="s">
        <v>119</v>
      </c>
      <c r="M51" s="0" t="n">
        <v>48050</v>
      </c>
      <c r="N51" s="0" t="s">
        <v>185</v>
      </c>
      <c r="P51" s="92" t="n">
        <v>50</v>
      </c>
      <c r="R51" s="0" t="s">
        <v>83</v>
      </c>
      <c r="S51" s="0" t="s">
        <v>84</v>
      </c>
      <c r="T51" s="94" t="n">
        <v>43</v>
      </c>
      <c r="U51" s="0" t="s">
        <v>138</v>
      </c>
      <c r="V51" s="0" t="s">
        <v>159</v>
      </c>
      <c r="W51" s="0" t="s">
        <v>160</v>
      </c>
      <c r="X51" s="0" t="s">
        <v>88</v>
      </c>
      <c r="Y51" s="0" t="s">
        <v>89</v>
      </c>
      <c r="Z51" s="0" t="s">
        <v>90</v>
      </c>
      <c r="AA51" s="0" t="n">
        <v>96053024</v>
      </c>
      <c r="AB51" s="0" t="n">
        <v>584782.1</v>
      </c>
      <c r="AC51" s="0" t="n">
        <v>65268</v>
      </c>
      <c r="AD51" s="91" t="n">
        <v>37377.5916666667</v>
      </c>
      <c r="AE51" s="91" t="n">
        <v>37407.5916666667</v>
      </c>
    </row>
    <row r="52" customFormat="false" ht="12.75" hidden="false" customHeight="false" outlineLevel="0" collapsed="false">
      <c r="A52" s="122" t="n">
        <f aca="false">DATEVALUE(TEXT(F52,"mm/dd/yy"))</f>
        <v>36999</v>
      </c>
      <c r="B52" s="122" t="str">
        <f aca="false">IF(K52="Power",IF(Z52="Enron Canada Corp.",LEFT(L52,9),LEFT(L52,13)),K52)</f>
        <v>US East Power</v>
      </c>
      <c r="C52" s="123" t="n">
        <f aca="false">IF(K52="Power",((AE52-AD52+1)*16*SUM(O52:P52)),((AE52-AD52+1)*SUM(O52:P52)))</f>
        <v>24000</v>
      </c>
      <c r="D52" s="123" t="n">
        <f aca="false">VLOOKUP(H52,$A$7:$E$11,(HLOOKUP(B52,$B$5:$E$6,2,FALSE())),FALSE())*C52</f>
        <v>120</v>
      </c>
      <c r="E52" s="90" t="n">
        <v>1136128</v>
      </c>
      <c r="F52" s="91" t="n">
        <v>36999.3714814815</v>
      </c>
      <c r="G52" s="0" t="s">
        <v>157</v>
      </c>
      <c r="H52" s="0" t="s">
        <v>14</v>
      </c>
      <c r="I52" s="0" t="s">
        <v>10</v>
      </c>
      <c r="K52" s="0" t="s">
        <v>12</v>
      </c>
      <c r="L52" s="0" t="s">
        <v>119</v>
      </c>
      <c r="M52" s="0" t="n">
        <v>32554</v>
      </c>
      <c r="N52" s="0" t="s">
        <v>158</v>
      </c>
      <c r="P52" s="92" t="n">
        <v>50</v>
      </c>
      <c r="R52" s="0" t="s">
        <v>83</v>
      </c>
      <c r="S52" s="0" t="s">
        <v>84</v>
      </c>
      <c r="T52" s="94" t="n">
        <v>75</v>
      </c>
      <c r="U52" s="0" t="s">
        <v>138</v>
      </c>
      <c r="V52" s="0" t="s">
        <v>159</v>
      </c>
      <c r="W52" s="0" t="s">
        <v>160</v>
      </c>
      <c r="X52" s="0" t="s">
        <v>88</v>
      </c>
      <c r="Y52" s="0" t="s">
        <v>89</v>
      </c>
      <c r="Z52" s="0" t="s">
        <v>90</v>
      </c>
      <c r="AA52" s="0" t="n">
        <v>96053024</v>
      </c>
      <c r="AB52" s="0" t="n">
        <v>584806.1</v>
      </c>
      <c r="AC52" s="0" t="n">
        <v>65268</v>
      </c>
      <c r="AD52" s="91" t="n">
        <v>37043.5916666667</v>
      </c>
      <c r="AE52" s="91" t="n">
        <v>37072.5916666667</v>
      </c>
    </row>
    <row r="53" customFormat="false" ht="12.75" hidden="false" customHeight="false" outlineLevel="0" collapsed="false">
      <c r="A53" s="122" t="n">
        <f aca="false">DATEVALUE(TEXT(F53,"mm/dd/yy"))</f>
        <v>36999</v>
      </c>
      <c r="B53" s="122" t="str">
        <f aca="false">IF(K53="Power",IF(Z53="Enron Canada Corp.",LEFT(L53,9),LEFT(L53,13)),K53)</f>
        <v>US East Power</v>
      </c>
      <c r="C53" s="123" t="n">
        <f aca="false">IF(K53="Power",((AE53-AD53+1)*16*SUM(O53:P53)),((AE53-AD53+1)*SUM(O53:P53)))</f>
        <v>24800</v>
      </c>
      <c r="D53" s="123" t="n">
        <f aca="false">VLOOKUP(H53,$A$7:$E$11,(HLOOKUP(B53,$B$5:$E$6,2,FALSE())),FALSE())*C53</f>
        <v>124</v>
      </c>
      <c r="E53" s="90" t="n">
        <v>1136952</v>
      </c>
      <c r="F53" s="91" t="n">
        <v>36999.3936458333</v>
      </c>
      <c r="G53" s="0" t="s">
        <v>99</v>
      </c>
      <c r="H53" s="0" t="s">
        <v>14</v>
      </c>
      <c r="I53" s="0" t="s">
        <v>10</v>
      </c>
      <c r="K53" s="0" t="s">
        <v>12</v>
      </c>
      <c r="L53" s="0" t="s">
        <v>119</v>
      </c>
      <c r="M53" s="0" t="n">
        <v>7472</v>
      </c>
      <c r="N53" s="0" t="s">
        <v>120</v>
      </c>
      <c r="P53" s="92" t="n">
        <v>50</v>
      </c>
      <c r="R53" s="0" t="s">
        <v>83</v>
      </c>
      <c r="S53" s="0" t="s">
        <v>84</v>
      </c>
      <c r="T53" s="94" t="n">
        <v>57.25</v>
      </c>
      <c r="U53" s="0" t="s">
        <v>121</v>
      </c>
      <c r="V53" s="0" t="s">
        <v>122</v>
      </c>
      <c r="W53" s="0" t="s">
        <v>123</v>
      </c>
      <c r="X53" s="0" t="s">
        <v>88</v>
      </c>
      <c r="Y53" s="0" t="s">
        <v>89</v>
      </c>
      <c r="Z53" s="0" t="s">
        <v>90</v>
      </c>
      <c r="AA53" s="0" t="n">
        <v>96028954</v>
      </c>
      <c r="AB53" s="0" t="n">
        <v>584854.1</v>
      </c>
      <c r="AC53" s="0" t="n">
        <v>54979</v>
      </c>
      <c r="AD53" s="91" t="n">
        <v>37012.7159722222</v>
      </c>
      <c r="AE53" s="91" t="n">
        <v>37042.7159722222</v>
      </c>
    </row>
    <row r="54" customFormat="false" ht="12.75" hidden="false" customHeight="false" outlineLevel="0" collapsed="false">
      <c r="A54" s="122" t="n">
        <f aca="false">DATEVALUE(TEXT(F54,"mm/dd/yy"))</f>
        <v>36999</v>
      </c>
      <c r="B54" s="122" t="str">
        <f aca="false">IF(K54="Power",IF(Z54="Enron Canada Corp.",LEFT(L54,9),LEFT(L54,13)),K54)</f>
        <v>Natural Gas</v>
      </c>
      <c r="C54" s="123" t="n">
        <f aca="false">IF(K54="Power",((AE54-AD54+1)*16*SUM(O54:P54)),((AE54-AD54+1)*SUM(O54:P54)))</f>
        <v>155000</v>
      </c>
      <c r="D54" s="123" t="n">
        <f aca="false">VLOOKUP(H54,$A$7:$E$11,(HLOOKUP(B54,$B$5:$E$6,2,FALSE())),FALSE())*C54</f>
        <v>38.75</v>
      </c>
      <c r="E54" s="90" t="n">
        <v>1137973</v>
      </c>
      <c r="F54" s="91" t="n">
        <v>36999.4348263889</v>
      </c>
      <c r="G54" s="0" t="s">
        <v>186</v>
      </c>
      <c r="H54" s="0" t="s">
        <v>13</v>
      </c>
      <c r="I54" s="0" t="s">
        <v>10</v>
      </c>
      <c r="K54" s="0" t="s">
        <v>11</v>
      </c>
      <c r="L54" s="0" t="s">
        <v>109</v>
      </c>
      <c r="M54" s="0" t="n">
        <v>38615</v>
      </c>
      <c r="N54" s="0" t="s">
        <v>187</v>
      </c>
      <c r="P54" s="92" t="n">
        <v>5000</v>
      </c>
      <c r="R54" s="0" t="s">
        <v>111</v>
      </c>
      <c r="S54" s="0" t="s">
        <v>84</v>
      </c>
      <c r="T54" s="94" t="n">
        <v>-0.1175</v>
      </c>
      <c r="U54" s="0" t="s">
        <v>188</v>
      </c>
      <c r="V54" s="0" t="s">
        <v>189</v>
      </c>
      <c r="W54" s="0" t="s">
        <v>190</v>
      </c>
      <c r="X54" s="0" t="s">
        <v>115</v>
      </c>
      <c r="Y54" s="0" t="s">
        <v>89</v>
      </c>
      <c r="Z54" s="0" t="s">
        <v>116</v>
      </c>
      <c r="AA54" s="0" t="n">
        <v>96043502</v>
      </c>
      <c r="AB54" s="0" t="s">
        <v>191</v>
      </c>
      <c r="AC54" s="0" t="n">
        <v>57543</v>
      </c>
      <c r="AD54" s="91" t="n">
        <v>37012.875</v>
      </c>
      <c r="AE54" s="91" t="n">
        <v>37042.875</v>
      </c>
    </row>
    <row r="55" customFormat="false" ht="12.75" hidden="false" customHeight="false" outlineLevel="0" collapsed="false">
      <c r="A55" s="122" t="n">
        <f aca="false">DATEVALUE(TEXT(F55,"mm/dd/yy"))</f>
        <v>36999</v>
      </c>
      <c r="B55" s="122" t="str">
        <f aca="false">IF(K55="Power",IF(Z55="Enron Canada Corp.",LEFT(L55,9),LEFT(L55,13)),K55)</f>
        <v>US East Power</v>
      </c>
      <c r="C55" s="123" t="n">
        <f aca="false">IF(K55="Power",((AE55-AD55+1)*16*SUM(O55:P55)),((AE55-AD55+1)*SUM(O55:P55)))</f>
        <v>6400</v>
      </c>
      <c r="D55" s="123" t="n">
        <f aca="false">VLOOKUP(H55,$A$7:$E$11,(HLOOKUP(B55,$B$5:$E$6,2,FALSE())),FALSE())*C55</f>
        <v>32</v>
      </c>
      <c r="E55" s="90" t="n">
        <v>1138260</v>
      </c>
      <c r="F55" s="91" t="n">
        <v>36999.4705671296</v>
      </c>
      <c r="G55" s="0" t="s">
        <v>192</v>
      </c>
      <c r="H55" s="0" t="s">
        <v>13</v>
      </c>
      <c r="I55" s="0" t="s">
        <v>10</v>
      </c>
      <c r="K55" s="0" t="s">
        <v>12</v>
      </c>
      <c r="L55" s="0" t="s">
        <v>119</v>
      </c>
      <c r="M55" s="0" t="n">
        <v>47948</v>
      </c>
      <c r="N55" s="0" t="s">
        <v>193</v>
      </c>
      <c r="P55" s="92" t="n">
        <v>50</v>
      </c>
      <c r="R55" s="0" t="s">
        <v>83</v>
      </c>
      <c r="S55" s="0" t="s">
        <v>84</v>
      </c>
      <c r="T55" s="94" t="n">
        <v>50</v>
      </c>
      <c r="U55" s="0" t="s">
        <v>194</v>
      </c>
      <c r="V55" s="0" t="s">
        <v>195</v>
      </c>
      <c r="W55" s="0" t="s">
        <v>171</v>
      </c>
      <c r="X55" s="0" t="s">
        <v>88</v>
      </c>
      <c r="Y55" s="0" t="s">
        <v>89</v>
      </c>
      <c r="Z55" s="0" t="s">
        <v>90</v>
      </c>
      <c r="AA55" s="0" t="n">
        <v>96026964</v>
      </c>
      <c r="AB55" s="0" t="n">
        <v>585034.1</v>
      </c>
      <c r="AC55" s="0" t="n">
        <v>177</v>
      </c>
      <c r="AD55" s="91" t="n">
        <v>37004.875</v>
      </c>
      <c r="AE55" s="91" t="n">
        <v>37011.875</v>
      </c>
    </row>
    <row r="56" customFormat="false" ht="12.75" hidden="false" customHeight="false" outlineLevel="0" collapsed="false">
      <c r="A56" s="122" t="n">
        <f aca="false">DATEVALUE(TEXT(F56,"mm/dd/yy"))</f>
        <v>36999</v>
      </c>
      <c r="B56" s="122" t="str">
        <f aca="false">IF(K56="Power",IF(Z56="Enron Canada Corp.",LEFT(L56,9),LEFT(L56,13)),K56)</f>
        <v>Natural Gas</v>
      </c>
      <c r="C56" s="123" t="n">
        <f aca="false">IF(K56="Power",((AE56-AD56+1)*16*SUM(O56:P56)),((AE56-AD56+1)*SUM(O56:P56)))</f>
        <v>150000</v>
      </c>
      <c r="D56" s="123" t="n">
        <f aca="false">VLOOKUP(H56,$A$7:$E$11,(HLOOKUP(B56,$B$5:$E$6,2,FALSE())),FALSE())*C56</f>
        <v>45</v>
      </c>
      <c r="E56" s="90" t="n">
        <v>1138383</v>
      </c>
      <c r="F56" s="91" t="n">
        <v>36999.4950810185</v>
      </c>
      <c r="G56" s="0" t="s">
        <v>196</v>
      </c>
      <c r="H56" s="0" t="s">
        <v>14</v>
      </c>
      <c r="I56" s="0" t="s">
        <v>10</v>
      </c>
      <c r="K56" s="0" t="s">
        <v>11</v>
      </c>
      <c r="L56" s="0" t="s">
        <v>197</v>
      </c>
      <c r="M56" s="0" t="n">
        <v>36511</v>
      </c>
      <c r="N56" s="0" t="s">
        <v>198</v>
      </c>
      <c r="P56" s="92" t="n">
        <v>5000</v>
      </c>
      <c r="R56" s="0" t="s">
        <v>111</v>
      </c>
      <c r="S56" s="0" t="s">
        <v>84</v>
      </c>
      <c r="T56" s="94" t="n">
        <v>-0.275</v>
      </c>
      <c r="U56" s="0" t="s">
        <v>112</v>
      </c>
      <c r="V56" s="0" t="s">
        <v>199</v>
      </c>
      <c r="W56" s="0" t="s">
        <v>200</v>
      </c>
      <c r="X56" s="0" t="s">
        <v>115</v>
      </c>
      <c r="Y56" s="0" t="s">
        <v>89</v>
      </c>
      <c r="Z56" s="0" t="s">
        <v>201</v>
      </c>
      <c r="AA56" s="0" t="n">
        <v>96011840</v>
      </c>
      <c r="AB56" s="0" t="s">
        <v>202</v>
      </c>
      <c r="AC56" s="0" t="n">
        <v>57508</v>
      </c>
      <c r="AD56" s="91" t="n">
        <v>37043.875</v>
      </c>
      <c r="AE56" s="91" t="n">
        <v>37072.875</v>
      </c>
    </row>
    <row r="57" customFormat="false" ht="12.75" hidden="false" customHeight="false" outlineLevel="0" collapsed="false">
      <c r="A57" s="122" t="n">
        <f aca="false">DATEVALUE(TEXT(F57,"mm/dd/yy"))</f>
        <v>36999</v>
      </c>
      <c r="B57" s="122" t="str">
        <f aca="false">IF(K57="Power",IF(Z57="Enron Canada Corp.",LEFT(L57,9),LEFT(L57,13)),K57)</f>
        <v>Natural Gas</v>
      </c>
      <c r="C57" s="123" t="n">
        <f aca="false">IF(K57="Power",((AE57-AD57+1)*16*SUM(O57:P57)),((AE57-AD57+1)*SUM(O57:P57)))</f>
        <v>310000</v>
      </c>
      <c r="D57" s="123" t="n">
        <f aca="false">VLOOKUP(H57,$A$7:$E$11,(HLOOKUP(B57,$B$5:$E$6,2,FALSE())),FALSE())*C57</f>
        <v>77.5</v>
      </c>
      <c r="E57" s="90" t="n">
        <v>1139381</v>
      </c>
      <c r="F57" s="91" t="n">
        <v>36999.5705555556</v>
      </c>
      <c r="G57" s="0" t="s">
        <v>124</v>
      </c>
      <c r="H57" s="0" t="s">
        <v>13</v>
      </c>
      <c r="I57" s="0" t="s">
        <v>10</v>
      </c>
      <c r="K57" s="0" t="s">
        <v>11</v>
      </c>
      <c r="L57" s="0" t="s">
        <v>109</v>
      </c>
      <c r="M57" s="0" t="n">
        <v>47634</v>
      </c>
      <c r="N57" s="0" t="s">
        <v>203</v>
      </c>
      <c r="P57" s="92" t="n">
        <v>10000</v>
      </c>
      <c r="R57" s="0" t="s">
        <v>111</v>
      </c>
      <c r="S57" s="0" t="s">
        <v>84</v>
      </c>
      <c r="T57" s="94" t="n">
        <v>0.005</v>
      </c>
      <c r="U57" s="0" t="s">
        <v>188</v>
      </c>
      <c r="V57" s="0" t="s">
        <v>204</v>
      </c>
      <c r="W57" s="0" t="s">
        <v>205</v>
      </c>
      <c r="X57" s="0" t="s">
        <v>115</v>
      </c>
      <c r="Y57" s="0" t="s">
        <v>89</v>
      </c>
      <c r="Z57" s="0" t="s">
        <v>116</v>
      </c>
      <c r="AA57" s="0" t="n">
        <v>96021110</v>
      </c>
      <c r="AB57" s="0" t="s">
        <v>206</v>
      </c>
      <c r="AC57" s="0" t="n">
        <v>57399</v>
      </c>
      <c r="AD57" s="91" t="n">
        <v>37165.3347222222</v>
      </c>
      <c r="AE57" s="91" t="n">
        <v>37195.3347222222</v>
      </c>
    </row>
    <row r="58" customFormat="false" ht="12.75" hidden="false" customHeight="false" outlineLevel="0" collapsed="false">
      <c r="A58" s="122" t="n">
        <f aca="false">DATEVALUE(TEXT(F58,"mm/dd/yy"))</f>
        <v>36999</v>
      </c>
      <c r="B58" s="122" t="str">
        <f aca="false">IF(K58="Power",IF(Z58="Enron Canada Corp.",LEFT(L58,9),LEFT(L58,13)),K58)</f>
        <v>Natural Gas</v>
      </c>
      <c r="C58" s="123" t="n">
        <f aca="false">IF(K58="Power",((AE58-AD58+1)*16*SUM(O58:P58)),((AE58-AD58+1)*SUM(O58:P58)))</f>
        <v>1510000</v>
      </c>
      <c r="D58" s="123" t="n">
        <f aca="false">VLOOKUP(H58,$A$7:$E$11,(HLOOKUP(B58,$B$5:$E$6,2,FALSE())),FALSE())*C58</f>
        <v>453</v>
      </c>
      <c r="E58" s="90" t="n">
        <v>1139398</v>
      </c>
      <c r="F58" s="91" t="n">
        <v>36999.5723032407</v>
      </c>
      <c r="G58" s="0" t="s">
        <v>124</v>
      </c>
      <c r="H58" s="0" t="s">
        <v>14</v>
      </c>
      <c r="I58" s="0" t="s">
        <v>10</v>
      </c>
      <c r="K58" s="0" t="s">
        <v>11</v>
      </c>
      <c r="L58" s="0" t="s">
        <v>109</v>
      </c>
      <c r="M58" s="0" t="n">
        <v>37246</v>
      </c>
      <c r="N58" s="0" t="s">
        <v>207</v>
      </c>
      <c r="P58" s="92" t="n">
        <v>10000</v>
      </c>
      <c r="R58" s="0" t="s">
        <v>111</v>
      </c>
      <c r="S58" s="0" t="s">
        <v>84</v>
      </c>
      <c r="T58" s="94" t="n">
        <v>-0.02</v>
      </c>
      <c r="U58" s="0" t="s">
        <v>127</v>
      </c>
      <c r="V58" s="0" t="s">
        <v>204</v>
      </c>
      <c r="W58" s="0" t="s">
        <v>205</v>
      </c>
      <c r="X58" s="0" t="s">
        <v>115</v>
      </c>
      <c r="Y58" s="0" t="s">
        <v>89</v>
      </c>
      <c r="Z58" s="0" t="s">
        <v>116</v>
      </c>
      <c r="AA58" s="0" t="n">
        <v>96021110</v>
      </c>
      <c r="AB58" s="0" t="s">
        <v>208</v>
      </c>
      <c r="AC58" s="0" t="n">
        <v>57399</v>
      </c>
      <c r="AD58" s="91" t="n">
        <v>37196</v>
      </c>
      <c r="AE58" s="91" t="n">
        <v>37346</v>
      </c>
    </row>
    <row r="59" customFormat="false" ht="12.75" hidden="false" customHeight="false" outlineLevel="0" collapsed="false">
      <c r="A59" s="122" t="n">
        <f aca="false">DATEVALUE(TEXT(F59,"mm/dd/yy"))</f>
        <v>36999</v>
      </c>
      <c r="B59" s="122" t="str">
        <f aca="false">IF(K59="Power",IF(Z59="Enron Canada Corp.",LEFT(L59,9),LEFT(L59,13)),K59)</f>
        <v>US East Power</v>
      </c>
      <c r="C59" s="123" t="n">
        <f aca="false">IF(K59="Power",((AE59-AD59+1)*16*SUM(O59:P59)),((AE59-AD59+1)*SUM(O59:P59)))</f>
        <v>24800</v>
      </c>
      <c r="D59" s="123" t="n">
        <f aca="false">VLOOKUP(H59,$A$7:$E$11,(HLOOKUP(B59,$B$5:$E$6,2,FALSE())),FALSE())*C59</f>
        <v>124</v>
      </c>
      <c r="E59" s="90" t="n">
        <v>1139482</v>
      </c>
      <c r="F59" s="91" t="n">
        <v>36999.576087963</v>
      </c>
      <c r="G59" s="0" t="s">
        <v>164</v>
      </c>
      <c r="H59" s="0" t="s">
        <v>13</v>
      </c>
      <c r="I59" s="0" t="s">
        <v>10</v>
      </c>
      <c r="K59" s="0" t="s">
        <v>12</v>
      </c>
      <c r="L59" s="0" t="s">
        <v>119</v>
      </c>
      <c r="M59" s="0" t="n">
        <v>7472</v>
      </c>
      <c r="N59" s="0" t="s">
        <v>120</v>
      </c>
      <c r="P59" s="92" t="n">
        <v>50</v>
      </c>
      <c r="R59" s="0" t="s">
        <v>83</v>
      </c>
      <c r="S59" s="0" t="s">
        <v>84</v>
      </c>
      <c r="T59" s="94" t="n">
        <v>56.75</v>
      </c>
      <c r="U59" s="0" t="s">
        <v>209</v>
      </c>
      <c r="V59" s="0" t="s">
        <v>122</v>
      </c>
      <c r="W59" s="0" t="s">
        <v>123</v>
      </c>
      <c r="X59" s="0" t="s">
        <v>88</v>
      </c>
      <c r="Y59" s="0" t="s">
        <v>89</v>
      </c>
      <c r="Z59" s="0" t="s">
        <v>90</v>
      </c>
      <c r="AA59" s="0" t="n">
        <v>96004396</v>
      </c>
      <c r="AB59" s="0" t="n">
        <v>585298.1</v>
      </c>
      <c r="AC59" s="0" t="n">
        <v>64245</v>
      </c>
      <c r="AD59" s="91" t="n">
        <v>37012.7159722222</v>
      </c>
      <c r="AE59" s="91" t="n">
        <v>37042.7159722222</v>
      </c>
    </row>
    <row r="60" customFormat="false" ht="12.75" hidden="false" customHeight="false" outlineLevel="0" collapsed="false">
      <c r="A60" s="122" t="n">
        <f aca="false">DATEVALUE(TEXT(F60,"mm/dd/yy"))</f>
        <v>36999</v>
      </c>
      <c r="B60" s="122" t="str">
        <f aca="false">IF(K60="Power",IF(Z60="Enron Canada Corp.",LEFT(L60,9),LEFT(L60,13)),K60)</f>
        <v>US West Power</v>
      </c>
      <c r="C60" s="123" t="n">
        <f aca="false">IF(K60="Power",((AE60-AD60+1)*16*SUM(O60:P60)),((AE60-AD60+1)*SUM(O60:P60)))</f>
        <v>12400</v>
      </c>
      <c r="D60" s="123" t="n">
        <f aca="false">VLOOKUP(H60,$A$7:$E$11,(HLOOKUP(B60,$B$5:$E$6,2,FALSE())),FALSE())*C60</f>
        <v>93</v>
      </c>
      <c r="E60" s="90" t="n">
        <v>1140163</v>
      </c>
      <c r="F60" s="91" t="n">
        <v>36999.6593981482</v>
      </c>
      <c r="G60" s="0" t="s">
        <v>162</v>
      </c>
      <c r="H60" s="0" t="s">
        <v>14</v>
      </c>
      <c r="I60" s="0" t="s">
        <v>10</v>
      </c>
      <c r="K60" s="0" t="s">
        <v>12</v>
      </c>
      <c r="L60" s="0" t="s">
        <v>81</v>
      </c>
      <c r="M60" s="0" t="n">
        <v>31671</v>
      </c>
      <c r="N60" s="0" t="s">
        <v>82</v>
      </c>
      <c r="P60" s="92" t="n">
        <v>25</v>
      </c>
      <c r="R60" s="0" t="s">
        <v>83</v>
      </c>
      <c r="S60" s="0" t="s">
        <v>84</v>
      </c>
      <c r="T60" s="94" t="n">
        <v>300</v>
      </c>
      <c r="U60" s="0" t="s">
        <v>104</v>
      </c>
      <c r="V60" s="0" t="s">
        <v>107</v>
      </c>
      <c r="W60" s="0" t="s">
        <v>87</v>
      </c>
      <c r="X60" s="0" t="s">
        <v>88</v>
      </c>
      <c r="Y60" s="0" t="s">
        <v>89</v>
      </c>
      <c r="Z60" s="0" t="s">
        <v>90</v>
      </c>
      <c r="AA60" s="0" t="n">
        <v>96013065</v>
      </c>
      <c r="AB60" s="0" t="n">
        <v>585460.1</v>
      </c>
      <c r="AC60" s="0" t="n">
        <v>55265</v>
      </c>
      <c r="AD60" s="91" t="n">
        <v>37012.5645833333</v>
      </c>
      <c r="AE60" s="91" t="n">
        <v>37042.5645833333</v>
      </c>
    </row>
    <row r="61" customFormat="false" ht="12.75" hidden="false" customHeight="false" outlineLevel="0" collapsed="false">
      <c r="A61" s="122" t="n">
        <f aca="false">DATEVALUE(TEXT(F61,"mm/dd/yy"))</f>
        <v>37000</v>
      </c>
      <c r="B61" s="122" t="str">
        <f aca="false">IF(K61="Power",IF(Z61="Enron Canada Corp.",LEFT(L61,9),LEFT(L61,13)),K61)</f>
        <v>US East Power</v>
      </c>
      <c r="C61" s="123" t="n">
        <f aca="false">IF(K61="Power",((AE61-AD61+1)*16*SUM(O61:P61)),((AE61-AD61+1)*SUM(O61:P61)))</f>
        <v>800</v>
      </c>
      <c r="D61" s="123" t="n">
        <f aca="false">VLOOKUP(H61,$A$7:$E$11,(HLOOKUP(B61,$B$5:$E$6,2,FALSE())),FALSE())*C61</f>
        <v>4</v>
      </c>
      <c r="E61" s="90" t="n">
        <v>1140640</v>
      </c>
      <c r="F61" s="91" t="n">
        <v>37000.2781481482</v>
      </c>
      <c r="G61" s="0" t="s">
        <v>210</v>
      </c>
      <c r="H61" s="0" t="s">
        <v>14</v>
      </c>
      <c r="I61" s="0" t="s">
        <v>10</v>
      </c>
      <c r="K61" s="0" t="s">
        <v>12</v>
      </c>
      <c r="L61" s="0" t="s">
        <v>119</v>
      </c>
      <c r="M61" s="0" t="n">
        <v>29088</v>
      </c>
      <c r="N61" s="0" t="s">
        <v>211</v>
      </c>
      <c r="O61" s="92" t="n">
        <v>50</v>
      </c>
      <c r="R61" s="0" t="s">
        <v>83</v>
      </c>
      <c r="S61" s="0" t="s">
        <v>84</v>
      </c>
      <c r="T61" s="94" t="n">
        <v>42</v>
      </c>
      <c r="U61" s="0" t="s">
        <v>138</v>
      </c>
      <c r="V61" s="0" t="s">
        <v>122</v>
      </c>
      <c r="W61" s="0" t="s">
        <v>140</v>
      </c>
      <c r="X61" s="0" t="s">
        <v>88</v>
      </c>
      <c r="Y61" s="0" t="s">
        <v>89</v>
      </c>
      <c r="Z61" s="0" t="s">
        <v>90</v>
      </c>
      <c r="AB61" s="0" t="n">
        <v>585569.1</v>
      </c>
      <c r="AC61" s="0" t="n">
        <v>5607</v>
      </c>
      <c r="AD61" s="91" t="n">
        <v>37001.875</v>
      </c>
      <c r="AE61" s="91" t="n">
        <v>37001.875</v>
      </c>
    </row>
    <row r="62" customFormat="false" ht="12.75" hidden="false" customHeight="false" outlineLevel="0" collapsed="false">
      <c r="A62" s="122" t="n">
        <f aca="false">DATEVALUE(TEXT(F62,"mm/dd/yy"))</f>
        <v>37000</v>
      </c>
      <c r="B62" s="122" t="str">
        <f aca="false">IF(K62="Power",IF(Z62="Enron Canada Corp.",LEFT(L62,9),LEFT(L62,13)),K62)</f>
        <v>US East Power</v>
      </c>
      <c r="C62" s="123" t="n">
        <f aca="false">IF(K62="Power",((AE62-AD62+1)*16*SUM(O62:P62)),((AE62-AD62+1)*SUM(O62:P62)))</f>
        <v>800</v>
      </c>
      <c r="D62" s="123" t="n">
        <f aca="false">VLOOKUP(H62,$A$7:$E$11,(HLOOKUP(B62,$B$5:$E$6,2,FALSE())),FALSE())*C62</f>
        <v>4</v>
      </c>
      <c r="E62" s="90" t="n">
        <v>1140656</v>
      </c>
      <c r="F62" s="91" t="n">
        <v>37000.28</v>
      </c>
      <c r="G62" s="0" t="s">
        <v>146</v>
      </c>
      <c r="H62" s="0" t="s">
        <v>14</v>
      </c>
      <c r="I62" s="0" t="s">
        <v>10</v>
      </c>
      <c r="K62" s="0" t="s">
        <v>12</v>
      </c>
      <c r="L62" s="0" t="s">
        <v>119</v>
      </c>
      <c r="M62" s="0" t="n">
        <v>29082</v>
      </c>
      <c r="N62" s="0" t="s">
        <v>212</v>
      </c>
      <c r="P62" s="92" t="n">
        <v>50</v>
      </c>
      <c r="R62" s="0" t="s">
        <v>83</v>
      </c>
      <c r="S62" s="0" t="s">
        <v>84</v>
      </c>
      <c r="T62" s="94" t="n">
        <v>46.5</v>
      </c>
      <c r="U62" s="0" t="s">
        <v>121</v>
      </c>
      <c r="V62" s="0" t="s">
        <v>122</v>
      </c>
      <c r="W62" s="0" t="s">
        <v>135</v>
      </c>
      <c r="X62" s="0" t="s">
        <v>88</v>
      </c>
      <c r="Y62" s="0" t="s">
        <v>89</v>
      </c>
      <c r="Z62" s="0" t="s">
        <v>90</v>
      </c>
      <c r="AA62" s="0" t="n">
        <v>96006417</v>
      </c>
      <c r="AB62" s="0" t="n">
        <v>585581.1</v>
      </c>
      <c r="AC62" s="0" t="n">
        <v>56264</v>
      </c>
      <c r="AD62" s="91" t="n">
        <v>37001.875</v>
      </c>
      <c r="AE62" s="91" t="n">
        <v>37001.875</v>
      </c>
    </row>
    <row r="63" customFormat="false" ht="12.75" hidden="false" customHeight="false" outlineLevel="0" collapsed="false">
      <c r="A63" s="122" t="n">
        <f aca="false">DATEVALUE(TEXT(F63,"mm/dd/yy"))</f>
        <v>37000</v>
      </c>
      <c r="B63" s="122" t="str">
        <f aca="false">IF(K63="Power",IF(Z63="Enron Canada Corp.",LEFT(L63,9),LEFT(L63,13)),K63)</f>
        <v>US East Power</v>
      </c>
      <c r="C63" s="123" t="n">
        <f aca="false">IF(K63="Power",((AE63-AD63+1)*16*SUM(O63:P63)),((AE63-AD63+1)*SUM(O63:P63)))</f>
        <v>47200</v>
      </c>
      <c r="D63" s="123" t="n">
        <f aca="false">VLOOKUP(H63,$A$7:$E$11,(HLOOKUP(B63,$B$5:$E$6,2,FALSE())),FALSE())*C63</f>
        <v>236</v>
      </c>
      <c r="E63" s="90" t="n">
        <v>1140712</v>
      </c>
      <c r="F63" s="91" t="n">
        <v>37000.291412037</v>
      </c>
      <c r="G63" s="0" t="s">
        <v>164</v>
      </c>
      <c r="H63" s="0" t="s">
        <v>14</v>
      </c>
      <c r="I63" s="0" t="s">
        <v>10</v>
      </c>
      <c r="K63" s="0" t="s">
        <v>12</v>
      </c>
      <c r="L63" s="0" t="s">
        <v>119</v>
      </c>
      <c r="M63" s="0" t="n">
        <v>33032</v>
      </c>
      <c r="N63" s="0" t="s">
        <v>213</v>
      </c>
      <c r="P63" s="92" t="n">
        <v>50</v>
      </c>
      <c r="R63" s="0" t="s">
        <v>83</v>
      </c>
      <c r="S63" s="0" t="s">
        <v>84</v>
      </c>
      <c r="T63" s="94" t="n">
        <v>48</v>
      </c>
      <c r="U63" s="0" t="s">
        <v>138</v>
      </c>
      <c r="V63" s="0" t="s">
        <v>159</v>
      </c>
      <c r="W63" s="0" t="s">
        <v>160</v>
      </c>
      <c r="X63" s="0" t="s">
        <v>88</v>
      </c>
      <c r="Y63" s="0" t="s">
        <v>89</v>
      </c>
      <c r="Z63" s="0" t="s">
        <v>90</v>
      </c>
      <c r="AA63" s="0" t="n">
        <v>96004396</v>
      </c>
      <c r="AB63" s="0" t="n">
        <v>585619.1</v>
      </c>
      <c r="AC63" s="0" t="n">
        <v>64245</v>
      </c>
      <c r="AD63" s="91" t="n">
        <v>37257.5916666667</v>
      </c>
      <c r="AE63" s="91" t="n">
        <v>37315.5916666667</v>
      </c>
    </row>
    <row r="64" customFormat="false" ht="12.75" hidden="false" customHeight="false" outlineLevel="0" collapsed="false">
      <c r="A64" s="122" t="n">
        <f aca="false">DATEVALUE(TEXT(F64,"mm/dd/yy"))</f>
        <v>37000</v>
      </c>
      <c r="B64" s="122" t="str">
        <f aca="false">IF(K64="Power",IF(Z64="Enron Canada Corp.",LEFT(L64,9),LEFT(L64,13)),K64)</f>
        <v>US East Power</v>
      </c>
      <c r="C64" s="123" t="n">
        <f aca="false">IF(K64="Power",((AE64-AD64+1)*16*SUM(O64:P64)),((AE64-AD64+1)*SUM(O64:P64)))</f>
        <v>47200</v>
      </c>
      <c r="D64" s="123" t="n">
        <f aca="false">VLOOKUP(H64,$A$7:$E$11,(HLOOKUP(B64,$B$5:$E$6,2,FALSE())),FALSE())*C64</f>
        <v>236</v>
      </c>
      <c r="E64" s="90" t="n">
        <v>1140728</v>
      </c>
      <c r="F64" s="91" t="n">
        <v>37000.2923842593</v>
      </c>
      <c r="G64" s="0" t="s">
        <v>164</v>
      </c>
      <c r="H64" s="0" t="s">
        <v>14</v>
      </c>
      <c r="I64" s="0" t="s">
        <v>10</v>
      </c>
      <c r="K64" s="0" t="s">
        <v>12</v>
      </c>
      <c r="L64" s="0" t="s">
        <v>119</v>
      </c>
      <c r="M64" s="0" t="n">
        <v>33032</v>
      </c>
      <c r="N64" s="0" t="s">
        <v>213</v>
      </c>
      <c r="P64" s="92" t="n">
        <v>50</v>
      </c>
      <c r="R64" s="0" t="s">
        <v>83</v>
      </c>
      <c r="S64" s="0" t="s">
        <v>84</v>
      </c>
      <c r="T64" s="94" t="n">
        <v>48</v>
      </c>
      <c r="U64" s="0" t="s">
        <v>138</v>
      </c>
      <c r="V64" s="0" t="s">
        <v>159</v>
      </c>
      <c r="W64" s="0" t="s">
        <v>160</v>
      </c>
      <c r="X64" s="0" t="s">
        <v>88</v>
      </c>
      <c r="Y64" s="0" t="s">
        <v>89</v>
      </c>
      <c r="Z64" s="0" t="s">
        <v>90</v>
      </c>
      <c r="AA64" s="0" t="n">
        <v>96004396</v>
      </c>
      <c r="AB64" s="0" t="n">
        <v>585630.1</v>
      </c>
      <c r="AC64" s="0" t="n">
        <v>64245</v>
      </c>
      <c r="AD64" s="91" t="n">
        <v>37257.5916666667</v>
      </c>
      <c r="AE64" s="91" t="n">
        <v>37315.5916666667</v>
      </c>
    </row>
    <row r="65" customFormat="false" ht="12.75" hidden="false" customHeight="false" outlineLevel="0" collapsed="false">
      <c r="A65" s="122" t="n">
        <f aca="false">DATEVALUE(TEXT(F65,"mm/dd/yy"))</f>
        <v>37000</v>
      </c>
      <c r="B65" s="122" t="str">
        <f aca="false">IF(K65="Power",IF(Z65="Enron Canada Corp.",LEFT(L65,9),LEFT(L65,13)),K65)</f>
        <v>US East Power</v>
      </c>
      <c r="C65" s="123" t="n">
        <f aca="false">IF(K65="Power",((AE65-AD65+1)*16*SUM(O65:P65)),((AE65-AD65+1)*SUM(O65:P65)))</f>
        <v>800</v>
      </c>
      <c r="D65" s="123" t="n">
        <f aca="false">VLOOKUP(H65,$A$7:$E$11,(HLOOKUP(B65,$B$5:$E$6,2,FALSE())),FALSE())*C65</f>
        <v>4</v>
      </c>
      <c r="E65" s="90" t="n">
        <v>1140752</v>
      </c>
      <c r="F65" s="91" t="n">
        <v>37000.2973958333</v>
      </c>
      <c r="G65" s="0" t="s">
        <v>133</v>
      </c>
      <c r="H65" s="0" t="s">
        <v>14</v>
      </c>
      <c r="I65" s="0" t="s">
        <v>10</v>
      </c>
      <c r="K65" s="0" t="s">
        <v>12</v>
      </c>
      <c r="L65" s="0" t="s">
        <v>214</v>
      </c>
      <c r="M65" s="0" t="n">
        <v>32198</v>
      </c>
      <c r="N65" s="0" t="s">
        <v>215</v>
      </c>
      <c r="O65" s="92" t="n">
        <v>50</v>
      </c>
      <c r="R65" s="0" t="s">
        <v>83</v>
      </c>
      <c r="S65" s="0" t="s">
        <v>84</v>
      </c>
      <c r="T65" s="94" t="n">
        <v>50.25</v>
      </c>
      <c r="U65" s="0" t="s">
        <v>216</v>
      </c>
      <c r="V65" s="0" t="s">
        <v>217</v>
      </c>
      <c r="W65" s="0" t="s">
        <v>135</v>
      </c>
      <c r="X65" s="0" t="s">
        <v>88</v>
      </c>
      <c r="Y65" s="0" t="s">
        <v>89</v>
      </c>
      <c r="Z65" s="0" t="s">
        <v>116</v>
      </c>
      <c r="AB65" s="0" t="n">
        <v>585646.1</v>
      </c>
      <c r="AC65" s="0" t="n">
        <v>64168</v>
      </c>
      <c r="AD65" s="91" t="n">
        <v>37001.875</v>
      </c>
      <c r="AE65" s="91" t="n">
        <v>37001.875</v>
      </c>
    </row>
    <row r="66" customFormat="false" ht="12.75" hidden="false" customHeight="false" outlineLevel="0" collapsed="false">
      <c r="A66" s="122" t="n">
        <f aca="false">DATEVALUE(TEXT(F66,"mm/dd/yy"))</f>
        <v>37000</v>
      </c>
      <c r="B66" s="122" t="str">
        <f aca="false">IF(K66="Power",IF(Z66="Enron Canada Corp.",LEFT(L66,9),LEFT(L66,13)),K66)</f>
        <v>US East Power</v>
      </c>
      <c r="C66" s="123" t="n">
        <f aca="false">IF(K66="Power",((AE66-AD66+1)*16*SUM(O66:P66)),((AE66-AD66+1)*SUM(O66:P66)))</f>
        <v>24000</v>
      </c>
      <c r="D66" s="123" t="n">
        <f aca="false">VLOOKUP(H66,$A$7:$E$11,(HLOOKUP(B66,$B$5:$E$6,2,FALSE())),FALSE())*C66</f>
        <v>120</v>
      </c>
      <c r="E66" s="90" t="n">
        <v>1140799</v>
      </c>
      <c r="F66" s="91" t="n">
        <v>37000.3047222222</v>
      </c>
      <c r="G66" s="0" t="s">
        <v>218</v>
      </c>
      <c r="H66" s="0" t="s">
        <v>14</v>
      </c>
      <c r="I66" s="0" t="s">
        <v>10</v>
      </c>
      <c r="K66" s="0" t="s">
        <v>12</v>
      </c>
      <c r="L66" s="0" t="s">
        <v>119</v>
      </c>
      <c r="M66" s="0" t="n">
        <v>32554</v>
      </c>
      <c r="N66" s="0" t="s">
        <v>158</v>
      </c>
      <c r="P66" s="92" t="n">
        <v>50</v>
      </c>
      <c r="R66" s="0" t="s">
        <v>83</v>
      </c>
      <c r="S66" s="0" t="s">
        <v>84</v>
      </c>
      <c r="T66" s="94" t="n">
        <v>74</v>
      </c>
      <c r="U66" s="0" t="s">
        <v>138</v>
      </c>
      <c r="V66" s="0" t="s">
        <v>159</v>
      </c>
      <c r="W66" s="0" t="s">
        <v>160</v>
      </c>
      <c r="X66" s="0" t="s">
        <v>88</v>
      </c>
      <c r="Y66" s="0" t="s">
        <v>89</v>
      </c>
      <c r="Z66" s="0" t="s">
        <v>90</v>
      </c>
      <c r="AA66" s="0" t="n">
        <v>96049254</v>
      </c>
      <c r="AB66" s="0" t="n">
        <v>585669.1</v>
      </c>
      <c r="AC66" s="0" t="n">
        <v>84074</v>
      </c>
      <c r="AD66" s="91" t="n">
        <v>37043.5916666667</v>
      </c>
      <c r="AE66" s="91" t="n">
        <v>37072.5916666667</v>
      </c>
    </row>
    <row r="67" customFormat="false" ht="12.75" hidden="false" customHeight="false" outlineLevel="0" collapsed="false">
      <c r="A67" s="122" t="n">
        <f aca="false">DATEVALUE(TEXT(F67,"mm/dd/yy"))</f>
        <v>37000</v>
      </c>
      <c r="B67" s="122" t="str">
        <f aca="false">IF(K67="Power",IF(Z67="Enron Canada Corp.",LEFT(L67,9),LEFT(L67,13)),K67)</f>
        <v>US East Power</v>
      </c>
      <c r="C67" s="123" t="n">
        <f aca="false">IF(K67="Power",((AE67-AD67+1)*16*SUM(O67:P67)),((AE67-AD67+1)*SUM(O67:P67)))</f>
        <v>800</v>
      </c>
      <c r="D67" s="123" t="n">
        <f aca="false">VLOOKUP(H67,$A$7:$E$11,(HLOOKUP(B67,$B$5:$E$6,2,FALSE())),FALSE())*C67</f>
        <v>4</v>
      </c>
      <c r="E67" s="90" t="n">
        <v>1140814</v>
      </c>
      <c r="F67" s="91" t="n">
        <v>37000.3082638889</v>
      </c>
      <c r="G67" s="0" t="s">
        <v>157</v>
      </c>
      <c r="H67" s="0" t="s">
        <v>14</v>
      </c>
      <c r="I67" s="0" t="s">
        <v>10</v>
      </c>
      <c r="K67" s="0" t="s">
        <v>12</v>
      </c>
      <c r="L67" s="0" t="s">
        <v>119</v>
      </c>
      <c r="M67" s="0" t="n">
        <v>29088</v>
      </c>
      <c r="N67" s="0" t="s">
        <v>211</v>
      </c>
      <c r="O67" s="92" t="n">
        <v>50</v>
      </c>
      <c r="R67" s="0" t="s">
        <v>83</v>
      </c>
      <c r="S67" s="0" t="s">
        <v>84</v>
      </c>
      <c r="T67" s="94" t="n">
        <v>42.5</v>
      </c>
      <c r="U67" s="0" t="s">
        <v>138</v>
      </c>
      <c r="V67" s="0" t="s">
        <v>139</v>
      </c>
      <c r="W67" s="0" t="s">
        <v>140</v>
      </c>
      <c r="X67" s="0" t="s">
        <v>88</v>
      </c>
      <c r="Y67" s="0" t="s">
        <v>89</v>
      </c>
      <c r="Z67" s="0" t="s">
        <v>90</v>
      </c>
      <c r="AA67" s="0" t="n">
        <v>96053024</v>
      </c>
      <c r="AB67" s="0" t="n">
        <v>585676.1</v>
      </c>
      <c r="AC67" s="0" t="n">
        <v>65268</v>
      </c>
      <c r="AD67" s="91" t="n">
        <v>37001.875</v>
      </c>
      <c r="AE67" s="91" t="n">
        <v>37001.875</v>
      </c>
    </row>
    <row r="68" customFormat="false" ht="12.75" hidden="false" customHeight="false" outlineLevel="0" collapsed="false">
      <c r="A68" s="122" t="n">
        <f aca="false">DATEVALUE(TEXT(F68,"mm/dd/yy"))</f>
        <v>37000</v>
      </c>
      <c r="B68" s="122" t="str">
        <f aca="false">IF(K68="Power",IF(Z68="Enron Canada Corp.",LEFT(L68,9),LEFT(L68,13)),K68)</f>
        <v>US East Power</v>
      </c>
      <c r="C68" s="123" t="n">
        <f aca="false">IF(K68="Power",((AE68-AD68+1)*16*SUM(O68:P68)),((AE68-AD68+1)*SUM(O68:P68)))</f>
        <v>800</v>
      </c>
      <c r="D68" s="123" t="n">
        <f aca="false">VLOOKUP(H68,$A$7:$E$11,(HLOOKUP(B68,$B$5:$E$6,2,FALSE())),FALSE())*C68</f>
        <v>4</v>
      </c>
      <c r="E68" s="90" t="n">
        <v>1140816</v>
      </c>
      <c r="F68" s="91" t="n">
        <v>37000.3085069444</v>
      </c>
      <c r="G68" s="0" t="s">
        <v>157</v>
      </c>
      <c r="H68" s="0" t="s">
        <v>14</v>
      </c>
      <c r="I68" s="0" t="s">
        <v>10</v>
      </c>
      <c r="K68" s="0" t="s">
        <v>12</v>
      </c>
      <c r="L68" s="0" t="s">
        <v>119</v>
      </c>
      <c r="M68" s="0" t="n">
        <v>29088</v>
      </c>
      <c r="N68" s="0" t="s">
        <v>211</v>
      </c>
      <c r="O68" s="92" t="n">
        <v>50</v>
      </c>
      <c r="R68" s="0" t="s">
        <v>83</v>
      </c>
      <c r="S68" s="0" t="s">
        <v>84</v>
      </c>
      <c r="T68" s="94" t="n">
        <v>42.5</v>
      </c>
      <c r="U68" s="0" t="s">
        <v>138</v>
      </c>
      <c r="V68" s="0" t="s">
        <v>139</v>
      </c>
      <c r="W68" s="0" t="s">
        <v>140</v>
      </c>
      <c r="X68" s="0" t="s">
        <v>88</v>
      </c>
      <c r="Y68" s="0" t="s">
        <v>89</v>
      </c>
      <c r="Z68" s="0" t="s">
        <v>90</v>
      </c>
      <c r="AA68" s="0" t="n">
        <v>96053024</v>
      </c>
      <c r="AB68" s="0" t="n">
        <v>585678.1</v>
      </c>
      <c r="AC68" s="0" t="n">
        <v>65268</v>
      </c>
      <c r="AD68" s="91" t="n">
        <v>37001.875</v>
      </c>
      <c r="AE68" s="91" t="n">
        <v>37001.875</v>
      </c>
    </row>
    <row r="69" customFormat="false" ht="12.75" hidden="false" customHeight="false" outlineLevel="0" collapsed="false">
      <c r="A69" s="122" t="n">
        <f aca="false">DATEVALUE(TEXT(F69,"mm/dd/yy"))</f>
        <v>37000</v>
      </c>
      <c r="B69" s="122" t="str">
        <f aca="false">IF(K69="Power",IF(Z69="Enron Canada Corp.",LEFT(L69,9),LEFT(L69,13)),K69)</f>
        <v>US East Power</v>
      </c>
      <c r="C69" s="123" t="n">
        <f aca="false">IF(K69="Power",((AE69-AD69+1)*16*SUM(O69:P69)),((AE69-AD69+1)*SUM(O69:P69)))</f>
        <v>24800</v>
      </c>
      <c r="D69" s="123" t="n">
        <f aca="false">VLOOKUP(H69,$A$7:$E$11,(HLOOKUP(B69,$B$5:$E$6,2,FALSE())),FALSE())*C69</f>
        <v>124</v>
      </c>
      <c r="E69" s="90" t="n">
        <v>1140839</v>
      </c>
      <c r="F69" s="91" t="n">
        <v>37000.3119212963</v>
      </c>
      <c r="G69" s="0" t="s">
        <v>99</v>
      </c>
      <c r="H69" s="0" t="s">
        <v>14</v>
      </c>
      <c r="I69" s="0" t="s">
        <v>10</v>
      </c>
      <c r="K69" s="0" t="s">
        <v>12</v>
      </c>
      <c r="L69" s="0" t="s">
        <v>119</v>
      </c>
      <c r="M69" s="0" t="n">
        <v>7472</v>
      </c>
      <c r="N69" s="0" t="s">
        <v>120</v>
      </c>
      <c r="O69" s="92" t="n">
        <v>50</v>
      </c>
      <c r="R69" s="0" t="s">
        <v>83</v>
      </c>
      <c r="S69" s="0" t="s">
        <v>84</v>
      </c>
      <c r="T69" s="94" t="n">
        <v>56</v>
      </c>
      <c r="U69" s="0" t="s">
        <v>121</v>
      </c>
      <c r="V69" s="0" t="s">
        <v>122</v>
      </c>
      <c r="W69" s="0" t="s">
        <v>123</v>
      </c>
      <c r="X69" s="0" t="s">
        <v>88</v>
      </c>
      <c r="Y69" s="0" t="s">
        <v>89</v>
      </c>
      <c r="Z69" s="0" t="s">
        <v>90</v>
      </c>
      <c r="AA69" s="0" t="n">
        <v>96028954</v>
      </c>
      <c r="AB69" s="0" t="n">
        <v>585690.1</v>
      </c>
      <c r="AC69" s="0" t="n">
        <v>54979</v>
      </c>
      <c r="AD69" s="91" t="n">
        <v>37012.7159722222</v>
      </c>
      <c r="AE69" s="91" t="n">
        <v>37042.7159722222</v>
      </c>
    </row>
    <row r="70" customFormat="false" ht="12.75" hidden="false" customHeight="false" outlineLevel="0" collapsed="false">
      <c r="A70" s="122" t="n">
        <f aca="false">DATEVALUE(TEXT(F70,"mm/dd/yy"))</f>
        <v>37000</v>
      </c>
      <c r="B70" s="122" t="str">
        <f aca="false">IF(K70="Power",IF(Z70="Enron Canada Corp.",LEFT(L70,9),LEFT(L70,13)),K70)</f>
        <v>Natural Gas</v>
      </c>
      <c r="C70" s="123" t="n">
        <f aca="false">IF(K70="Power",((AE70-AD70+1)*16*SUM(O70:P70)),((AE70-AD70+1)*SUM(O70:P70)))</f>
        <v>310000</v>
      </c>
      <c r="D70" s="123" t="n">
        <f aca="false">VLOOKUP(H70,$A$7:$E$11,(HLOOKUP(B70,$B$5:$E$6,2,FALSE())),FALSE())*C70</f>
        <v>93</v>
      </c>
      <c r="E70" s="90" t="n">
        <v>1141197</v>
      </c>
      <c r="F70" s="91" t="n">
        <v>37000.3370949074</v>
      </c>
      <c r="G70" s="0" t="s">
        <v>124</v>
      </c>
      <c r="H70" s="0" t="s">
        <v>14</v>
      </c>
      <c r="I70" s="0" t="s">
        <v>10</v>
      </c>
      <c r="K70" s="0" t="s">
        <v>11</v>
      </c>
      <c r="L70" s="0" t="s">
        <v>125</v>
      </c>
      <c r="M70" s="0" t="n">
        <v>36233</v>
      </c>
      <c r="N70" s="0" t="s">
        <v>219</v>
      </c>
      <c r="P70" s="92" t="n">
        <v>10000</v>
      </c>
      <c r="R70" s="0" t="s">
        <v>111</v>
      </c>
      <c r="S70" s="0" t="s">
        <v>84</v>
      </c>
      <c r="T70" s="94" t="n">
        <v>-0.0025</v>
      </c>
      <c r="U70" s="0" t="s">
        <v>127</v>
      </c>
      <c r="V70" s="0" t="s">
        <v>204</v>
      </c>
      <c r="W70" s="0" t="s">
        <v>205</v>
      </c>
      <c r="X70" s="0" t="s">
        <v>115</v>
      </c>
      <c r="Y70" s="0" t="s">
        <v>89</v>
      </c>
      <c r="Z70" s="0" t="s">
        <v>116</v>
      </c>
      <c r="AA70" s="0" t="n">
        <v>96021110</v>
      </c>
      <c r="AB70" s="0" t="s">
        <v>220</v>
      </c>
      <c r="AC70" s="0" t="n">
        <v>57399</v>
      </c>
      <c r="AD70" s="91" t="n">
        <v>37012.875</v>
      </c>
      <c r="AE70" s="91" t="n">
        <v>37042.875</v>
      </c>
    </row>
    <row r="71" customFormat="false" ht="12.75" hidden="false" customHeight="false" outlineLevel="0" collapsed="false">
      <c r="A71" s="122" t="n">
        <f aca="false">DATEVALUE(TEXT(F71,"mm/dd/yy"))</f>
        <v>37000</v>
      </c>
      <c r="B71" s="122" t="str">
        <f aca="false">IF(K71="Power",IF(Z71="Enron Canada Corp.",LEFT(L71,9),LEFT(L71,13)),K71)</f>
        <v>US West Power</v>
      </c>
      <c r="C71" s="123" t="n">
        <f aca="false">IF(K71="Power",((AE71-AD71+1)*16*SUM(O71:P71)),((AE71-AD71+1)*SUM(O71:P71)))</f>
        <v>800</v>
      </c>
      <c r="D71" s="123" t="n">
        <f aca="false">VLOOKUP(H71,$A$7:$E$11,(HLOOKUP(B71,$B$5:$E$6,2,FALSE())),FALSE())*C71</f>
        <v>6</v>
      </c>
      <c r="E71" s="90" t="n">
        <v>1141394</v>
      </c>
      <c r="F71" s="91" t="n">
        <v>37000.3433912037</v>
      </c>
      <c r="G71" s="0" t="s">
        <v>221</v>
      </c>
      <c r="H71" s="0" t="s">
        <v>14</v>
      </c>
      <c r="I71" s="0" t="s">
        <v>10</v>
      </c>
      <c r="K71" s="0" t="s">
        <v>12</v>
      </c>
      <c r="L71" s="0" t="s">
        <v>81</v>
      </c>
      <c r="M71" s="0" t="n">
        <v>10631</v>
      </c>
      <c r="N71" s="0" t="s">
        <v>222</v>
      </c>
      <c r="P71" s="92" t="n">
        <v>25</v>
      </c>
      <c r="R71" s="0" t="s">
        <v>83</v>
      </c>
      <c r="S71" s="0" t="s">
        <v>84</v>
      </c>
      <c r="T71" s="94" t="n">
        <v>149</v>
      </c>
      <c r="U71" s="0" t="s">
        <v>104</v>
      </c>
      <c r="V71" s="0" t="s">
        <v>107</v>
      </c>
      <c r="W71" s="0" t="s">
        <v>87</v>
      </c>
      <c r="X71" s="0" t="s">
        <v>88</v>
      </c>
      <c r="Y71" s="0" t="s">
        <v>89</v>
      </c>
      <c r="Z71" s="0" t="s">
        <v>90</v>
      </c>
      <c r="AA71" s="0" t="n">
        <v>95001154</v>
      </c>
      <c r="AB71" s="0" t="n">
        <v>585879.1</v>
      </c>
      <c r="AC71" s="0" t="n">
        <v>26304</v>
      </c>
      <c r="AD71" s="91" t="n">
        <v>37001.875</v>
      </c>
      <c r="AE71" s="91" t="n">
        <v>37002.875</v>
      </c>
    </row>
    <row r="72" customFormat="false" ht="12.75" hidden="false" customHeight="false" outlineLevel="0" collapsed="false">
      <c r="A72" s="122" t="n">
        <f aca="false">DATEVALUE(TEXT(F72,"mm/dd/yy"))</f>
        <v>37000</v>
      </c>
      <c r="B72" s="122" t="str">
        <f aca="false">IF(K72="Power",IF(Z72="Enron Canada Corp.",LEFT(L72,9),LEFT(L72,13)),K72)</f>
        <v>US West Power</v>
      </c>
      <c r="C72" s="123" t="n">
        <f aca="false">IF(K72="Power",((AE72-AD72+1)*16*SUM(O72:P72)),((AE72-AD72+1)*SUM(O72:P72)))</f>
        <v>800</v>
      </c>
      <c r="D72" s="123" t="n">
        <f aca="false">VLOOKUP(H72,$A$7:$E$11,(HLOOKUP(B72,$B$5:$E$6,2,FALSE())),FALSE())*C72</f>
        <v>6</v>
      </c>
      <c r="E72" s="90" t="n">
        <v>1141663</v>
      </c>
      <c r="F72" s="91" t="n">
        <v>37000.3534953704</v>
      </c>
      <c r="G72" s="0" t="s">
        <v>221</v>
      </c>
      <c r="H72" s="0" t="s">
        <v>14</v>
      </c>
      <c r="I72" s="0" t="s">
        <v>10</v>
      </c>
      <c r="K72" s="0" t="s">
        <v>12</v>
      </c>
      <c r="L72" s="0" t="s">
        <v>81</v>
      </c>
      <c r="M72" s="0" t="n">
        <v>10631</v>
      </c>
      <c r="N72" s="0" t="s">
        <v>222</v>
      </c>
      <c r="P72" s="92" t="n">
        <v>25</v>
      </c>
      <c r="R72" s="0" t="s">
        <v>83</v>
      </c>
      <c r="S72" s="0" t="s">
        <v>84</v>
      </c>
      <c r="T72" s="94" t="n">
        <v>165</v>
      </c>
      <c r="U72" s="0" t="s">
        <v>104</v>
      </c>
      <c r="V72" s="0" t="s">
        <v>107</v>
      </c>
      <c r="W72" s="0" t="s">
        <v>87</v>
      </c>
      <c r="X72" s="0" t="s">
        <v>88</v>
      </c>
      <c r="Y72" s="0" t="s">
        <v>89</v>
      </c>
      <c r="Z72" s="0" t="s">
        <v>90</v>
      </c>
      <c r="AA72" s="0" t="n">
        <v>95001154</v>
      </c>
      <c r="AB72" s="0" t="n">
        <v>585966.1</v>
      </c>
      <c r="AC72" s="0" t="n">
        <v>26304</v>
      </c>
      <c r="AD72" s="91" t="n">
        <v>37001.875</v>
      </c>
      <c r="AE72" s="91" t="n">
        <v>37002.875</v>
      </c>
    </row>
    <row r="73" customFormat="false" ht="12.75" hidden="false" customHeight="false" outlineLevel="0" collapsed="false">
      <c r="A73" s="122" t="n">
        <f aca="false">DATEVALUE(TEXT(F73,"mm/dd/yy"))</f>
        <v>37000</v>
      </c>
      <c r="B73" s="122" t="str">
        <f aca="false">IF(K73="Power",IF(Z73="Enron Canada Corp.",LEFT(L73,9),LEFT(L73,13)),K73)</f>
        <v>Natural Gas</v>
      </c>
      <c r="C73" s="123" t="n">
        <f aca="false">IF(K73="Power",((AE73-AD73+1)*16*SUM(O73:P73)),((AE73-AD73+1)*SUM(O73:P73)))</f>
        <v>310000</v>
      </c>
      <c r="D73" s="123" t="n">
        <f aca="false">VLOOKUP(H73,$A$7:$E$11,(HLOOKUP(B73,$B$5:$E$6,2,FALSE())),FALSE())*C73</f>
        <v>93</v>
      </c>
      <c r="E73" s="90" t="n">
        <v>1143171</v>
      </c>
      <c r="F73" s="91" t="n">
        <v>37000.3869560185</v>
      </c>
      <c r="G73" s="0" t="s">
        <v>223</v>
      </c>
      <c r="H73" s="0" t="s">
        <v>14</v>
      </c>
      <c r="I73" s="0" t="s">
        <v>10</v>
      </c>
      <c r="K73" s="0" t="s">
        <v>11</v>
      </c>
      <c r="L73" s="0" t="s">
        <v>125</v>
      </c>
      <c r="M73" s="0" t="n">
        <v>36249</v>
      </c>
      <c r="N73" s="0" t="s">
        <v>224</v>
      </c>
      <c r="O73" s="92" t="n">
        <v>10000</v>
      </c>
      <c r="R73" s="0" t="s">
        <v>111</v>
      </c>
      <c r="S73" s="0" t="s">
        <v>84</v>
      </c>
      <c r="T73" s="94" t="n">
        <v>0.0025</v>
      </c>
      <c r="U73" s="0" t="s">
        <v>127</v>
      </c>
      <c r="V73" s="0" t="s">
        <v>225</v>
      </c>
      <c r="W73" s="0" t="s">
        <v>226</v>
      </c>
      <c r="X73" s="0" t="s">
        <v>115</v>
      </c>
      <c r="Y73" s="0" t="s">
        <v>89</v>
      </c>
      <c r="Z73" s="0" t="s">
        <v>116</v>
      </c>
      <c r="AA73" s="0" t="n">
        <v>96053796</v>
      </c>
      <c r="AB73" s="0" t="s">
        <v>227</v>
      </c>
      <c r="AC73" s="0" t="n">
        <v>61839</v>
      </c>
      <c r="AD73" s="91" t="n">
        <v>37012.875</v>
      </c>
      <c r="AE73" s="91" t="n">
        <v>37042.875</v>
      </c>
    </row>
    <row r="74" customFormat="false" ht="12.75" hidden="false" customHeight="false" outlineLevel="0" collapsed="false">
      <c r="A74" s="122" t="n">
        <f aca="false">DATEVALUE(TEXT(F74,"mm/dd/yy"))</f>
        <v>37000</v>
      </c>
      <c r="B74" s="122" t="str">
        <f aca="false">IF(K74="Power",IF(Z74="Enron Canada Corp.",LEFT(L74,9),LEFT(L74,13)),K74)</f>
        <v>Natural Gas</v>
      </c>
      <c r="C74" s="123" t="n">
        <f aca="false">IF(K74="Power",((AE74-AD74+1)*16*SUM(O74:P74)),((AE74-AD74+1)*SUM(O74:P74)))</f>
        <v>300000</v>
      </c>
      <c r="D74" s="123" t="n">
        <f aca="false">VLOOKUP(H74,$A$7:$E$11,(HLOOKUP(B74,$B$5:$E$6,2,FALSE())),FALSE())*C74</f>
        <v>90</v>
      </c>
      <c r="E74" s="90" t="n">
        <v>1143261</v>
      </c>
      <c r="F74" s="91" t="n">
        <v>37000.3888541667</v>
      </c>
      <c r="G74" s="0" t="s">
        <v>99</v>
      </c>
      <c r="H74" s="0" t="s">
        <v>14</v>
      </c>
      <c r="I74" s="0" t="s">
        <v>10</v>
      </c>
      <c r="K74" s="0" t="s">
        <v>11</v>
      </c>
      <c r="L74" s="0" t="s">
        <v>109</v>
      </c>
      <c r="M74" s="0" t="n">
        <v>37116</v>
      </c>
      <c r="N74" s="0" t="s">
        <v>228</v>
      </c>
      <c r="O74" s="92" t="n">
        <v>10000</v>
      </c>
      <c r="R74" s="0" t="s">
        <v>111</v>
      </c>
      <c r="S74" s="0" t="s">
        <v>84</v>
      </c>
      <c r="T74" s="94" t="n">
        <v>-0.02</v>
      </c>
      <c r="U74" s="0" t="s">
        <v>127</v>
      </c>
      <c r="V74" s="0" t="s">
        <v>204</v>
      </c>
      <c r="W74" s="0" t="s">
        <v>205</v>
      </c>
      <c r="X74" s="0" t="s">
        <v>115</v>
      </c>
      <c r="Y74" s="0" t="s">
        <v>89</v>
      </c>
      <c r="Z74" s="0" t="s">
        <v>116</v>
      </c>
      <c r="AA74" s="0" t="n">
        <v>96013559</v>
      </c>
      <c r="AB74" s="0" t="s">
        <v>229</v>
      </c>
      <c r="AC74" s="0" t="n">
        <v>54979</v>
      </c>
      <c r="AD74" s="91" t="n">
        <v>37043.875</v>
      </c>
      <c r="AE74" s="91" t="n">
        <v>37072.875</v>
      </c>
    </row>
    <row r="75" customFormat="false" ht="12.75" hidden="false" customHeight="false" outlineLevel="0" collapsed="false">
      <c r="A75" s="122" t="n">
        <f aca="false">DATEVALUE(TEXT(F75,"mm/dd/yy"))</f>
        <v>37000</v>
      </c>
      <c r="B75" s="122" t="str">
        <f aca="false">IF(K75="Power",IF(Z75="Enron Canada Corp.",LEFT(L75,9),LEFT(L75,13)),K75)</f>
        <v>Natural Gas</v>
      </c>
      <c r="C75" s="123" t="n">
        <f aca="false">IF(K75="Power",((AE75-AD75+1)*16*SUM(O75:P75)),((AE75-AD75+1)*SUM(O75:P75)))</f>
        <v>310000</v>
      </c>
      <c r="D75" s="123" t="n">
        <f aca="false">VLOOKUP(H75,$A$7:$E$11,(HLOOKUP(B75,$B$5:$E$6,2,FALSE())),FALSE())*C75</f>
        <v>77.5</v>
      </c>
      <c r="E75" s="90" t="n">
        <v>1143323</v>
      </c>
      <c r="F75" s="91" t="n">
        <v>37000.3907407407</v>
      </c>
      <c r="G75" s="0" t="s">
        <v>230</v>
      </c>
      <c r="H75" s="0" t="s">
        <v>13</v>
      </c>
      <c r="I75" s="0" t="s">
        <v>10</v>
      </c>
      <c r="K75" s="0" t="s">
        <v>11</v>
      </c>
      <c r="L75" s="0" t="s">
        <v>109</v>
      </c>
      <c r="M75" s="0" t="n">
        <v>33998</v>
      </c>
      <c r="N75" s="0" t="s">
        <v>231</v>
      </c>
      <c r="O75" s="92" t="n">
        <v>10000</v>
      </c>
      <c r="R75" s="0" t="s">
        <v>111</v>
      </c>
      <c r="S75" s="0" t="s">
        <v>84</v>
      </c>
      <c r="T75" s="94" t="n">
        <v>0.01</v>
      </c>
      <c r="U75" s="0" t="s">
        <v>188</v>
      </c>
      <c r="V75" s="0" t="s">
        <v>204</v>
      </c>
      <c r="W75" s="0" t="s">
        <v>205</v>
      </c>
      <c r="X75" s="0" t="s">
        <v>115</v>
      </c>
      <c r="Y75" s="0" t="s">
        <v>89</v>
      </c>
      <c r="Z75" s="0" t="s">
        <v>116</v>
      </c>
      <c r="AA75" s="0" t="n">
        <v>95001227</v>
      </c>
      <c r="AB75" s="0" t="s">
        <v>232</v>
      </c>
      <c r="AC75" s="0" t="n">
        <v>208</v>
      </c>
      <c r="AD75" s="91" t="n">
        <v>37012</v>
      </c>
      <c r="AE75" s="91" t="n">
        <v>37042</v>
      </c>
    </row>
    <row r="76" customFormat="false" ht="12.75" hidden="false" customHeight="false" outlineLevel="0" collapsed="false">
      <c r="A76" s="122" t="n">
        <f aca="false">DATEVALUE(TEXT(F76,"mm/dd/yy"))</f>
        <v>37000</v>
      </c>
      <c r="B76" s="122" t="str">
        <f aca="false">IF(K76="Power",IF(Z76="Enron Canada Corp.",LEFT(L76,9),LEFT(L76,13)),K76)</f>
        <v>Natural Gas</v>
      </c>
      <c r="C76" s="123" t="n">
        <f aca="false">IF(K76="Power",((AE76-AD76+1)*16*SUM(O76:P76)),((AE76-AD76+1)*SUM(O76:P76)))</f>
        <v>310000</v>
      </c>
      <c r="D76" s="123" t="n">
        <f aca="false">VLOOKUP(H76,$A$7:$E$11,(HLOOKUP(B76,$B$5:$E$6,2,FALSE())),FALSE())*C76</f>
        <v>77.5</v>
      </c>
      <c r="E76" s="90" t="n">
        <v>1143888</v>
      </c>
      <c r="F76" s="91" t="n">
        <v>37000.4179976852</v>
      </c>
      <c r="G76" s="0" t="s">
        <v>174</v>
      </c>
      <c r="H76" s="0" t="s">
        <v>13</v>
      </c>
      <c r="I76" s="0" t="s">
        <v>10</v>
      </c>
      <c r="K76" s="0" t="s">
        <v>11</v>
      </c>
      <c r="L76" s="0" t="s">
        <v>109</v>
      </c>
      <c r="M76" s="0" t="n">
        <v>36100</v>
      </c>
      <c r="N76" s="0" t="s">
        <v>233</v>
      </c>
      <c r="P76" s="92" t="n">
        <v>10000</v>
      </c>
      <c r="R76" s="0" t="s">
        <v>111</v>
      </c>
      <c r="S76" s="0" t="s">
        <v>84</v>
      </c>
      <c r="T76" s="94" t="n">
        <v>0.125</v>
      </c>
      <c r="U76" s="0" t="s">
        <v>188</v>
      </c>
      <c r="V76" s="0" t="s">
        <v>234</v>
      </c>
      <c r="W76" s="0" t="s">
        <v>235</v>
      </c>
      <c r="X76" s="0" t="s">
        <v>115</v>
      </c>
      <c r="Y76" s="0" t="s">
        <v>89</v>
      </c>
      <c r="Z76" s="0" t="s">
        <v>116</v>
      </c>
      <c r="AA76" s="0" t="n">
        <v>96057022</v>
      </c>
      <c r="AB76" s="0" t="s">
        <v>236</v>
      </c>
      <c r="AC76" s="0" t="n">
        <v>91219</v>
      </c>
      <c r="AD76" s="91" t="n">
        <v>37012.875</v>
      </c>
      <c r="AE76" s="91" t="n">
        <v>37042.875</v>
      </c>
    </row>
    <row r="77" customFormat="false" ht="12.75" hidden="false" customHeight="false" outlineLevel="0" collapsed="false">
      <c r="A77" s="122" t="n">
        <f aca="false">DATEVALUE(TEXT(F77,"mm/dd/yy"))</f>
        <v>37000</v>
      </c>
      <c r="B77" s="122" t="str">
        <f aca="false">IF(K77="Power",IF(Z77="Enron Canada Corp.",LEFT(L77,9),LEFT(L77,13)),K77)</f>
        <v>US West Power</v>
      </c>
      <c r="C77" s="123" t="n">
        <f aca="false">IF(K77="Power",((AE77-AD77+1)*16*SUM(O77:P77)),((AE77-AD77+1)*SUM(O77:P77)))</f>
        <v>3200</v>
      </c>
      <c r="D77" s="123" t="n">
        <f aca="false">VLOOKUP(H77,$A$7:$E$11,(HLOOKUP(B77,$B$5:$E$6,2,FALSE())),FALSE())*C77</f>
        <v>24</v>
      </c>
      <c r="E77" s="90" t="n">
        <v>1144999</v>
      </c>
      <c r="F77" s="91" t="n">
        <v>37000.5356134259</v>
      </c>
      <c r="G77" s="0" t="s">
        <v>237</v>
      </c>
      <c r="H77" s="0" t="s">
        <v>13</v>
      </c>
      <c r="I77" s="0" t="s">
        <v>10</v>
      </c>
      <c r="K77" s="0" t="s">
        <v>12</v>
      </c>
      <c r="L77" s="0" t="s">
        <v>81</v>
      </c>
      <c r="M77" s="0" t="n">
        <v>10632</v>
      </c>
      <c r="N77" s="0" t="s">
        <v>238</v>
      </c>
      <c r="O77" s="92" t="n">
        <v>25</v>
      </c>
      <c r="R77" s="0" t="s">
        <v>83</v>
      </c>
      <c r="S77" s="0" t="s">
        <v>84</v>
      </c>
      <c r="T77" s="94" t="n">
        <v>212</v>
      </c>
      <c r="U77" s="0" t="s">
        <v>163</v>
      </c>
      <c r="V77" s="0" t="s">
        <v>105</v>
      </c>
      <c r="W77" s="0" t="s">
        <v>87</v>
      </c>
      <c r="X77" s="0" t="s">
        <v>88</v>
      </c>
      <c r="Y77" s="0" t="s">
        <v>89</v>
      </c>
      <c r="Z77" s="0" t="s">
        <v>90</v>
      </c>
      <c r="AA77" s="0" t="n">
        <v>96037738</v>
      </c>
      <c r="AB77" s="0" t="n">
        <v>586452.1</v>
      </c>
      <c r="AC77" s="0" t="n">
        <v>72209</v>
      </c>
      <c r="AD77" s="91" t="n">
        <v>37004.875</v>
      </c>
      <c r="AE77" s="91" t="n">
        <v>37011.875</v>
      </c>
    </row>
    <row r="78" customFormat="false" ht="12.75" hidden="false" customHeight="false" outlineLevel="0" collapsed="false">
      <c r="A78" s="122" t="n">
        <f aca="false">DATEVALUE(TEXT(F78,"mm/dd/yy"))</f>
        <v>37000</v>
      </c>
      <c r="B78" s="122" t="str">
        <f aca="false">IF(K78="Power",IF(Z78="Enron Canada Corp.",LEFT(L78,9),LEFT(L78,13)),K78)</f>
        <v>Natural Gas</v>
      </c>
      <c r="C78" s="123" t="n">
        <f aca="false">IF(K78="Power",((AE78-AD78+1)*16*SUM(O78:P78)),((AE78-AD78+1)*SUM(O78:P78)))</f>
        <v>920000</v>
      </c>
      <c r="D78" s="123" t="n">
        <f aca="false">VLOOKUP(H78,$A$7:$E$11,(HLOOKUP(B78,$B$5:$E$6,2,FALSE())),FALSE())*C78</f>
        <v>230</v>
      </c>
      <c r="E78" s="90" t="n">
        <v>1145056</v>
      </c>
      <c r="F78" s="91" t="n">
        <v>37000.5418865741</v>
      </c>
      <c r="G78" s="0" t="s">
        <v>239</v>
      </c>
      <c r="H78" s="0" t="s">
        <v>13</v>
      </c>
      <c r="I78" s="0" t="s">
        <v>10</v>
      </c>
      <c r="K78" s="0" t="s">
        <v>11</v>
      </c>
      <c r="L78" s="0" t="s">
        <v>109</v>
      </c>
      <c r="M78" s="0" t="n">
        <v>45324</v>
      </c>
      <c r="N78" s="0" t="s">
        <v>240</v>
      </c>
      <c r="P78" s="92" t="n">
        <v>10000</v>
      </c>
      <c r="R78" s="0" t="s">
        <v>111</v>
      </c>
      <c r="S78" s="0" t="s">
        <v>84</v>
      </c>
      <c r="T78" s="94" t="n">
        <v>0.15</v>
      </c>
      <c r="U78" s="0" t="s">
        <v>188</v>
      </c>
      <c r="V78" s="0" t="s">
        <v>204</v>
      </c>
      <c r="W78" s="0" t="s">
        <v>205</v>
      </c>
      <c r="X78" s="0" t="s">
        <v>115</v>
      </c>
      <c r="Y78" s="0" t="s">
        <v>89</v>
      </c>
      <c r="Z78" s="0" t="s">
        <v>116</v>
      </c>
      <c r="AA78" s="0" t="n">
        <v>96041878</v>
      </c>
      <c r="AB78" s="0" t="s">
        <v>241</v>
      </c>
      <c r="AC78" s="0" t="n">
        <v>11135</v>
      </c>
      <c r="AD78" s="91" t="n">
        <v>37073.875</v>
      </c>
      <c r="AE78" s="91" t="n">
        <v>37164.875</v>
      </c>
    </row>
    <row r="79" customFormat="false" ht="12.75" hidden="false" customHeight="false" outlineLevel="0" collapsed="false">
      <c r="A79" s="122" t="n">
        <f aca="false">DATEVALUE(TEXT(F79,"mm/dd/yy"))</f>
        <v>37000</v>
      </c>
      <c r="B79" s="122" t="str">
        <f aca="false">IF(K79="Power",IF(Z79="Enron Canada Corp.",LEFT(L79,9),LEFT(L79,13)),K79)</f>
        <v>US East Power</v>
      </c>
      <c r="C79" s="123" t="n">
        <f aca="false">IF(K79="Power",((AE79-AD79+1)*16*SUM(O79:P79)),((AE79-AD79+1)*SUM(O79:P79)))</f>
        <v>800</v>
      </c>
      <c r="D79" s="123" t="n">
        <f aca="false">VLOOKUP(H79,$A$7:$E$11,(HLOOKUP(B79,$B$5:$E$6,2,FALSE())),FALSE())*C79</f>
        <v>4</v>
      </c>
      <c r="E79" s="90" t="n">
        <v>1145454</v>
      </c>
      <c r="F79" s="91" t="n">
        <v>37000.6063657407</v>
      </c>
      <c r="G79" s="0" t="s">
        <v>242</v>
      </c>
      <c r="H79" s="0" t="s">
        <v>13</v>
      </c>
      <c r="I79" s="0" t="s">
        <v>10</v>
      </c>
      <c r="K79" s="0" t="s">
        <v>12</v>
      </c>
      <c r="L79" s="0" t="s">
        <v>119</v>
      </c>
      <c r="M79" s="0" t="n">
        <v>29080</v>
      </c>
      <c r="N79" s="0" t="s">
        <v>243</v>
      </c>
      <c r="P79" s="92" t="n">
        <v>50</v>
      </c>
      <c r="R79" s="0" t="s">
        <v>83</v>
      </c>
      <c r="S79" s="0" t="s">
        <v>84</v>
      </c>
      <c r="T79" s="94" t="n">
        <v>50.75</v>
      </c>
      <c r="U79" s="0" t="s">
        <v>209</v>
      </c>
      <c r="V79" s="0" t="s">
        <v>122</v>
      </c>
      <c r="W79" s="0" t="s">
        <v>135</v>
      </c>
      <c r="X79" s="0" t="s">
        <v>88</v>
      </c>
      <c r="Y79" s="0" t="s">
        <v>89</v>
      </c>
      <c r="Z79" s="0" t="s">
        <v>90</v>
      </c>
      <c r="AA79" s="0" t="n">
        <v>96057479</v>
      </c>
      <c r="AB79" s="0" t="n">
        <v>586648.1</v>
      </c>
      <c r="AC79" s="0" t="n">
        <v>55134</v>
      </c>
      <c r="AD79" s="91" t="n">
        <v>37004.875</v>
      </c>
      <c r="AE79" s="91" t="n">
        <v>37004.875</v>
      </c>
    </row>
    <row r="80" customFormat="false" ht="12.75" hidden="false" customHeight="false" outlineLevel="0" collapsed="false">
      <c r="A80" s="122" t="n">
        <f aca="false">DATEVALUE(TEXT(F80,"mm/dd/yy"))</f>
        <v>37000</v>
      </c>
      <c r="B80" s="122" t="str">
        <f aca="false">IF(K80="Power",IF(Z80="Enron Canada Corp.",LEFT(L80,9),LEFT(L80,13)),K80)</f>
        <v>Natural Gas</v>
      </c>
      <c r="C80" s="123" t="n">
        <f aca="false">IF(K80="Power",((AE80-AD80+1)*16*SUM(O80:P80)),((AE80-AD80+1)*SUM(O80:P80)))</f>
        <v>1840000</v>
      </c>
      <c r="D80" s="123" t="n">
        <f aca="false">VLOOKUP(H80,$A$7:$E$11,(HLOOKUP(B80,$B$5:$E$6,2,FALSE())),FALSE())*C80</f>
        <v>460</v>
      </c>
      <c r="E80" s="90" t="n">
        <v>1145492</v>
      </c>
      <c r="F80" s="91" t="n">
        <v>37000.6196412037</v>
      </c>
      <c r="G80" s="0" t="s">
        <v>244</v>
      </c>
      <c r="H80" s="0" t="s">
        <v>13</v>
      </c>
      <c r="I80" s="0" t="s">
        <v>10</v>
      </c>
      <c r="K80" s="0" t="s">
        <v>11</v>
      </c>
      <c r="L80" s="0" t="s">
        <v>109</v>
      </c>
      <c r="M80" s="0" t="n">
        <v>46604</v>
      </c>
      <c r="N80" s="0" t="s">
        <v>245</v>
      </c>
      <c r="P80" s="92" t="n">
        <v>10000</v>
      </c>
      <c r="R80" s="0" t="s">
        <v>111</v>
      </c>
      <c r="S80" s="0" t="s">
        <v>84</v>
      </c>
      <c r="T80" s="94" t="n">
        <v>-0.0725</v>
      </c>
      <c r="U80" s="0" t="s">
        <v>188</v>
      </c>
      <c r="V80" s="0" t="s">
        <v>113</v>
      </c>
      <c r="W80" s="0" t="s">
        <v>114</v>
      </c>
      <c r="X80" s="0" t="s">
        <v>115</v>
      </c>
      <c r="Y80" s="0" t="s">
        <v>89</v>
      </c>
      <c r="Z80" s="0" t="s">
        <v>116</v>
      </c>
      <c r="AB80" s="0" t="s">
        <v>246</v>
      </c>
      <c r="AC80" s="0" t="n">
        <v>68856</v>
      </c>
      <c r="AD80" s="91" t="n">
        <v>37012</v>
      </c>
      <c r="AE80" s="91" t="n">
        <v>37195</v>
      </c>
    </row>
    <row r="81" customFormat="false" ht="12.75" hidden="false" customHeight="false" outlineLevel="0" collapsed="false">
      <c r="A81" s="122" t="n">
        <f aca="false">DATEVALUE(TEXT(F81,"mm/dd/yy"))</f>
        <v>37001</v>
      </c>
      <c r="B81" s="122" t="str">
        <f aca="false">IF(K81="Power",IF(Z81="Enron Canada Corp.",LEFT(L81,9),LEFT(L81,13)),K81)</f>
        <v>US East Power</v>
      </c>
      <c r="C81" s="123" t="n">
        <f aca="false">IF(K81="Power",((AE81-AD81+1)*16*SUM(O81:P81)),((AE81-AD81+1)*SUM(O81:P81)))</f>
        <v>73600</v>
      </c>
      <c r="D81" s="123" t="n">
        <f aca="false">VLOOKUP(H81,$A$7:$E$11,(HLOOKUP(B81,$B$5:$E$6,2,FALSE())),FALSE())*C81</f>
        <v>368</v>
      </c>
      <c r="E81" s="90" t="n">
        <v>1146290</v>
      </c>
      <c r="F81" s="91" t="n">
        <v>37001.2853935185</v>
      </c>
      <c r="G81" s="0" t="s">
        <v>164</v>
      </c>
      <c r="H81" s="0" t="s">
        <v>14</v>
      </c>
      <c r="I81" s="0" t="s">
        <v>10</v>
      </c>
      <c r="K81" s="0" t="s">
        <v>12</v>
      </c>
      <c r="L81" s="0" t="s">
        <v>119</v>
      </c>
      <c r="M81" s="0" t="n">
        <v>32890</v>
      </c>
      <c r="N81" s="0" t="s">
        <v>247</v>
      </c>
      <c r="P81" s="92" t="n">
        <v>50</v>
      </c>
      <c r="R81" s="0" t="s">
        <v>83</v>
      </c>
      <c r="S81" s="0" t="s">
        <v>84</v>
      </c>
      <c r="T81" s="94" t="n">
        <v>43</v>
      </c>
      <c r="U81" s="0" t="s">
        <v>138</v>
      </c>
      <c r="V81" s="0" t="s">
        <v>159</v>
      </c>
      <c r="W81" s="0" t="s">
        <v>160</v>
      </c>
      <c r="X81" s="0" t="s">
        <v>88</v>
      </c>
      <c r="Y81" s="0" t="s">
        <v>89</v>
      </c>
      <c r="Z81" s="0" t="s">
        <v>90</v>
      </c>
      <c r="AA81" s="0" t="n">
        <v>96004396</v>
      </c>
      <c r="AB81" s="0" t="n">
        <v>586917.1</v>
      </c>
      <c r="AC81" s="0" t="n">
        <v>64245</v>
      </c>
      <c r="AD81" s="91" t="n">
        <v>37165.5916666667</v>
      </c>
      <c r="AE81" s="91" t="n">
        <v>37256.5916666667</v>
      </c>
    </row>
    <row r="82" customFormat="false" ht="12.75" hidden="false" customHeight="false" outlineLevel="0" collapsed="false">
      <c r="A82" s="122" t="n">
        <f aca="false">DATEVALUE(TEXT(F82,"mm/dd/yy"))</f>
        <v>37001</v>
      </c>
      <c r="B82" s="122" t="str">
        <f aca="false">IF(K82="Power",IF(Z82="Enron Canada Corp.",LEFT(L82,9),LEFT(L82,13)),K82)</f>
        <v>Natural Gas</v>
      </c>
      <c r="C82" s="123" t="n">
        <f aca="false">IF(K82="Power",((AE82-AD82+1)*16*SUM(O82:P82)),((AE82-AD82+1)*SUM(O82:P82)))</f>
        <v>1510000</v>
      </c>
      <c r="D82" s="123" t="n">
        <f aca="false">VLOOKUP(H82,$A$7:$E$11,(HLOOKUP(B82,$B$5:$E$6,2,FALSE())),FALSE())*C82</f>
        <v>377.5</v>
      </c>
      <c r="E82" s="90" t="n">
        <v>1146733</v>
      </c>
      <c r="F82" s="91" t="n">
        <v>37001.3348148148</v>
      </c>
      <c r="G82" s="0" t="s">
        <v>148</v>
      </c>
      <c r="H82" s="0" t="s">
        <v>13</v>
      </c>
      <c r="I82" s="0" t="s">
        <v>10</v>
      </c>
      <c r="K82" s="0" t="s">
        <v>11</v>
      </c>
      <c r="L82" s="0" t="s">
        <v>109</v>
      </c>
      <c r="M82" s="0" t="n">
        <v>35599</v>
      </c>
      <c r="N82" s="0" t="s">
        <v>248</v>
      </c>
      <c r="P82" s="92" t="n">
        <v>10000</v>
      </c>
      <c r="R82" s="0" t="s">
        <v>111</v>
      </c>
      <c r="S82" s="0" t="s">
        <v>84</v>
      </c>
      <c r="T82" s="94" t="n">
        <v>-0.0775</v>
      </c>
      <c r="U82" s="0" t="s">
        <v>188</v>
      </c>
      <c r="V82" s="0" t="s">
        <v>249</v>
      </c>
      <c r="W82" s="0" t="s">
        <v>114</v>
      </c>
      <c r="X82" s="0" t="s">
        <v>115</v>
      </c>
      <c r="Y82" s="0" t="s">
        <v>89</v>
      </c>
      <c r="Z82" s="0" t="s">
        <v>116</v>
      </c>
      <c r="AA82" s="0" t="n">
        <v>96045266</v>
      </c>
      <c r="AB82" s="0" t="s">
        <v>250</v>
      </c>
      <c r="AC82" s="0" t="n">
        <v>53350</v>
      </c>
      <c r="AD82" s="91" t="n">
        <v>37196</v>
      </c>
      <c r="AE82" s="91" t="n">
        <v>37346</v>
      </c>
    </row>
    <row r="83" customFormat="false" ht="12.75" hidden="false" customHeight="false" outlineLevel="0" collapsed="false">
      <c r="A83" s="122" t="n">
        <f aca="false">DATEVALUE(TEXT(F83,"mm/dd/yy"))</f>
        <v>37001</v>
      </c>
      <c r="B83" s="122" t="str">
        <f aca="false">IF(K83="Power",IF(Z83="Enron Canada Corp.",LEFT(L83,9),LEFT(L83,13)),K83)</f>
        <v>US East Power</v>
      </c>
      <c r="C83" s="123" t="n">
        <f aca="false">IF(K83="Power",((AE83-AD83+1)*16*SUM(O83:P83)),((AE83-AD83+1)*SUM(O83:P83)))</f>
        <v>24000</v>
      </c>
      <c r="D83" s="123" t="n">
        <f aca="false">VLOOKUP(H83,$A$7:$E$11,(HLOOKUP(B83,$B$5:$E$6,2,FALSE())),FALSE())*C83</f>
        <v>120</v>
      </c>
      <c r="E83" s="90" t="n">
        <v>1147129</v>
      </c>
      <c r="F83" s="91" t="n">
        <v>37001.3479166667</v>
      </c>
      <c r="G83" s="0" t="s">
        <v>156</v>
      </c>
      <c r="H83" s="0" t="s">
        <v>14</v>
      </c>
      <c r="I83" s="0" t="s">
        <v>10</v>
      </c>
      <c r="K83" s="0" t="s">
        <v>12</v>
      </c>
      <c r="L83" s="0" t="s">
        <v>119</v>
      </c>
      <c r="M83" s="0" t="n">
        <v>33301</v>
      </c>
      <c r="N83" s="0" t="s">
        <v>251</v>
      </c>
      <c r="P83" s="92" t="n">
        <v>50</v>
      </c>
      <c r="R83" s="0" t="s">
        <v>83</v>
      </c>
      <c r="S83" s="0" t="s">
        <v>84</v>
      </c>
      <c r="T83" s="94" t="n">
        <v>56</v>
      </c>
      <c r="U83" s="0" t="s">
        <v>121</v>
      </c>
      <c r="V83" s="0" t="s">
        <v>252</v>
      </c>
      <c r="W83" s="0" t="s">
        <v>123</v>
      </c>
      <c r="X83" s="0" t="s">
        <v>88</v>
      </c>
      <c r="Y83" s="0" t="s">
        <v>89</v>
      </c>
      <c r="Z83" s="0" t="s">
        <v>90</v>
      </c>
      <c r="AB83" s="0" t="n">
        <v>587196.1</v>
      </c>
      <c r="AC83" s="0" t="n">
        <v>3246</v>
      </c>
      <c r="AD83" s="91" t="n">
        <v>37135.7159722222</v>
      </c>
      <c r="AE83" s="91" t="n">
        <v>37164.7159722222</v>
      </c>
    </row>
    <row r="84" customFormat="false" ht="12.75" hidden="false" customHeight="false" outlineLevel="0" collapsed="false">
      <c r="A84" s="122" t="n">
        <f aca="false">DATEVALUE(TEXT(F84,"mm/dd/yy"))</f>
        <v>37004</v>
      </c>
      <c r="B84" s="122" t="str">
        <f aca="false">IF(K84="Power",IF(Z84="Enron Canada Corp.",LEFT(L84,9),LEFT(L84,13)),K84)</f>
        <v>US East Power</v>
      </c>
      <c r="C84" s="123" t="n">
        <f aca="false">IF(K84="Power",((AE84-AD84+1)*16*SUM(O84:P84)),((AE84-AD84+1)*SUM(O84:P84)))</f>
        <v>800</v>
      </c>
      <c r="D84" s="123" t="n">
        <f aca="false">VLOOKUP(H84,$A$7:$E$11,(HLOOKUP(B84,$B$5:$E$6,2,FALSE())),FALSE())*C84</f>
        <v>4</v>
      </c>
      <c r="E84" s="90" t="n">
        <v>1151347</v>
      </c>
      <c r="F84" s="91" t="n">
        <v>37004.3027314815</v>
      </c>
      <c r="G84" s="0" t="s">
        <v>148</v>
      </c>
      <c r="H84" s="0" t="s">
        <v>13</v>
      </c>
      <c r="I84" s="0" t="s">
        <v>10</v>
      </c>
      <c r="K84" s="0" t="s">
        <v>12</v>
      </c>
      <c r="L84" s="0" t="s">
        <v>214</v>
      </c>
      <c r="M84" s="0" t="n">
        <v>30594</v>
      </c>
      <c r="N84" s="0" t="s">
        <v>253</v>
      </c>
      <c r="P84" s="92" t="n">
        <v>50</v>
      </c>
      <c r="R84" s="0" t="s">
        <v>83</v>
      </c>
      <c r="S84" s="0" t="s">
        <v>84</v>
      </c>
      <c r="T84" s="94" t="n">
        <v>43.75</v>
      </c>
      <c r="U84" s="0" t="s">
        <v>209</v>
      </c>
      <c r="V84" s="0" t="s">
        <v>217</v>
      </c>
      <c r="W84" s="0" t="s">
        <v>135</v>
      </c>
      <c r="X84" s="0" t="s">
        <v>88</v>
      </c>
      <c r="Y84" s="0" t="s">
        <v>89</v>
      </c>
      <c r="Z84" s="0" t="s">
        <v>116</v>
      </c>
      <c r="AA84" s="0" t="n">
        <v>96045266</v>
      </c>
      <c r="AB84" s="0" t="n">
        <v>588370.1</v>
      </c>
      <c r="AC84" s="0" t="n">
        <v>53350</v>
      </c>
      <c r="AD84" s="91" t="n">
        <v>37005.875</v>
      </c>
      <c r="AE84" s="91" t="n">
        <v>37005.875</v>
      </c>
    </row>
    <row r="85" customFormat="false" ht="12.75" hidden="false" customHeight="false" outlineLevel="0" collapsed="false">
      <c r="A85" s="122" t="n">
        <f aca="false">DATEVALUE(TEXT(F85,"mm/dd/yy"))</f>
        <v>37004</v>
      </c>
      <c r="B85" s="122" t="str">
        <f aca="false">IF(K85="Power",IF(Z85="Enron Canada Corp.",LEFT(L85,9),LEFT(L85,13)),K85)</f>
        <v>US East Power</v>
      </c>
      <c r="C85" s="123" t="n">
        <f aca="false">IF(K85="Power",((AE85-AD85+1)*16*SUM(O85:P85)),((AE85-AD85+1)*SUM(O85:P85)))</f>
        <v>24000</v>
      </c>
      <c r="D85" s="123" t="n">
        <f aca="false">VLOOKUP(H85,$A$7:$E$11,(HLOOKUP(B85,$B$5:$E$6,2,FALSE())),FALSE())*C85</f>
        <v>120</v>
      </c>
      <c r="E85" s="90" t="n">
        <v>1151471</v>
      </c>
      <c r="F85" s="91" t="n">
        <v>37004.3157638889</v>
      </c>
      <c r="G85" s="0" t="s">
        <v>157</v>
      </c>
      <c r="H85" s="0" t="s">
        <v>14</v>
      </c>
      <c r="I85" s="0" t="s">
        <v>10</v>
      </c>
      <c r="K85" s="0" t="s">
        <v>12</v>
      </c>
      <c r="L85" s="0" t="s">
        <v>119</v>
      </c>
      <c r="M85" s="0" t="n">
        <v>32554</v>
      </c>
      <c r="N85" s="0" t="s">
        <v>158</v>
      </c>
      <c r="O85" s="92" t="n">
        <v>50</v>
      </c>
      <c r="R85" s="0" t="s">
        <v>83</v>
      </c>
      <c r="S85" s="0" t="s">
        <v>84</v>
      </c>
      <c r="T85" s="94" t="n">
        <v>75</v>
      </c>
      <c r="U85" s="0" t="s">
        <v>138</v>
      </c>
      <c r="V85" s="0" t="s">
        <v>159</v>
      </c>
      <c r="W85" s="0" t="s">
        <v>160</v>
      </c>
      <c r="X85" s="0" t="s">
        <v>88</v>
      </c>
      <c r="Y85" s="0" t="s">
        <v>89</v>
      </c>
      <c r="Z85" s="0" t="s">
        <v>90</v>
      </c>
      <c r="AA85" s="0" t="n">
        <v>96053024</v>
      </c>
      <c r="AB85" s="0" t="n">
        <v>588425.1</v>
      </c>
      <c r="AC85" s="0" t="n">
        <v>65268</v>
      </c>
      <c r="AD85" s="91" t="n">
        <v>37043.5916666667</v>
      </c>
      <c r="AE85" s="91" t="n">
        <v>37072.5916666667</v>
      </c>
    </row>
    <row r="86" customFormat="false" ht="12.75" hidden="false" customHeight="false" outlineLevel="0" collapsed="false">
      <c r="A86" s="122" t="n">
        <f aca="false">DATEVALUE(TEXT(F86,"mm/dd/yy"))</f>
        <v>37004</v>
      </c>
      <c r="B86" s="122" t="str">
        <f aca="false">IF(K86="Power",IF(Z86="Enron Canada Corp.",LEFT(L86,9),LEFT(L86,13)),K86)</f>
        <v>US East Power</v>
      </c>
      <c r="C86" s="123" t="n">
        <f aca="false">IF(K86="Power",((AE86-AD86+1)*16*SUM(O86:P86)),((AE86-AD86+1)*SUM(O86:P86)))</f>
        <v>24000</v>
      </c>
      <c r="D86" s="123" t="n">
        <f aca="false">VLOOKUP(H86,$A$7:$E$11,(HLOOKUP(B86,$B$5:$E$6,2,FALSE())),FALSE())*C86</f>
        <v>120</v>
      </c>
      <c r="E86" s="90" t="n">
        <v>1154567</v>
      </c>
      <c r="F86" s="91" t="n">
        <v>37004.4171412037</v>
      </c>
      <c r="G86" s="0" t="s">
        <v>164</v>
      </c>
      <c r="H86" s="0" t="s">
        <v>13</v>
      </c>
      <c r="I86" s="0" t="s">
        <v>10</v>
      </c>
      <c r="K86" s="0" t="s">
        <v>12</v>
      </c>
      <c r="L86" s="0" t="s">
        <v>119</v>
      </c>
      <c r="M86" s="0" t="n">
        <v>33275</v>
      </c>
      <c r="N86" s="0" t="s">
        <v>254</v>
      </c>
      <c r="P86" s="92" t="n">
        <v>50</v>
      </c>
      <c r="R86" s="0" t="s">
        <v>83</v>
      </c>
      <c r="S86" s="0" t="s">
        <v>84</v>
      </c>
      <c r="T86" s="94" t="n">
        <v>72.25</v>
      </c>
      <c r="U86" s="0" t="s">
        <v>194</v>
      </c>
      <c r="V86" s="0" t="s">
        <v>167</v>
      </c>
      <c r="W86" s="0" t="s">
        <v>168</v>
      </c>
      <c r="X86" s="0" t="s">
        <v>88</v>
      </c>
      <c r="Y86" s="0" t="s">
        <v>89</v>
      </c>
      <c r="Z86" s="0" t="s">
        <v>90</v>
      </c>
      <c r="AA86" s="0" t="n">
        <v>96004396</v>
      </c>
      <c r="AB86" s="0" t="n">
        <v>589046.1</v>
      </c>
      <c r="AC86" s="0" t="n">
        <v>64245</v>
      </c>
      <c r="AD86" s="91" t="n">
        <v>37043.7104166667</v>
      </c>
      <c r="AE86" s="91" t="n">
        <v>37072.7104166667</v>
      </c>
    </row>
    <row r="87" customFormat="false" ht="12.75" hidden="false" customHeight="false" outlineLevel="0" collapsed="false">
      <c r="A87" s="122" t="n">
        <f aca="false">DATEVALUE(TEXT(F87,"mm/dd/yy"))</f>
        <v>37004</v>
      </c>
      <c r="B87" s="122" t="str">
        <f aca="false">IF(K87="Power",IF(Z87="Enron Canada Corp.",LEFT(L87,9),LEFT(L87,13)),K87)</f>
        <v>US East Power</v>
      </c>
      <c r="C87" s="123" t="n">
        <f aca="false">IF(K87="Power",((AE87-AD87+1)*16*SUM(O87:P87)),((AE87-AD87+1)*SUM(O87:P87)))</f>
        <v>24000</v>
      </c>
      <c r="D87" s="123" t="n">
        <f aca="false">VLOOKUP(H87,$A$7:$E$11,(HLOOKUP(B87,$B$5:$E$6,2,FALSE())),FALSE())*C87</f>
        <v>120</v>
      </c>
      <c r="E87" s="90" t="n">
        <v>1154822</v>
      </c>
      <c r="F87" s="91" t="n">
        <v>37004.4313194444</v>
      </c>
      <c r="G87" s="0" t="s">
        <v>157</v>
      </c>
      <c r="H87" s="0" t="s">
        <v>14</v>
      </c>
      <c r="I87" s="0" t="s">
        <v>10</v>
      </c>
      <c r="K87" s="0" t="s">
        <v>12</v>
      </c>
      <c r="L87" s="0" t="s">
        <v>119</v>
      </c>
      <c r="M87" s="0" t="n">
        <v>32554</v>
      </c>
      <c r="N87" s="0" t="s">
        <v>158</v>
      </c>
      <c r="P87" s="92" t="n">
        <v>50</v>
      </c>
      <c r="R87" s="0" t="s">
        <v>83</v>
      </c>
      <c r="S87" s="0" t="s">
        <v>84</v>
      </c>
      <c r="T87" s="94" t="n">
        <v>75</v>
      </c>
      <c r="U87" s="0" t="s">
        <v>138</v>
      </c>
      <c r="V87" s="0" t="s">
        <v>159</v>
      </c>
      <c r="W87" s="0" t="s">
        <v>160</v>
      </c>
      <c r="X87" s="0" t="s">
        <v>88</v>
      </c>
      <c r="Y87" s="0" t="s">
        <v>89</v>
      </c>
      <c r="Z87" s="0" t="s">
        <v>90</v>
      </c>
      <c r="AA87" s="0" t="n">
        <v>96053024</v>
      </c>
      <c r="AB87" s="0" t="n">
        <v>589076.1</v>
      </c>
      <c r="AC87" s="0" t="n">
        <v>65268</v>
      </c>
      <c r="AD87" s="91" t="n">
        <v>37043.5916666667</v>
      </c>
      <c r="AE87" s="91" t="n">
        <v>37072.5916666667</v>
      </c>
    </row>
    <row r="88" customFormat="false" ht="12.75" hidden="false" customHeight="false" outlineLevel="0" collapsed="false">
      <c r="A88" s="122" t="n">
        <f aca="false">DATEVALUE(TEXT(F88,"mm/dd/yy"))</f>
        <v>37004</v>
      </c>
      <c r="B88" s="122" t="str">
        <f aca="false">IF(K88="Power",IF(Z88="Enron Canada Corp.",LEFT(L88,9),LEFT(L88,13)),K88)</f>
        <v>Natural Gas</v>
      </c>
      <c r="C88" s="123" t="n">
        <f aca="false">IF(K88="Power",((AE88-AD88+1)*16*SUM(O88:P88)),((AE88-AD88+1)*SUM(O88:P88)))</f>
        <v>310000</v>
      </c>
      <c r="D88" s="123" t="n">
        <f aca="false">VLOOKUP(H88,$A$7:$E$11,(HLOOKUP(B88,$B$5:$E$6,2,FALSE())),FALSE())*C88</f>
        <v>77.5</v>
      </c>
      <c r="E88" s="90" t="n">
        <v>1154936</v>
      </c>
      <c r="F88" s="91" t="n">
        <v>37004.4407407407</v>
      </c>
      <c r="G88" s="0" t="s">
        <v>148</v>
      </c>
      <c r="H88" s="0" t="s">
        <v>13</v>
      </c>
      <c r="I88" s="0" t="s">
        <v>10</v>
      </c>
      <c r="K88" s="0" t="s">
        <v>11</v>
      </c>
      <c r="L88" s="0" t="s">
        <v>109</v>
      </c>
      <c r="M88" s="0" t="n">
        <v>36207</v>
      </c>
      <c r="N88" s="0" t="s">
        <v>255</v>
      </c>
      <c r="O88" s="92" t="n">
        <v>10000</v>
      </c>
      <c r="R88" s="0" t="s">
        <v>111</v>
      </c>
      <c r="S88" s="0" t="s">
        <v>84</v>
      </c>
      <c r="T88" s="94" t="n">
        <v>0.25</v>
      </c>
      <c r="U88" s="0" t="s">
        <v>188</v>
      </c>
      <c r="V88" s="0" t="s">
        <v>234</v>
      </c>
      <c r="W88" s="0" t="s">
        <v>256</v>
      </c>
      <c r="X88" s="0" t="s">
        <v>115</v>
      </c>
      <c r="Y88" s="0" t="s">
        <v>89</v>
      </c>
      <c r="Z88" s="0" t="s">
        <v>116</v>
      </c>
      <c r="AA88" s="0" t="n">
        <v>96045266</v>
      </c>
      <c r="AB88" s="0" t="s">
        <v>257</v>
      </c>
      <c r="AC88" s="0" t="n">
        <v>53350</v>
      </c>
      <c r="AD88" s="91" t="n">
        <v>37012.875</v>
      </c>
      <c r="AE88" s="91" t="n">
        <v>37042.875</v>
      </c>
    </row>
    <row r="89" customFormat="false" ht="12.75" hidden="false" customHeight="false" outlineLevel="0" collapsed="false">
      <c r="A89" s="122" t="n">
        <f aca="false">DATEVALUE(TEXT(F89,"mm/dd/yy"))</f>
        <v>37004</v>
      </c>
      <c r="B89" s="122" t="str">
        <f aca="false">IF(K89="Power",IF(Z89="Enron Canada Corp.",LEFT(L89,9),LEFT(L89,13)),K89)</f>
        <v>Natural Gas</v>
      </c>
      <c r="C89" s="123" t="n">
        <f aca="false">IF(K89="Power",((AE89-AD89+1)*16*SUM(O89:P89)),((AE89-AD89+1)*SUM(O89:P89)))</f>
        <v>310000</v>
      </c>
      <c r="D89" s="123" t="n">
        <f aca="false">VLOOKUP(H89,$A$7:$E$11,(HLOOKUP(B89,$B$5:$E$6,2,FALSE())),FALSE())*C89</f>
        <v>77.5</v>
      </c>
      <c r="E89" s="90" t="n">
        <v>1155282</v>
      </c>
      <c r="F89" s="91" t="n">
        <v>37004.4960648148</v>
      </c>
      <c r="G89" s="0" t="s">
        <v>136</v>
      </c>
      <c r="H89" s="0" t="s">
        <v>13</v>
      </c>
      <c r="I89" s="0" t="s">
        <v>10</v>
      </c>
      <c r="K89" s="0" t="s">
        <v>11</v>
      </c>
      <c r="L89" s="0" t="s">
        <v>258</v>
      </c>
      <c r="M89" s="0" t="n">
        <v>48412</v>
      </c>
      <c r="N89" s="0" t="s">
        <v>259</v>
      </c>
      <c r="P89" s="92" t="n">
        <v>10000</v>
      </c>
      <c r="R89" s="0" t="s">
        <v>111</v>
      </c>
      <c r="S89" s="0" t="s">
        <v>84</v>
      </c>
      <c r="T89" s="94" t="n">
        <v>-0.0025</v>
      </c>
      <c r="U89" s="0" t="s">
        <v>188</v>
      </c>
      <c r="V89" s="0" t="s">
        <v>260</v>
      </c>
      <c r="W89" s="0" t="s">
        <v>261</v>
      </c>
      <c r="X89" s="0" t="s">
        <v>262</v>
      </c>
      <c r="Y89" s="0" t="s">
        <v>89</v>
      </c>
      <c r="Z89" s="0" t="s">
        <v>116</v>
      </c>
      <c r="AA89" s="0" t="n">
        <v>96000574</v>
      </c>
      <c r="AB89" s="0" t="s">
        <v>263</v>
      </c>
      <c r="AC89" s="0" t="n">
        <v>18</v>
      </c>
      <c r="AD89" s="91" t="n">
        <v>37012.875</v>
      </c>
      <c r="AE89" s="91" t="n">
        <v>37042.875</v>
      </c>
    </row>
    <row r="90" customFormat="false" ht="12.75" hidden="false" customHeight="false" outlineLevel="0" collapsed="false">
      <c r="A90" s="122" t="n">
        <f aca="false">DATEVALUE(TEXT(F90,"mm/dd/yy"))</f>
        <v>37004</v>
      </c>
      <c r="B90" s="122" t="str">
        <f aca="false">IF(K90="Power",IF(Z90="Enron Canada Corp.",LEFT(L90,9),LEFT(L90,13)),K90)</f>
        <v>US East Power</v>
      </c>
      <c r="C90" s="123" t="n">
        <f aca="false">IF(K90="Power",((AE90-AD90+1)*16*SUM(O90:P90)),((AE90-AD90+1)*SUM(O90:P90)))</f>
        <v>73600</v>
      </c>
      <c r="D90" s="123" t="n">
        <f aca="false">VLOOKUP(H90,$A$7:$E$11,(HLOOKUP(B90,$B$5:$E$6,2,FALSE())),FALSE())*C90</f>
        <v>368</v>
      </c>
      <c r="E90" s="90" t="n">
        <v>1155285</v>
      </c>
      <c r="F90" s="91" t="n">
        <v>37004.4968402778</v>
      </c>
      <c r="G90" s="0" t="s">
        <v>156</v>
      </c>
      <c r="H90" s="0" t="s">
        <v>14</v>
      </c>
      <c r="I90" s="0" t="s">
        <v>10</v>
      </c>
      <c r="K90" s="0" t="s">
        <v>12</v>
      </c>
      <c r="L90" s="0" t="s">
        <v>119</v>
      </c>
      <c r="M90" s="0" t="n">
        <v>33009</v>
      </c>
      <c r="N90" s="0" t="s">
        <v>264</v>
      </c>
      <c r="O90" s="92" t="n">
        <v>50</v>
      </c>
      <c r="R90" s="0" t="s">
        <v>83</v>
      </c>
      <c r="S90" s="0" t="s">
        <v>84</v>
      </c>
      <c r="T90" s="94" t="n">
        <v>57.5</v>
      </c>
      <c r="U90" s="0" t="s">
        <v>121</v>
      </c>
      <c r="V90" s="0" t="s">
        <v>252</v>
      </c>
      <c r="W90" s="0" t="s">
        <v>123</v>
      </c>
      <c r="X90" s="0" t="s">
        <v>88</v>
      </c>
      <c r="Y90" s="0" t="s">
        <v>89</v>
      </c>
      <c r="Z90" s="0" t="s">
        <v>90</v>
      </c>
      <c r="AB90" s="0" t="n">
        <v>589230.1</v>
      </c>
      <c r="AC90" s="0" t="n">
        <v>3246</v>
      </c>
      <c r="AD90" s="91" t="n">
        <v>37165.7159722222</v>
      </c>
      <c r="AE90" s="91" t="n">
        <v>37256.7159722222</v>
      </c>
    </row>
    <row r="91" customFormat="false" ht="12.75" hidden="false" customHeight="false" outlineLevel="0" collapsed="false">
      <c r="A91" s="122" t="n">
        <f aca="false">DATEVALUE(TEXT(F91,"mm/dd/yy"))</f>
        <v>37004</v>
      </c>
      <c r="B91" s="122" t="str">
        <f aca="false">IF(K91="Power",IF(Z91="Enron Canada Corp.",LEFT(L91,9),LEFT(L91,13)),K91)</f>
        <v>US East Power</v>
      </c>
      <c r="C91" s="123" t="n">
        <f aca="false">IF(K91="Power",((AE91-AD91+1)*16*SUM(O91:P91)),((AE91-AD91+1)*SUM(O91:P91)))</f>
        <v>73600</v>
      </c>
      <c r="D91" s="123" t="n">
        <f aca="false">VLOOKUP(H91,$A$7:$E$11,(HLOOKUP(B91,$B$5:$E$6,2,FALSE())),FALSE())*C91</f>
        <v>368</v>
      </c>
      <c r="E91" s="90" t="n">
        <v>1155290</v>
      </c>
      <c r="F91" s="91" t="n">
        <v>37004.4985416667</v>
      </c>
      <c r="G91" s="0" t="s">
        <v>156</v>
      </c>
      <c r="H91" s="0" t="s">
        <v>14</v>
      </c>
      <c r="I91" s="0" t="s">
        <v>10</v>
      </c>
      <c r="K91" s="0" t="s">
        <v>12</v>
      </c>
      <c r="L91" s="0" t="s">
        <v>119</v>
      </c>
      <c r="M91" s="0" t="n">
        <v>33009</v>
      </c>
      <c r="N91" s="0" t="s">
        <v>264</v>
      </c>
      <c r="O91" s="92" t="n">
        <v>50</v>
      </c>
      <c r="R91" s="0" t="s">
        <v>83</v>
      </c>
      <c r="S91" s="0" t="s">
        <v>84</v>
      </c>
      <c r="T91" s="94" t="n">
        <v>57.5</v>
      </c>
      <c r="U91" s="0" t="s">
        <v>121</v>
      </c>
      <c r="V91" s="0" t="s">
        <v>252</v>
      </c>
      <c r="W91" s="0" t="s">
        <v>123</v>
      </c>
      <c r="X91" s="0" t="s">
        <v>88</v>
      </c>
      <c r="Y91" s="0" t="s">
        <v>89</v>
      </c>
      <c r="Z91" s="0" t="s">
        <v>90</v>
      </c>
      <c r="AB91" s="0" t="n">
        <v>589234.1</v>
      </c>
      <c r="AC91" s="0" t="n">
        <v>3246</v>
      </c>
      <c r="AD91" s="91" t="n">
        <v>37165.7159722222</v>
      </c>
      <c r="AE91" s="91" t="n">
        <v>37256.7159722222</v>
      </c>
    </row>
    <row r="92" customFormat="false" ht="12.75" hidden="false" customHeight="false" outlineLevel="0" collapsed="false">
      <c r="A92" s="122" t="n">
        <f aca="false">DATEVALUE(TEXT(F92,"mm/dd/yy"))</f>
        <v>37004</v>
      </c>
      <c r="B92" s="122" t="str">
        <f aca="false">IF(K92="Power",IF(Z92="Enron Canada Corp.",LEFT(L92,9),LEFT(L92,13)),K92)</f>
        <v>US East Power</v>
      </c>
      <c r="C92" s="123" t="n">
        <f aca="false">IF(K92="Power",((AE92-AD92+1)*16*SUM(O92:P92)),((AE92-AD92+1)*SUM(O92:P92)))</f>
        <v>24800</v>
      </c>
      <c r="D92" s="123" t="n">
        <f aca="false">VLOOKUP(H92,$A$7:$E$11,(HLOOKUP(B92,$B$5:$E$6,2,FALSE())),FALSE())*C92</f>
        <v>124</v>
      </c>
      <c r="E92" s="90" t="n">
        <v>1155400</v>
      </c>
      <c r="F92" s="91" t="n">
        <v>37004.5170833333</v>
      </c>
      <c r="G92" s="0" t="s">
        <v>242</v>
      </c>
      <c r="H92" s="0" t="s">
        <v>14</v>
      </c>
      <c r="I92" s="0" t="s">
        <v>10</v>
      </c>
      <c r="K92" s="0" t="s">
        <v>12</v>
      </c>
      <c r="L92" s="0" t="s">
        <v>119</v>
      </c>
      <c r="M92" s="0" t="n">
        <v>32889</v>
      </c>
      <c r="N92" s="0" t="s">
        <v>265</v>
      </c>
      <c r="O92" s="92" t="n">
        <v>50</v>
      </c>
      <c r="R92" s="0" t="s">
        <v>83</v>
      </c>
      <c r="S92" s="0" t="s">
        <v>84</v>
      </c>
      <c r="T92" s="94" t="n">
        <v>52.8</v>
      </c>
      <c r="U92" s="0" t="s">
        <v>138</v>
      </c>
      <c r="V92" s="0" t="s">
        <v>139</v>
      </c>
      <c r="W92" s="0" t="s">
        <v>160</v>
      </c>
      <c r="X92" s="0" t="s">
        <v>88</v>
      </c>
      <c r="Y92" s="0" t="s">
        <v>89</v>
      </c>
      <c r="Z92" s="0" t="s">
        <v>90</v>
      </c>
      <c r="AA92" s="0" t="n">
        <v>96057479</v>
      </c>
      <c r="AB92" s="0" t="n">
        <v>589304.1</v>
      </c>
      <c r="AC92" s="0" t="n">
        <v>55134</v>
      </c>
      <c r="AD92" s="91" t="n">
        <v>37012.5916666667</v>
      </c>
      <c r="AE92" s="91" t="n">
        <v>37042.5916666667</v>
      </c>
    </row>
    <row r="93" customFormat="false" ht="12.75" hidden="false" customHeight="false" outlineLevel="0" collapsed="false">
      <c r="A93" s="122" t="n">
        <f aca="false">DATEVALUE(TEXT(F93,"mm/dd/yy"))</f>
        <v>37004</v>
      </c>
      <c r="B93" s="122" t="str">
        <f aca="false">IF(K93="Power",IF(Z93="Enron Canada Corp.",LEFT(L93,9),LEFT(L93,13)),K93)</f>
        <v>Natural Gas</v>
      </c>
      <c r="C93" s="123" t="n">
        <f aca="false">IF(K93="Power",((AE93-AD93+1)*16*SUM(O93:P93)),((AE93-AD93+1)*SUM(O93:P93)))</f>
        <v>310000</v>
      </c>
      <c r="D93" s="123" t="n">
        <f aca="false">VLOOKUP(H93,$A$7:$E$11,(HLOOKUP(B93,$B$5:$E$6,2,FALSE())),FALSE())*C93</f>
        <v>77.5</v>
      </c>
      <c r="E93" s="90" t="n">
        <v>1155453</v>
      </c>
      <c r="F93" s="91" t="n">
        <v>37004.5218402778</v>
      </c>
      <c r="G93" s="0" t="s">
        <v>174</v>
      </c>
      <c r="H93" s="0" t="s">
        <v>13</v>
      </c>
      <c r="I93" s="0" t="s">
        <v>10</v>
      </c>
      <c r="K93" s="0" t="s">
        <v>11</v>
      </c>
      <c r="L93" s="0" t="s">
        <v>258</v>
      </c>
      <c r="M93" s="0" t="n">
        <v>37186</v>
      </c>
      <c r="N93" s="0" t="s">
        <v>266</v>
      </c>
      <c r="P93" s="92" t="n">
        <v>10000</v>
      </c>
      <c r="R93" s="0" t="s">
        <v>111</v>
      </c>
      <c r="S93" s="0" t="s">
        <v>84</v>
      </c>
      <c r="T93" s="94" t="n">
        <v>0.0025</v>
      </c>
      <c r="U93" s="0" t="s">
        <v>188</v>
      </c>
      <c r="V93" s="0" t="s">
        <v>267</v>
      </c>
      <c r="W93" s="0" t="s">
        <v>235</v>
      </c>
      <c r="X93" s="0" t="s">
        <v>262</v>
      </c>
      <c r="Y93" s="0" t="s">
        <v>89</v>
      </c>
      <c r="Z93" s="0" t="s">
        <v>116</v>
      </c>
      <c r="AA93" s="0" t="n">
        <v>96038539</v>
      </c>
      <c r="AB93" s="0" t="s">
        <v>268</v>
      </c>
      <c r="AC93" s="0" t="n">
        <v>91219</v>
      </c>
      <c r="AD93" s="91" t="n">
        <v>37012.875</v>
      </c>
      <c r="AE93" s="91" t="n">
        <v>37042.875</v>
      </c>
    </row>
    <row r="94" customFormat="false" ht="12.75" hidden="false" customHeight="false" outlineLevel="0" collapsed="false">
      <c r="A94" s="122" t="n">
        <f aca="false">DATEVALUE(TEXT(F94,"mm/dd/yy"))</f>
        <v>37004</v>
      </c>
      <c r="B94" s="122" t="str">
        <f aca="false">IF(K94="Power",IF(Z94="Enron Canada Corp.",LEFT(L94,9),LEFT(L94,13)),K94)</f>
        <v>Natural Gas</v>
      </c>
      <c r="C94" s="123" t="n">
        <f aca="false">IF(K94="Power",((AE94-AD94+1)*16*SUM(O94:P94)),((AE94-AD94+1)*SUM(O94:P94)))</f>
        <v>155000</v>
      </c>
      <c r="D94" s="123" t="n">
        <f aca="false">VLOOKUP(H94,$A$7:$E$11,(HLOOKUP(B94,$B$5:$E$6,2,FALSE())),FALSE())*C94</f>
        <v>38.75</v>
      </c>
      <c r="E94" s="90" t="n">
        <v>1155477</v>
      </c>
      <c r="F94" s="91" t="n">
        <v>37004.5280324074</v>
      </c>
      <c r="G94" s="0" t="s">
        <v>269</v>
      </c>
      <c r="H94" s="0" t="s">
        <v>13</v>
      </c>
      <c r="I94" s="0" t="s">
        <v>10</v>
      </c>
      <c r="K94" s="0" t="s">
        <v>11</v>
      </c>
      <c r="L94" s="0" t="s">
        <v>197</v>
      </c>
      <c r="M94" s="0" t="n">
        <v>36400</v>
      </c>
      <c r="N94" s="0" t="s">
        <v>270</v>
      </c>
      <c r="P94" s="92" t="n">
        <v>5000</v>
      </c>
      <c r="R94" s="0" t="s">
        <v>111</v>
      </c>
      <c r="S94" s="0" t="s">
        <v>84</v>
      </c>
      <c r="T94" s="94" t="n">
        <v>0.13</v>
      </c>
      <c r="U94" s="0" t="s">
        <v>188</v>
      </c>
      <c r="V94" s="0" t="s">
        <v>271</v>
      </c>
      <c r="W94" s="0" t="s">
        <v>272</v>
      </c>
      <c r="X94" s="0" t="s">
        <v>115</v>
      </c>
      <c r="Y94" s="0" t="s">
        <v>89</v>
      </c>
      <c r="Z94" s="0" t="s">
        <v>201</v>
      </c>
      <c r="AA94" s="0" t="n">
        <v>96038383</v>
      </c>
      <c r="AB94" s="0" t="s">
        <v>273</v>
      </c>
      <c r="AC94" s="0" t="n">
        <v>65291</v>
      </c>
      <c r="AD94" s="91" t="n">
        <v>37012.875</v>
      </c>
      <c r="AE94" s="91" t="n">
        <v>37042.875</v>
      </c>
    </row>
    <row r="95" customFormat="false" ht="12.75" hidden="false" customHeight="false" outlineLevel="0" collapsed="false">
      <c r="A95" s="122" t="n">
        <f aca="false">DATEVALUE(TEXT(F95,"mm/dd/yy"))</f>
        <v>37004</v>
      </c>
      <c r="B95" s="122" t="str">
        <f aca="false">IF(K95="Power",IF(Z95="Enron Canada Corp.",LEFT(L95,9),LEFT(L95,13)),K95)</f>
        <v>US East Power</v>
      </c>
      <c r="C95" s="123" t="n">
        <f aca="false">IF(K95="Power",((AE95-AD95+1)*16*SUM(O95:P95)),((AE95-AD95+1)*SUM(O95:P95)))</f>
        <v>24000</v>
      </c>
      <c r="D95" s="123" t="n">
        <f aca="false">VLOOKUP(H95,$A$7:$E$11,(HLOOKUP(B95,$B$5:$E$6,2,FALSE())),FALSE())*C95</f>
        <v>120</v>
      </c>
      <c r="E95" s="90" t="n">
        <v>1155948</v>
      </c>
      <c r="F95" s="91" t="n">
        <v>37004.5844097222</v>
      </c>
      <c r="G95" s="0" t="s">
        <v>164</v>
      </c>
      <c r="H95" s="0" t="s">
        <v>14</v>
      </c>
      <c r="I95" s="0" t="s">
        <v>10</v>
      </c>
      <c r="K95" s="0" t="s">
        <v>12</v>
      </c>
      <c r="L95" s="0" t="s">
        <v>119</v>
      </c>
      <c r="M95" s="0" t="n">
        <v>33301</v>
      </c>
      <c r="N95" s="0" t="s">
        <v>251</v>
      </c>
      <c r="P95" s="92" t="n">
        <v>50</v>
      </c>
      <c r="R95" s="0" t="s">
        <v>83</v>
      </c>
      <c r="S95" s="0" t="s">
        <v>84</v>
      </c>
      <c r="T95" s="94" t="n">
        <v>57.75</v>
      </c>
      <c r="U95" s="0" t="s">
        <v>121</v>
      </c>
      <c r="V95" s="0" t="s">
        <v>252</v>
      </c>
      <c r="W95" s="0" t="s">
        <v>123</v>
      </c>
      <c r="X95" s="0" t="s">
        <v>88</v>
      </c>
      <c r="Y95" s="0" t="s">
        <v>89</v>
      </c>
      <c r="Z95" s="0" t="s">
        <v>90</v>
      </c>
      <c r="AA95" s="0" t="n">
        <v>96004396</v>
      </c>
      <c r="AB95" s="0" t="n">
        <v>589532.1</v>
      </c>
      <c r="AC95" s="0" t="n">
        <v>64245</v>
      </c>
      <c r="AD95" s="91" t="n">
        <v>37135.7159722222</v>
      </c>
      <c r="AE95" s="91" t="n">
        <v>37164.7159722222</v>
      </c>
    </row>
    <row r="96" customFormat="false" ht="12.75" hidden="false" customHeight="false" outlineLevel="0" collapsed="false">
      <c r="A96" s="122" t="n">
        <f aca="false">DATEVALUE(TEXT(F96,"mm/dd/yy"))</f>
        <v>37004</v>
      </c>
      <c r="B96" s="122" t="str">
        <f aca="false">IF(K96="Power",IF(Z96="Enron Canada Corp.",LEFT(L96,9),LEFT(L96,13)),K96)</f>
        <v>US East Power</v>
      </c>
      <c r="C96" s="123" t="n">
        <f aca="false">IF(K96="Power",((AE96-AD96+1)*16*SUM(O96:P96)),((AE96-AD96+1)*SUM(O96:P96)))</f>
        <v>4000</v>
      </c>
      <c r="D96" s="123" t="n">
        <f aca="false">VLOOKUP(H96,$A$7:$E$11,(HLOOKUP(B96,$B$5:$E$6,2,FALSE())),FALSE())*C96</f>
        <v>20</v>
      </c>
      <c r="E96" s="90" t="n">
        <v>1156141</v>
      </c>
      <c r="F96" s="91" t="n">
        <v>37004.6271527778</v>
      </c>
      <c r="G96" s="0" t="s">
        <v>274</v>
      </c>
      <c r="H96" s="0" t="s">
        <v>13</v>
      </c>
      <c r="I96" s="0" t="s">
        <v>10</v>
      </c>
      <c r="K96" s="0" t="s">
        <v>12</v>
      </c>
      <c r="L96" s="0" t="s">
        <v>214</v>
      </c>
      <c r="M96" s="0" t="n">
        <v>30600</v>
      </c>
      <c r="N96" s="0" t="s">
        <v>275</v>
      </c>
      <c r="O96" s="92" t="n">
        <v>50</v>
      </c>
      <c r="R96" s="0" t="s">
        <v>83</v>
      </c>
      <c r="S96" s="0" t="s">
        <v>84</v>
      </c>
      <c r="T96" s="94" t="n">
        <v>48.5</v>
      </c>
      <c r="U96" s="0" t="s">
        <v>209</v>
      </c>
      <c r="V96" s="0" t="s">
        <v>217</v>
      </c>
      <c r="W96" s="0" t="s">
        <v>135</v>
      </c>
      <c r="X96" s="0" t="s">
        <v>88</v>
      </c>
      <c r="Y96" s="0" t="s">
        <v>89</v>
      </c>
      <c r="Z96" s="0" t="s">
        <v>116</v>
      </c>
      <c r="AB96" s="0" t="n">
        <v>589614.1</v>
      </c>
      <c r="AC96" s="0" t="n">
        <v>69121</v>
      </c>
      <c r="AD96" s="91" t="n">
        <v>37011.875</v>
      </c>
      <c r="AE96" s="91" t="n">
        <v>37015.875</v>
      </c>
    </row>
    <row r="97" customFormat="false" ht="12.75" hidden="false" customHeight="false" outlineLevel="0" collapsed="false">
      <c r="A97" s="122" t="n">
        <f aca="false">DATEVALUE(TEXT(F97,"mm/dd/yy"))</f>
        <v>37005</v>
      </c>
      <c r="B97" s="122" t="str">
        <f aca="false">IF(K97="Power",IF(Z97="Enron Canada Corp.",LEFT(L97,9),LEFT(L97,13)),K97)</f>
        <v>US East Power</v>
      </c>
      <c r="C97" s="123" t="n">
        <f aca="false">IF(K97="Power",((AE97-AD97+1)*16*SUM(O97:P97)),((AE97-AD97+1)*SUM(O97:P97)))</f>
        <v>24000</v>
      </c>
      <c r="D97" s="123" t="n">
        <f aca="false">VLOOKUP(H97,$A$7:$E$11,(HLOOKUP(B97,$B$5:$E$6,2,FALSE())),FALSE())*C97</f>
        <v>120</v>
      </c>
      <c r="E97" s="90" t="n">
        <v>1156825</v>
      </c>
      <c r="F97" s="91" t="n">
        <v>37005.2864467593</v>
      </c>
      <c r="G97" s="0" t="s">
        <v>218</v>
      </c>
      <c r="H97" s="0" t="s">
        <v>14</v>
      </c>
      <c r="I97" s="0" t="s">
        <v>10</v>
      </c>
      <c r="K97" s="0" t="s">
        <v>12</v>
      </c>
      <c r="L97" s="0" t="s">
        <v>119</v>
      </c>
      <c r="M97" s="0" t="n">
        <v>32554</v>
      </c>
      <c r="N97" s="0" t="s">
        <v>158</v>
      </c>
      <c r="P97" s="92" t="n">
        <v>50</v>
      </c>
      <c r="R97" s="0" t="s">
        <v>83</v>
      </c>
      <c r="S97" s="0" t="s">
        <v>84</v>
      </c>
      <c r="T97" s="94" t="n">
        <v>75.5</v>
      </c>
      <c r="U97" s="0" t="s">
        <v>138</v>
      </c>
      <c r="V97" s="0" t="s">
        <v>159</v>
      </c>
      <c r="W97" s="0" t="s">
        <v>160</v>
      </c>
      <c r="X97" s="0" t="s">
        <v>88</v>
      </c>
      <c r="Y97" s="0" t="s">
        <v>89</v>
      </c>
      <c r="Z97" s="0" t="s">
        <v>90</v>
      </c>
      <c r="AA97" s="0" t="n">
        <v>96049254</v>
      </c>
      <c r="AB97" s="0" t="n">
        <v>590032.1</v>
      </c>
      <c r="AC97" s="0" t="n">
        <v>84074</v>
      </c>
      <c r="AD97" s="91" t="n">
        <v>37043.5916666667</v>
      </c>
      <c r="AE97" s="91" t="n">
        <v>37072.5916666667</v>
      </c>
    </row>
    <row r="98" customFormat="false" ht="12.75" hidden="false" customHeight="false" outlineLevel="0" collapsed="false">
      <c r="A98" s="122" t="n">
        <f aca="false">DATEVALUE(TEXT(F98,"mm/dd/yy"))</f>
        <v>37005</v>
      </c>
      <c r="B98" s="122" t="str">
        <f aca="false">IF(K98="Power",IF(Z98="Enron Canada Corp.",LEFT(L98,9),LEFT(L98,13)),K98)</f>
        <v>US East Power</v>
      </c>
      <c r="C98" s="123" t="n">
        <f aca="false">IF(K98="Power",((AE98-AD98+1)*16*SUM(O98:P98)),((AE98-AD98+1)*SUM(O98:P98)))</f>
        <v>4000</v>
      </c>
      <c r="D98" s="123" t="n">
        <f aca="false">VLOOKUP(H98,$A$7:$E$11,(HLOOKUP(B98,$B$5:$E$6,2,FALSE())),FALSE())*C98</f>
        <v>20</v>
      </c>
      <c r="E98" s="90" t="n">
        <v>1156969</v>
      </c>
      <c r="F98" s="91" t="n">
        <v>37005.3023148148</v>
      </c>
      <c r="G98" s="0" t="s">
        <v>164</v>
      </c>
      <c r="H98" s="0" t="s">
        <v>14</v>
      </c>
      <c r="I98" s="0" t="s">
        <v>10</v>
      </c>
      <c r="K98" s="0" t="s">
        <v>12</v>
      </c>
      <c r="L98" s="0" t="s">
        <v>119</v>
      </c>
      <c r="M98" s="0" t="n">
        <v>29089</v>
      </c>
      <c r="N98" s="0" t="s">
        <v>276</v>
      </c>
      <c r="O98" s="92" t="n">
        <v>50</v>
      </c>
      <c r="R98" s="0" t="s">
        <v>83</v>
      </c>
      <c r="S98" s="0" t="s">
        <v>84</v>
      </c>
      <c r="T98" s="94" t="n">
        <v>55.5</v>
      </c>
      <c r="U98" s="0" t="s">
        <v>138</v>
      </c>
      <c r="V98" s="0" t="s">
        <v>139</v>
      </c>
      <c r="W98" s="0" t="s">
        <v>140</v>
      </c>
      <c r="X98" s="0" t="s">
        <v>88</v>
      </c>
      <c r="Y98" s="0" t="s">
        <v>89</v>
      </c>
      <c r="Z98" s="0" t="s">
        <v>90</v>
      </c>
      <c r="AA98" s="0" t="n">
        <v>96004396</v>
      </c>
      <c r="AB98" s="0" t="n">
        <v>590102.1</v>
      </c>
      <c r="AC98" s="0" t="n">
        <v>64245</v>
      </c>
      <c r="AD98" s="91" t="n">
        <v>37011.875</v>
      </c>
      <c r="AE98" s="91" t="n">
        <v>37015.875</v>
      </c>
    </row>
    <row r="99" customFormat="false" ht="12.75" hidden="false" customHeight="false" outlineLevel="0" collapsed="false">
      <c r="A99" s="122" t="n">
        <f aca="false">DATEVALUE(TEXT(F99,"mm/dd/yy"))</f>
        <v>37005</v>
      </c>
      <c r="B99" s="122" t="str">
        <f aca="false">IF(K99="Power",IF(Z99="Enron Canada Corp.",LEFT(L99,9),LEFT(L99,13)),K99)</f>
        <v>US East Power</v>
      </c>
      <c r="C99" s="123" t="n">
        <f aca="false">IF(K99="Power",((AE99-AD99+1)*16*SUM(O99:P99)),((AE99-AD99+1)*SUM(O99:P99)))</f>
        <v>24000</v>
      </c>
      <c r="D99" s="123" t="n">
        <f aca="false">VLOOKUP(H99,$A$7:$E$11,(HLOOKUP(B99,$B$5:$E$6,2,FALSE())),FALSE())*C99</f>
        <v>120</v>
      </c>
      <c r="E99" s="90" t="n">
        <v>1157329</v>
      </c>
      <c r="F99" s="91" t="n">
        <v>37005.3345949074</v>
      </c>
      <c r="G99" s="0" t="s">
        <v>239</v>
      </c>
      <c r="H99" s="0" t="s">
        <v>13</v>
      </c>
      <c r="I99" s="0" t="s">
        <v>10</v>
      </c>
      <c r="K99" s="0" t="s">
        <v>12</v>
      </c>
      <c r="L99" s="0" t="s">
        <v>214</v>
      </c>
      <c r="M99" s="0" t="n">
        <v>30184</v>
      </c>
      <c r="N99" s="0" t="s">
        <v>277</v>
      </c>
      <c r="O99" s="92" t="n">
        <v>50</v>
      </c>
      <c r="R99" s="0" t="s">
        <v>83</v>
      </c>
      <c r="S99" s="0" t="s">
        <v>84</v>
      </c>
      <c r="T99" s="94" t="n">
        <v>56.5</v>
      </c>
      <c r="U99" s="0" t="s">
        <v>209</v>
      </c>
      <c r="V99" s="0" t="s">
        <v>252</v>
      </c>
      <c r="W99" s="0" t="s">
        <v>123</v>
      </c>
      <c r="X99" s="0" t="s">
        <v>88</v>
      </c>
      <c r="Y99" s="0" t="s">
        <v>89</v>
      </c>
      <c r="Z99" s="0" t="s">
        <v>116</v>
      </c>
      <c r="AA99" s="0" t="n">
        <v>96041878</v>
      </c>
      <c r="AB99" s="0" t="n">
        <v>590202.1</v>
      </c>
      <c r="AC99" s="0" t="n">
        <v>11135</v>
      </c>
      <c r="AD99" s="91" t="n">
        <v>37043</v>
      </c>
      <c r="AE99" s="91" t="n">
        <v>37072</v>
      </c>
    </row>
    <row r="100" customFormat="false" ht="12.75" hidden="false" customHeight="false" outlineLevel="0" collapsed="false">
      <c r="A100" s="122" t="n">
        <f aca="false">DATEVALUE(TEXT(F100,"mm/dd/yy"))</f>
        <v>37005</v>
      </c>
      <c r="B100" s="122" t="str">
        <f aca="false">IF(K100="Power",IF(Z100="Enron Canada Corp.",LEFT(L100,9),LEFT(L100,13)),K100)</f>
        <v>Natural Gas</v>
      </c>
      <c r="C100" s="123" t="n">
        <f aca="false">IF(K100="Power",((AE100-AD100+1)*16*SUM(O100:P100)),((AE100-AD100+1)*SUM(O100:P100)))</f>
        <v>310000</v>
      </c>
      <c r="D100" s="123" t="n">
        <f aca="false">VLOOKUP(H100,$A$7:$E$11,(HLOOKUP(B100,$B$5:$E$6,2,FALSE())),FALSE())*C100</f>
        <v>77.5</v>
      </c>
      <c r="E100" s="90" t="n">
        <v>1159714</v>
      </c>
      <c r="F100" s="91" t="n">
        <v>37005.3965856481</v>
      </c>
      <c r="G100" s="0" t="s">
        <v>230</v>
      </c>
      <c r="H100" s="0" t="s">
        <v>13</v>
      </c>
      <c r="I100" s="0" t="s">
        <v>10</v>
      </c>
      <c r="K100" s="0" t="s">
        <v>11</v>
      </c>
      <c r="L100" s="0" t="s">
        <v>109</v>
      </c>
      <c r="M100" s="0" t="n">
        <v>38619</v>
      </c>
      <c r="N100" s="0" t="s">
        <v>278</v>
      </c>
      <c r="P100" s="92" t="n">
        <v>10000</v>
      </c>
      <c r="R100" s="0" t="s">
        <v>111</v>
      </c>
      <c r="S100" s="0" t="s">
        <v>84</v>
      </c>
      <c r="T100" s="94" t="n">
        <v>-0.02</v>
      </c>
      <c r="U100" s="0" t="s">
        <v>188</v>
      </c>
      <c r="V100" s="0" t="s">
        <v>189</v>
      </c>
      <c r="W100" s="0" t="s">
        <v>190</v>
      </c>
      <c r="X100" s="0" t="s">
        <v>115</v>
      </c>
      <c r="Y100" s="0" t="s">
        <v>89</v>
      </c>
      <c r="Z100" s="0" t="s">
        <v>116</v>
      </c>
      <c r="AA100" s="0" t="n">
        <v>95001227</v>
      </c>
      <c r="AB100" s="0" t="s">
        <v>279</v>
      </c>
      <c r="AC100" s="0" t="n">
        <v>208</v>
      </c>
      <c r="AD100" s="91" t="n">
        <v>37012.875</v>
      </c>
      <c r="AE100" s="91" t="n">
        <v>37042.875</v>
      </c>
    </row>
    <row r="101" customFormat="false" ht="12.75" hidden="false" customHeight="false" outlineLevel="0" collapsed="false">
      <c r="A101" s="122" t="n">
        <f aca="false">DATEVALUE(TEXT(F101,"mm/dd/yy"))</f>
        <v>37005</v>
      </c>
      <c r="B101" s="122" t="str">
        <f aca="false">IF(K101="Power",IF(Z101="Enron Canada Corp.",LEFT(L101,9),LEFT(L101,13)),K101)</f>
        <v>Natural Gas</v>
      </c>
      <c r="C101" s="123" t="n">
        <f aca="false">IF(K101="Power",((AE101-AD101+1)*16*SUM(O101:P101)),((AE101-AD101+1)*SUM(O101:P101)))</f>
        <v>3100</v>
      </c>
      <c r="D101" s="123" t="n">
        <f aca="false">VLOOKUP(H101,$A$7:$E$11,(HLOOKUP(B101,$B$5:$E$6,2,FALSE())),FALSE())*C101</f>
        <v>0.93</v>
      </c>
      <c r="E101" s="90" t="n">
        <v>1160819</v>
      </c>
      <c r="F101" s="91" t="n">
        <v>37005.4546759259</v>
      </c>
      <c r="G101" s="0" t="s">
        <v>280</v>
      </c>
      <c r="H101" s="0" t="s">
        <v>19</v>
      </c>
      <c r="I101" s="0" t="s">
        <v>10</v>
      </c>
      <c r="K101" s="0" t="s">
        <v>11</v>
      </c>
      <c r="L101" s="0" t="s">
        <v>125</v>
      </c>
      <c r="M101" s="0" t="n">
        <v>44142</v>
      </c>
      <c r="N101" s="0" t="s">
        <v>281</v>
      </c>
      <c r="P101" s="92" t="n">
        <v>100</v>
      </c>
      <c r="R101" s="0" t="s">
        <v>282</v>
      </c>
      <c r="S101" s="0" t="s">
        <v>84</v>
      </c>
      <c r="T101" s="94" t="n">
        <v>5.07</v>
      </c>
      <c r="U101" s="0" t="s">
        <v>181</v>
      </c>
      <c r="V101" s="0" t="s">
        <v>182</v>
      </c>
      <c r="W101" s="0" t="s">
        <v>183</v>
      </c>
      <c r="X101" s="0" t="s">
        <v>115</v>
      </c>
      <c r="Y101" s="0" t="s">
        <v>89</v>
      </c>
      <c r="Z101" s="0" t="s">
        <v>116</v>
      </c>
      <c r="AA101" s="0" t="n">
        <v>96043931</v>
      </c>
      <c r="AB101" s="0" t="s">
        <v>283</v>
      </c>
      <c r="AC101" s="0" t="n">
        <v>120</v>
      </c>
      <c r="AD101" s="91" t="n">
        <v>37012.875</v>
      </c>
      <c r="AE101" s="91" t="n">
        <v>37042.875</v>
      </c>
    </row>
    <row r="102" customFormat="false" ht="12.75" hidden="false" customHeight="false" outlineLevel="0" collapsed="false">
      <c r="A102" s="122" t="n">
        <f aca="false">DATEVALUE(TEXT(F102,"mm/dd/yy"))</f>
        <v>37005</v>
      </c>
      <c r="B102" s="122" t="str">
        <f aca="false">IF(K102="Power",IF(Z102="Enron Canada Corp.",LEFT(L102,9),LEFT(L102,13)),K102)</f>
        <v>Natural Gas</v>
      </c>
      <c r="C102" s="123" t="n">
        <f aca="false">IF(K102="Power",((AE102-AD102+1)*16*SUM(O102:P102)),((AE102-AD102+1)*SUM(O102:P102)))</f>
        <v>3000</v>
      </c>
      <c r="D102" s="123" t="n">
        <f aca="false">VLOOKUP(H102,$A$7:$E$11,(HLOOKUP(B102,$B$5:$E$6,2,FALSE())),FALSE())*C102</f>
        <v>0.9</v>
      </c>
      <c r="E102" s="90" t="n">
        <v>1160820</v>
      </c>
      <c r="F102" s="91" t="n">
        <v>37005.4546759259</v>
      </c>
      <c r="G102" s="0" t="s">
        <v>280</v>
      </c>
      <c r="H102" s="0" t="s">
        <v>19</v>
      </c>
      <c r="I102" s="0" t="s">
        <v>10</v>
      </c>
      <c r="K102" s="0" t="s">
        <v>11</v>
      </c>
      <c r="L102" s="0" t="s">
        <v>125</v>
      </c>
      <c r="M102" s="0" t="n">
        <v>44283</v>
      </c>
      <c r="N102" s="0" t="s">
        <v>284</v>
      </c>
      <c r="O102" s="92" t="n">
        <v>100</v>
      </c>
      <c r="R102" s="0" t="s">
        <v>282</v>
      </c>
      <c r="S102" s="0" t="s">
        <v>84</v>
      </c>
      <c r="T102" s="94" t="n">
        <v>5.118</v>
      </c>
      <c r="U102" s="0" t="s">
        <v>181</v>
      </c>
      <c r="V102" s="0" t="s">
        <v>182</v>
      </c>
      <c r="W102" s="0" t="s">
        <v>183</v>
      </c>
      <c r="X102" s="0" t="s">
        <v>115</v>
      </c>
      <c r="Y102" s="0" t="s">
        <v>89</v>
      </c>
      <c r="Z102" s="0" t="s">
        <v>116</v>
      </c>
      <c r="AA102" s="0" t="n">
        <v>96043931</v>
      </c>
      <c r="AB102" s="0" t="s">
        <v>285</v>
      </c>
      <c r="AC102" s="0" t="n">
        <v>120</v>
      </c>
      <c r="AD102" s="91" t="n">
        <v>37043.875</v>
      </c>
      <c r="AE102" s="91" t="n">
        <v>37072.875</v>
      </c>
    </row>
    <row r="103" customFormat="false" ht="12.75" hidden="false" customHeight="false" outlineLevel="0" collapsed="false">
      <c r="A103" s="122" t="n">
        <f aca="false">DATEVALUE(TEXT(F103,"mm/dd/yy"))</f>
        <v>37005</v>
      </c>
      <c r="B103" s="122" t="str">
        <f aca="false">IF(K103="Power",IF(Z103="Enron Canada Corp.",LEFT(L103,9),LEFT(L103,13)),K103)</f>
        <v>US East Power</v>
      </c>
      <c r="C103" s="123" t="n">
        <f aca="false">IF(K103="Power",((AE103-AD103+1)*16*SUM(O103:P103)),((AE103-AD103+1)*SUM(O103:P103)))</f>
        <v>800</v>
      </c>
      <c r="D103" s="123" t="n">
        <f aca="false">VLOOKUP(H103,$A$7:$E$11,(HLOOKUP(B103,$B$5:$E$6,2,FALSE())),FALSE())*C103</f>
        <v>4</v>
      </c>
      <c r="E103" s="90" t="n">
        <v>1161161</v>
      </c>
      <c r="F103" s="91" t="n">
        <v>37005.4984259259</v>
      </c>
      <c r="G103" s="0" t="s">
        <v>156</v>
      </c>
      <c r="H103" s="0" t="s">
        <v>14</v>
      </c>
      <c r="I103" s="0" t="s">
        <v>10</v>
      </c>
      <c r="K103" s="0" t="s">
        <v>12</v>
      </c>
      <c r="L103" s="0" t="s">
        <v>119</v>
      </c>
      <c r="M103" s="0" t="n">
        <v>49119</v>
      </c>
      <c r="N103" s="0" t="s">
        <v>286</v>
      </c>
      <c r="O103" s="92" t="n">
        <v>50</v>
      </c>
      <c r="R103" s="0" t="s">
        <v>83</v>
      </c>
      <c r="S103" s="0" t="s">
        <v>84</v>
      </c>
      <c r="T103" s="94" t="n">
        <v>59.75</v>
      </c>
      <c r="U103" s="0" t="s">
        <v>138</v>
      </c>
      <c r="V103" s="0" t="s">
        <v>139</v>
      </c>
      <c r="W103" s="0" t="s">
        <v>140</v>
      </c>
      <c r="X103" s="0" t="s">
        <v>88</v>
      </c>
      <c r="Y103" s="0" t="s">
        <v>89</v>
      </c>
      <c r="Z103" s="0" t="s">
        <v>90</v>
      </c>
      <c r="AB103" s="0" t="n">
        <v>590888.1</v>
      </c>
      <c r="AC103" s="0" t="n">
        <v>3246</v>
      </c>
      <c r="AD103" s="91" t="n">
        <v>37011.875</v>
      </c>
      <c r="AE103" s="91" t="n">
        <v>37011.875</v>
      </c>
    </row>
    <row r="104" customFormat="false" ht="12.75" hidden="false" customHeight="false" outlineLevel="0" collapsed="false">
      <c r="A104" s="122" t="n">
        <f aca="false">DATEVALUE(TEXT(F104,"mm/dd/yy"))</f>
        <v>37005</v>
      </c>
      <c r="B104" s="122" t="str">
        <f aca="false">IF(K104="Power",IF(Z104="Enron Canada Corp.",LEFT(L104,9),LEFT(L104,13)),K104)</f>
        <v>Natural Gas</v>
      </c>
      <c r="C104" s="123" t="n">
        <f aca="false">IF(K104="Power",((AE104-AD104+1)*16*SUM(O104:P104)),((AE104-AD104+1)*SUM(O104:P104)))</f>
        <v>310000</v>
      </c>
      <c r="D104" s="123" t="n">
        <f aca="false">VLOOKUP(H104,$A$7:$E$11,(HLOOKUP(B104,$B$5:$E$6,2,FALSE())),FALSE())*C104</f>
        <v>77.5</v>
      </c>
      <c r="E104" s="90" t="n">
        <v>1161911</v>
      </c>
      <c r="F104" s="91" t="n">
        <v>37005.5887268518</v>
      </c>
      <c r="G104" s="0" t="s">
        <v>287</v>
      </c>
      <c r="H104" s="0" t="s">
        <v>13</v>
      </c>
      <c r="I104" s="0" t="s">
        <v>10</v>
      </c>
      <c r="K104" s="0" t="s">
        <v>11</v>
      </c>
      <c r="L104" s="0" t="s">
        <v>109</v>
      </c>
      <c r="M104" s="0" t="n">
        <v>38611</v>
      </c>
      <c r="N104" s="0" t="s">
        <v>288</v>
      </c>
      <c r="P104" s="92" t="n">
        <v>10000</v>
      </c>
      <c r="R104" s="0" t="s">
        <v>111</v>
      </c>
      <c r="S104" s="0" t="s">
        <v>84</v>
      </c>
      <c r="T104" s="94" t="n">
        <v>-0.09</v>
      </c>
      <c r="U104" s="0" t="s">
        <v>188</v>
      </c>
      <c r="V104" s="0" t="s">
        <v>189</v>
      </c>
      <c r="W104" s="0" t="s">
        <v>190</v>
      </c>
      <c r="X104" s="0" t="s">
        <v>115</v>
      </c>
      <c r="Y104" s="0" t="s">
        <v>89</v>
      </c>
      <c r="Z104" s="0" t="s">
        <v>116</v>
      </c>
      <c r="AA104" s="0" t="n">
        <v>96014540</v>
      </c>
      <c r="AB104" s="0" t="s">
        <v>289</v>
      </c>
      <c r="AC104" s="0" t="n">
        <v>53295</v>
      </c>
      <c r="AD104" s="91" t="n">
        <v>37012.875</v>
      </c>
      <c r="AE104" s="91" t="n">
        <v>37042.875</v>
      </c>
    </row>
    <row r="105" customFormat="false" ht="12.75" hidden="false" customHeight="false" outlineLevel="0" collapsed="false">
      <c r="A105" s="122" t="n">
        <f aca="false">DATEVALUE(TEXT(F105,"mm/dd/yy"))</f>
        <v>37005</v>
      </c>
      <c r="B105" s="122" t="str">
        <f aca="false">IF(K105="Power",IF(Z105="Enron Canada Corp.",LEFT(L105,9),LEFT(L105,13)),K105)</f>
        <v>US East Power</v>
      </c>
      <c r="C105" s="123" t="n">
        <f aca="false">IF(K105="Power",((AE105-AD105+1)*16*SUM(O105:P105)),((AE105-AD105+1)*SUM(O105:P105)))</f>
        <v>800</v>
      </c>
      <c r="D105" s="123" t="n">
        <f aca="false">VLOOKUP(H105,$A$7:$E$11,(HLOOKUP(B105,$B$5:$E$6,2,FALSE())),FALSE())*C105</f>
        <v>4</v>
      </c>
      <c r="E105" s="90" t="n">
        <v>1162059</v>
      </c>
      <c r="F105" s="91" t="n">
        <v>37005.6145833333</v>
      </c>
      <c r="G105" s="0" t="s">
        <v>146</v>
      </c>
      <c r="H105" s="0" t="s">
        <v>14</v>
      </c>
      <c r="I105" s="0" t="s">
        <v>10</v>
      </c>
      <c r="K105" s="0" t="s">
        <v>12</v>
      </c>
      <c r="L105" s="0" t="s">
        <v>119</v>
      </c>
      <c r="M105" s="0" t="n">
        <v>49119</v>
      </c>
      <c r="N105" s="0" t="s">
        <v>286</v>
      </c>
      <c r="P105" s="92" t="n">
        <v>50</v>
      </c>
      <c r="R105" s="0" t="s">
        <v>83</v>
      </c>
      <c r="S105" s="0" t="s">
        <v>84</v>
      </c>
      <c r="T105" s="94" t="n">
        <v>58.5</v>
      </c>
      <c r="U105" s="0" t="s">
        <v>138</v>
      </c>
      <c r="V105" s="0" t="s">
        <v>139</v>
      </c>
      <c r="W105" s="0" t="s">
        <v>140</v>
      </c>
      <c r="X105" s="0" t="s">
        <v>88</v>
      </c>
      <c r="Y105" s="0" t="s">
        <v>89</v>
      </c>
      <c r="Z105" s="0" t="s">
        <v>90</v>
      </c>
      <c r="AA105" s="0" t="n">
        <v>96006417</v>
      </c>
      <c r="AB105" s="0" t="n">
        <v>591147.1</v>
      </c>
      <c r="AC105" s="0" t="n">
        <v>56264</v>
      </c>
      <c r="AD105" s="91" t="n">
        <v>37011.875</v>
      </c>
      <c r="AE105" s="91" t="n">
        <v>37011.875</v>
      </c>
    </row>
    <row r="106" customFormat="false" ht="12.75" hidden="false" customHeight="false" outlineLevel="0" collapsed="false">
      <c r="A106" s="122" t="n">
        <f aca="false">DATEVALUE(TEXT(F106,"mm/dd/yy"))</f>
        <v>37005</v>
      </c>
      <c r="B106" s="122" t="str">
        <f aca="false">IF(K106="Power",IF(Z106="Enron Canada Corp.",LEFT(L106,9),LEFT(L106,13)),K106)</f>
        <v>US East Power</v>
      </c>
      <c r="C106" s="123" t="n">
        <f aca="false">IF(K106="Power",((AE106-AD106+1)*16*SUM(O106:P106)),((AE106-AD106+1)*SUM(O106:P106)))</f>
        <v>800</v>
      </c>
      <c r="D106" s="123" t="n">
        <f aca="false">VLOOKUP(H106,$A$7:$E$11,(HLOOKUP(B106,$B$5:$E$6,2,FALSE())),FALSE())*C106</f>
        <v>4</v>
      </c>
      <c r="E106" s="90" t="n">
        <v>1162078</v>
      </c>
      <c r="F106" s="91" t="n">
        <v>37005.6176967593</v>
      </c>
      <c r="G106" s="0" t="s">
        <v>146</v>
      </c>
      <c r="H106" s="0" t="s">
        <v>14</v>
      </c>
      <c r="I106" s="0" t="s">
        <v>10</v>
      </c>
      <c r="K106" s="0" t="s">
        <v>12</v>
      </c>
      <c r="L106" s="0" t="s">
        <v>119</v>
      </c>
      <c r="M106" s="0" t="n">
        <v>49119</v>
      </c>
      <c r="N106" s="0" t="s">
        <v>286</v>
      </c>
      <c r="P106" s="92" t="n">
        <v>50</v>
      </c>
      <c r="R106" s="0" t="s">
        <v>83</v>
      </c>
      <c r="S106" s="0" t="s">
        <v>84</v>
      </c>
      <c r="T106" s="94" t="n">
        <v>58</v>
      </c>
      <c r="U106" s="0" t="s">
        <v>138</v>
      </c>
      <c r="V106" s="0" t="s">
        <v>139</v>
      </c>
      <c r="W106" s="0" t="s">
        <v>140</v>
      </c>
      <c r="X106" s="0" t="s">
        <v>88</v>
      </c>
      <c r="Y106" s="0" t="s">
        <v>89</v>
      </c>
      <c r="Z106" s="0" t="s">
        <v>90</v>
      </c>
      <c r="AA106" s="0" t="n">
        <v>96006417</v>
      </c>
      <c r="AB106" s="0" t="n">
        <v>591164.1</v>
      </c>
      <c r="AC106" s="0" t="n">
        <v>56264</v>
      </c>
      <c r="AD106" s="91" t="n">
        <v>37011.875</v>
      </c>
      <c r="AE106" s="91" t="n">
        <v>37011.875</v>
      </c>
    </row>
    <row r="107" customFormat="false" ht="12.75" hidden="false" customHeight="false" outlineLevel="0" collapsed="false">
      <c r="A107" s="122" t="n">
        <f aca="false">DATEVALUE(TEXT(F107,"mm/dd/yy"))</f>
        <v>37005</v>
      </c>
      <c r="B107" s="122" t="str">
        <f aca="false">IF(K107="Power",IF(Z107="Enron Canada Corp.",LEFT(L107,9),LEFT(L107,13)),K107)</f>
        <v>US East Power</v>
      </c>
      <c r="C107" s="123" t="n">
        <f aca="false">IF(K107="Power",((AE107-AD107+1)*16*SUM(O107:P107)),((AE107-AD107+1)*SUM(O107:P107)))</f>
        <v>24000</v>
      </c>
      <c r="D107" s="123" t="n">
        <f aca="false">VLOOKUP(H107,$A$7:$E$11,(HLOOKUP(B107,$B$5:$E$6,2,FALSE())),FALSE())*C107</f>
        <v>120</v>
      </c>
      <c r="E107" s="90" t="n">
        <v>1162128</v>
      </c>
      <c r="F107" s="91" t="n">
        <v>37005.6255787037</v>
      </c>
      <c r="G107" s="0" t="s">
        <v>136</v>
      </c>
      <c r="H107" s="0" t="s">
        <v>13</v>
      </c>
      <c r="I107" s="0" t="s">
        <v>10</v>
      </c>
      <c r="K107" s="0" t="s">
        <v>12</v>
      </c>
      <c r="L107" s="0" t="s">
        <v>119</v>
      </c>
      <c r="M107" s="0" t="n">
        <v>7473</v>
      </c>
      <c r="N107" s="0" t="s">
        <v>290</v>
      </c>
      <c r="P107" s="92" t="n">
        <v>50</v>
      </c>
      <c r="R107" s="0" t="s">
        <v>83</v>
      </c>
      <c r="S107" s="0" t="s">
        <v>84</v>
      </c>
      <c r="T107" s="94" t="n">
        <v>74</v>
      </c>
      <c r="U107" s="0" t="s">
        <v>209</v>
      </c>
      <c r="V107" s="0" t="s">
        <v>252</v>
      </c>
      <c r="W107" s="0" t="s">
        <v>123</v>
      </c>
      <c r="X107" s="0" t="s">
        <v>88</v>
      </c>
      <c r="Y107" s="0" t="s">
        <v>89</v>
      </c>
      <c r="Z107" s="0" t="s">
        <v>90</v>
      </c>
      <c r="AA107" s="0" t="n">
        <v>96009016</v>
      </c>
      <c r="AB107" s="0" t="n">
        <v>591192.1</v>
      </c>
      <c r="AC107" s="0" t="n">
        <v>18</v>
      </c>
      <c r="AD107" s="91" t="n">
        <v>37043.7159722222</v>
      </c>
      <c r="AE107" s="91" t="n">
        <v>37072.7159722222</v>
      </c>
    </row>
    <row r="108" customFormat="false" ht="12.75" hidden="false" customHeight="false" outlineLevel="0" collapsed="false">
      <c r="A108" s="122" t="n">
        <f aca="false">DATEVALUE(TEXT(F108,"mm/dd/yy"))</f>
        <v>37006</v>
      </c>
      <c r="B108" s="122" t="str">
        <f aca="false">IF(K108="Power",IF(Z108="Enron Canada Corp.",LEFT(L108,9),LEFT(L108,13)),K108)</f>
        <v>US East Power</v>
      </c>
      <c r="C108" s="123" t="n">
        <f aca="false">IF(K108="Power",((AE108-AD108+1)*16*SUM(O108:P108)),((AE108-AD108+1)*SUM(O108:P108)))</f>
        <v>800</v>
      </c>
      <c r="D108" s="123" t="n">
        <f aca="false">VLOOKUP(H108,$A$7:$E$11,(HLOOKUP(B108,$B$5:$E$6,2,FALSE())),FALSE())*C108</f>
        <v>4</v>
      </c>
      <c r="E108" s="90" t="n">
        <v>1162782</v>
      </c>
      <c r="F108" s="91" t="n">
        <v>37006.276099537</v>
      </c>
      <c r="G108" s="0" t="s">
        <v>156</v>
      </c>
      <c r="H108" s="0" t="s">
        <v>14</v>
      </c>
      <c r="I108" s="0" t="s">
        <v>10</v>
      </c>
      <c r="K108" s="0" t="s">
        <v>12</v>
      </c>
      <c r="L108" s="0" t="s">
        <v>119</v>
      </c>
      <c r="M108" s="0" t="n">
        <v>29088</v>
      </c>
      <c r="N108" s="0" t="s">
        <v>291</v>
      </c>
      <c r="O108" s="92" t="n">
        <v>50</v>
      </c>
      <c r="R108" s="0" t="s">
        <v>83</v>
      </c>
      <c r="S108" s="0" t="s">
        <v>84</v>
      </c>
      <c r="T108" s="94" t="n">
        <v>39.5</v>
      </c>
      <c r="U108" s="0" t="s">
        <v>138</v>
      </c>
      <c r="V108" s="0" t="s">
        <v>139</v>
      </c>
      <c r="W108" s="0" t="s">
        <v>140</v>
      </c>
      <c r="X108" s="0" t="s">
        <v>88</v>
      </c>
      <c r="Y108" s="0" t="s">
        <v>89</v>
      </c>
      <c r="Z108" s="0" t="s">
        <v>90</v>
      </c>
      <c r="AB108" s="0" t="n">
        <v>591413.1</v>
      </c>
      <c r="AC108" s="0" t="n">
        <v>3246</v>
      </c>
      <c r="AD108" s="91" t="n">
        <v>37007.875</v>
      </c>
      <c r="AE108" s="91" t="n">
        <v>37007.875</v>
      </c>
    </row>
    <row r="109" customFormat="false" ht="12.75" hidden="false" customHeight="false" outlineLevel="0" collapsed="false">
      <c r="A109" s="122" t="n">
        <f aca="false">DATEVALUE(TEXT(F109,"mm/dd/yy"))</f>
        <v>37006</v>
      </c>
      <c r="B109" s="122" t="str">
        <f aca="false">IF(K109="Power",IF(Z109="Enron Canada Corp.",LEFT(L109,9),LEFT(L109,13)),K109)</f>
        <v>US East Power</v>
      </c>
      <c r="C109" s="123" t="n">
        <f aca="false">IF(K109="Power",((AE109-AD109+1)*16*SUM(O109:P109)),((AE109-AD109+1)*SUM(O109:P109)))</f>
        <v>800</v>
      </c>
      <c r="D109" s="123" t="n">
        <f aca="false">VLOOKUP(H109,$A$7:$E$11,(HLOOKUP(B109,$B$5:$E$6,2,FALSE())),FALSE())*C109</f>
        <v>4</v>
      </c>
      <c r="E109" s="90" t="n">
        <v>1162784</v>
      </c>
      <c r="F109" s="91" t="n">
        <v>37006.2762384259</v>
      </c>
      <c r="G109" s="0" t="s">
        <v>156</v>
      </c>
      <c r="H109" s="0" t="s">
        <v>14</v>
      </c>
      <c r="I109" s="0" t="s">
        <v>10</v>
      </c>
      <c r="K109" s="0" t="s">
        <v>12</v>
      </c>
      <c r="L109" s="0" t="s">
        <v>119</v>
      </c>
      <c r="M109" s="0" t="n">
        <v>29088</v>
      </c>
      <c r="N109" s="0" t="s">
        <v>291</v>
      </c>
      <c r="O109" s="92" t="n">
        <v>50</v>
      </c>
      <c r="R109" s="0" t="s">
        <v>83</v>
      </c>
      <c r="S109" s="0" t="s">
        <v>84</v>
      </c>
      <c r="T109" s="94" t="n">
        <v>39.4</v>
      </c>
      <c r="U109" s="0" t="s">
        <v>138</v>
      </c>
      <c r="V109" s="0" t="s">
        <v>139</v>
      </c>
      <c r="W109" s="0" t="s">
        <v>140</v>
      </c>
      <c r="X109" s="0" t="s">
        <v>88</v>
      </c>
      <c r="Y109" s="0" t="s">
        <v>89</v>
      </c>
      <c r="Z109" s="0" t="s">
        <v>90</v>
      </c>
      <c r="AB109" s="0" t="n">
        <v>591415.1</v>
      </c>
      <c r="AC109" s="0" t="n">
        <v>3246</v>
      </c>
      <c r="AD109" s="91" t="n">
        <v>37007.875</v>
      </c>
      <c r="AE109" s="91" t="n">
        <v>37007.875</v>
      </c>
    </row>
    <row r="110" customFormat="false" ht="12.75" hidden="false" customHeight="false" outlineLevel="0" collapsed="false">
      <c r="A110" s="122" t="n">
        <f aca="false">DATEVALUE(TEXT(F110,"mm/dd/yy"))</f>
        <v>37006</v>
      </c>
      <c r="B110" s="122" t="str">
        <f aca="false">IF(K110="Power",IF(Z110="Enron Canada Corp.",LEFT(L110,9),LEFT(L110,13)),K110)</f>
        <v>US East Power</v>
      </c>
      <c r="C110" s="123" t="n">
        <f aca="false">IF(K110="Power",((AE110-AD110+1)*16*SUM(O110:P110)),((AE110-AD110+1)*SUM(O110:P110)))</f>
        <v>4000</v>
      </c>
      <c r="D110" s="123" t="n">
        <f aca="false">VLOOKUP(H110,$A$7:$E$11,(HLOOKUP(B110,$B$5:$E$6,2,FALSE())),FALSE())*C110</f>
        <v>20</v>
      </c>
      <c r="E110" s="90" t="n">
        <v>1162799</v>
      </c>
      <c r="F110" s="91" t="n">
        <v>37006.278912037</v>
      </c>
      <c r="G110" s="0" t="s">
        <v>156</v>
      </c>
      <c r="H110" s="0" t="s">
        <v>14</v>
      </c>
      <c r="I110" s="0" t="s">
        <v>10</v>
      </c>
      <c r="K110" s="0" t="s">
        <v>12</v>
      </c>
      <c r="L110" s="0" t="s">
        <v>119</v>
      </c>
      <c r="M110" s="0" t="n">
        <v>29089</v>
      </c>
      <c r="N110" s="0" t="s">
        <v>276</v>
      </c>
      <c r="O110" s="92" t="n">
        <v>50</v>
      </c>
      <c r="R110" s="0" t="s">
        <v>83</v>
      </c>
      <c r="S110" s="0" t="s">
        <v>84</v>
      </c>
      <c r="T110" s="94" t="n">
        <v>57.5</v>
      </c>
      <c r="U110" s="0" t="s">
        <v>138</v>
      </c>
      <c r="V110" s="0" t="s">
        <v>139</v>
      </c>
      <c r="W110" s="0" t="s">
        <v>140</v>
      </c>
      <c r="X110" s="0" t="s">
        <v>88</v>
      </c>
      <c r="Y110" s="0" t="s">
        <v>89</v>
      </c>
      <c r="Z110" s="0" t="s">
        <v>90</v>
      </c>
      <c r="AB110" s="0" t="n">
        <v>591430.1</v>
      </c>
      <c r="AC110" s="0" t="n">
        <v>3246</v>
      </c>
      <c r="AD110" s="91" t="n">
        <v>37011.875</v>
      </c>
      <c r="AE110" s="91" t="n">
        <v>37015.875</v>
      </c>
    </row>
    <row r="111" customFormat="false" ht="12.75" hidden="false" customHeight="false" outlineLevel="0" collapsed="false">
      <c r="A111" s="122" t="n">
        <f aca="false">DATEVALUE(TEXT(F111,"mm/dd/yy"))</f>
        <v>37006</v>
      </c>
      <c r="B111" s="122" t="str">
        <f aca="false">IF(K111="Power",IF(Z111="Enron Canada Corp.",LEFT(L111,9),LEFT(L111,13)),K111)</f>
        <v>US East Power</v>
      </c>
      <c r="C111" s="123" t="n">
        <f aca="false">IF(K111="Power",((AE111-AD111+1)*16*SUM(O111:P111)),((AE111-AD111+1)*SUM(O111:P111)))</f>
        <v>800</v>
      </c>
      <c r="D111" s="123" t="n">
        <f aca="false">VLOOKUP(H111,$A$7:$E$11,(HLOOKUP(B111,$B$5:$E$6,2,FALSE())),FALSE())*C111</f>
        <v>4</v>
      </c>
      <c r="E111" s="90" t="n">
        <v>1162828</v>
      </c>
      <c r="F111" s="91" t="n">
        <v>37006.2861226852</v>
      </c>
      <c r="G111" s="0" t="s">
        <v>210</v>
      </c>
      <c r="H111" s="0" t="s">
        <v>14</v>
      </c>
      <c r="I111" s="0" t="s">
        <v>10</v>
      </c>
      <c r="K111" s="0" t="s">
        <v>12</v>
      </c>
      <c r="L111" s="0" t="s">
        <v>119</v>
      </c>
      <c r="M111" s="0" t="n">
        <v>29088</v>
      </c>
      <c r="N111" s="0" t="s">
        <v>291</v>
      </c>
      <c r="O111" s="92" t="n">
        <v>50</v>
      </c>
      <c r="R111" s="0" t="s">
        <v>83</v>
      </c>
      <c r="S111" s="0" t="s">
        <v>84</v>
      </c>
      <c r="T111" s="94" t="n">
        <v>40</v>
      </c>
      <c r="U111" s="0" t="s">
        <v>138</v>
      </c>
      <c r="V111" s="0" t="s">
        <v>139</v>
      </c>
      <c r="W111" s="0" t="s">
        <v>140</v>
      </c>
      <c r="X111" s="0" t="s">
        <v>88</v>
      </c>
      <c r="Y111" s="0" t="s">
        <v>89</v>
      </c>
      <c r="Z111" s="0" t="s">
        <v>90</v>
      </c>
      <c r="AB111" s="0" t="n">
        <v>591452.1</v>
      </c>
      <c r="AC111" s="0" t="n">
        <v>5607</v>
      </c>
      <c r="AD111" s="91" t="n">
        <v>37007.875</v>
      </c>
      <c r="AE111" s="91" t="n">
        <v>37007.875</v>
      </c>
    </row>
    <row r="112" customFormat="false" ht="12.75" hidden="false" customHeight="false" outlineLevel="0" collapsed="false">
      <c r="A112" s="122" t="n">
        <f aca="false">DATEVALUE(TEXT(F112,"mm/dd/yy"))</f>
        <v>37006</v>
      </c>
      <c r="B112" s="122" t="str">
        <f aca="false">IF(K112="Power",IF(Z112="Enron Canada Corp.",LEFT(L112,9),LEFT(L112,13)),K112)</f>
        <v>US East Power</v>
      </c>
      <c r="C112" s="123" t="n">
        <f aca="false">IF(K112="Power",((AE112-AD112+1)*16*SUM(O112:P112)),((AE112-AD112+1)*SUM(O112:P112)))</f>
        <v>24800</v>
      </c>
      <c r="D112" s="123" t="n">
        <f aca="false">VLOOKUP(H112,$A$7:$E$11,(HLOOKUP(B112,$B$5:$E$6,2,FALSE())),FALSE())*C112</f>
        <v>124</v>
      </c>
      <c r="E112" s="90" t="n">
        <v>1163104</v>
      </c>
      <c r="F112" s="91" t="n">
        <v>37006.3212268519</v>
      </c>
      <c r="G112" s="0" t="s">
        <v>157</v>
      </c>
      <c r="H112" s="0" t="s">
        <v>14</v>
      </c>
      <c r="I112" s="0" t="s">
        <v>10</v>
      </c>
      <c r="K112" s="0" t="s">
        <v>12</v>
      </c>
      <c r="L112" s="0" t="s">
        <v>119</v>
      </c>
      <c r="M112" s="0" t="n">
        <v>32889</v>
      </c>
      <c r="N112" s="0" t="s">
        <v>265</v>
      </c>
      <c r="P112" s="92" t="n">
        <v>50</v>
      </c>
      <c r="R112" s="0" t="s">
        <v>83</v>
      </c>
      <c r="S112" s="0" t="s">
        <v>84</v>
      </c>
      <c r="T112" s="94" t="n">
        <v>53.25</v>
      </c>
      <c r="U112" s="0" t="s">
        <v>138</v>
      </c>
      <c r="V112" s="0" t="s">
        <v>139</v>
      </c>
      <c r="W112" s="0" t="s">
        <v>160</v>
      </c>
      <c r="X112" s="0" t="s">
        <v>88</v>
      </c>
      <c r="Y112" s="0" t="s">
        <v>89</v>
      </c>
      <c r="Z112" s="0" t="s">
        <v>90</v>
      </c>
      <c r="AA112" s="0" t="n">
        <v>96053024</v>
      </c>
      <c r="AB112" s="0" t="n">
        <v>591604.1</v>
      </c>
      <c r="AC112" s="0" t="n">
        <v>65268</v>
      </c>
      <c r="AD112" s="91" t="n">
        <v>37012.5916666667</v>
      </c>
      <c r="AE112" s="91" t="n">
        <v>37042.5916666667</v>
      </c>
    </row>
    <row r="113" customFormat="false" ht="12.75" hidden="false" customHeight="false" outlineLevel="0" collapsed="false">
      <c r="A113" s="122" t="n">
        <f aca="false">DATEVALUE(TEXT(F113,"mm/dd/yy"))</f>
        <v>37006</v>
      </c>
      <c r="B113" s="122" t="str">
        <f aca="false">IF(K113="Power",IF(Z113="Enron Canada Corp.",LEFT(L113,9),LEFT(L113,13)),K113)</f>
        <v>US East Power</v>
      </c>
      <c r="C113" s="123" t="n">
        <f aca="false">IF(K113="Power",((AE113-AD113+1)*16*SUM(O113:P113)),((AE113-AD113+1)*SUM(O113:P113)))</f>
        <v>24000</v>
      </c>
      <c r="D113" s="123" t="n">
        <f aca="false">VLOOKUP(H113,$A$7:$E$11,(HLOOKUP(B113,$B$5:$E$6,2,FALSE())),FALSE())*C113</f>
        <v>120</v>
      </c>
      <c r="E113" s="90" t="n">
        <v>1163210</v>
      </c>
      <c r="F113" s="91" t="n">
        <v>37006.3318402778</v>
      </c>
      <c r="G113" s="0" t="s">
        <v>164</v>
      </c>
      <c r="H113" s="0" t="s">
        <v>14</v>
      </c>
      <c r="I113" s="0" t="s">
        <v>10</v>
      </c>
      <c r="K113" s="0" t="s">
        <v>12</v>
      </c>
      <c r="L113" s="0" t="s">
        <v>119</v>
      </c>
      <c r="M113" s="0" t="n">
        <v>33301</v>
      </c>
      <c r="N113" s="0" t="s">
        <v>251</v>
      </c>
      <c r="P113" s="92" t="n">
        <v>50</v>
      </c>
      <c r="R113" s="0" t="s">
        <v>83</v>
      </c>
      <c r="S113" s="0" t="s">
        <v>84</v>
      </c>
      <c r="T113" s="94" t="n">
        <v>57</v>
      </c>
      <c r="U113" s="0" t="s">
        <v>121</v>
      </c>
      <c r="V113" s="0" t="s">
        <v>252</v>
      </c>
      <c r="W113" s="0" t="s">
        <v>123</v>
      </c>
      <c r="X113" s="0" t="s">
        <v>88</v>
      </c>
      <c r="Y113" s="0" t="s">
        <v>89</v>
      </c>
      <c r="Z113" s="0" t="s">
        <v>90</v>
      </c>
      <c r="AA113" s="0" t="n">
        <v>96004396</v>
      </c>
      <c r="AB113" s="0" t="n">
        <v>591648.1</v>
      </c>
      <c r="AC113" s="0" t="n">
        <v>64245</v>
      </c>
      <c r="AD113" s="91" t="n">
        <v>37135.7159722222</v>
      </c>
      <c r="AE113" s="91" t="n">
        <v>37164.7159722222</v>
      </c>
    </row>
    <row r="114" customFormat="false" ht="12.75" hidden="false" customHeight="false" outlineLevel="0" collapsed="false">
      <c r="A114" s="122" t="n">
        <f aca="false">DATEVALUE(TEXT(F114,"mm/dd/yy"))</f>
        <v>37006</v>
      </c>
      <c r="B114" s="122" t="str">
        <f aca="false">IF(K114="Power",IF(Z114="Enron Canada Corp.",LEFT(L114,9),LEFT(L114,13)),K114)</f>
        <v>US West Power</v>
      </c>
      <c r="C114" s="123" t="n">
        <f aca="false">IF(K114="Power",((AE114-AD114+1)*16*SUM(O114:P114)),((AE114-AD114+1)*SUM(O114:P114)))</f>
        <v>400</v>
      </c>
      <c r="D114" s="123" t="n">
        <f aca="false">VLOOKUP(H114,$A$7:$E$11,(HLOOKUP(B114,$B$5:$E$6,2,FALSE())),FALSE())*C114</f>
        <v>3</v>
      </c>
      <c r="E114" s="90" t="n">
        <v>1163761</v>
      </c>
      <c r="F114" s="91" t="n">
        <v>37006.3546643518</v>
      </c>
      <c r="G114" s="0" t="s">
        <v>292</v>
      </c>
      <c r="H114" s="0" t="s">
        <v>13</v>
      </c>
      <c r="I114" s="0" t="s">
        <v>10</v>
      </c>
      <c r="K114" s="0" t="s">
        <v>12</v>
      </c>
      <c r="L114" s="0" t="s">
        <v>92</v>
      </c>
      <c r="M114" s="0" t="n">
        <v>29386</v>
      </c>
      <c r="N114" s="0" t="s">
        <v>293</v>
      </c>
      <c r="P114" s="92" t="n">
        <v>25</v>
      </c>
      <c r="R114" s="0" t="s">
        <v>83</v>
      </c>
      <c r="S114" s="0" t="s">
        <v>84</v>
      </c>
      <c r="T114" s="94" t="n">
        <v>124</v>
      </c>
      <c r="U114" s="0" t="s">
        <v>163</v>
      </c>
      <c r="V114" s="0" t="s">
        <v>294</v>
      </c>
      <c r="W114" s="0" t="s">
        <v>101</v>
      </c>
      <c r="X114" s="0" t="s">
        <v>88</v>
      </c>
      <c r="Y114" s="0" t="s">
        <v>89</v>
      </c>
      <c r="Z114" s="0" t="s">
        <v>90</v>
      </c>
      <c r="AA114" s="0" t="n">
        <v>96004381</v>
      </c>
      <c r="AB114" s="0" t="n">
        <v>591839.1</v>
      </c>
      <c r="AC114" s="0" t="n">
        <v>12</v>
      </c>
      <c r="AD114" s="91" t="n">
        <v>37007.875</v>
      </c>
      <c r="AE114" s="91" t="n">
        <v>37007.875</v>
      </c>
    </row>
    <row r="115" customFormat="false" ht="12.75" hidden="false" customHeight="false" outlineLevel="0" collapsed="false">
      <c r="A115" s="122" t="n">
        <f aca="false">DATEVALUE(TEXT(F115,"mm/dd/yy"))</f>
        <v>37006</v>
      </c>
      <c r="B115" s="122" t="str">
        <f aca="false">IF(K115="Power",IF(Z115="Enron Canada Corp.",LEFT(L115,9),LEFT(L115,13)),K115)</f>
        <v>Natural Gas</v>
      </c>
      <c r="C115" s="123" t="n">
        <f aca="false">IF(K115="Power",((AE115-AD115+1)*16*SUM(O115:P115)),((AE115-AD115+1)*SUM(O115:P115)))</f>
        <v>155000</v>
      </c>
      <c r="D115" s="123" t="n">
        <f aca="false">VLOOKUP(H115,$A$7:$E$11,(HLOOKUP(B115,$B$5:$E$6,2,FALSE())),FALSE())*C115</f>
        <v>46.5</v>
      </c>
      <c r="E115" s="90" t="n">
        <v>1163964</v>
      </c>
      <c r="F115" s="91" t="n">
        <v>37006.3606365741</v>
      </c>
      <c r="G115" s="0" t="s">
        <v>295</v>
      </c>
      <c r="H115" s="0" t="s">
        <v>14</v>
      </c>
      <c r="I115" s="0" t="s">
        <v>10</v>
      </c>
      <c r="K115" s="0" t="s">
        <v>11</v>
      </c>
      <c r="L115" s="0" t="s">
        <v>125</v>
      </c>
      <c r="M115" s="0" t="n">
        <v>36239</v>
      </c>
      <c r="N115" s="0" t="s">
        <v>296</v>
      </c>
      <c r="P115" s="92" t="n">
        <v>5000</v>
      </c>
      <c r="R115" s="0" t="s">
        <v>111</v>
      </c>
      <c r="S115" s="0" t="s">
        <v>84</v>
      </c>
      <c r="T115" s="94" t="n">
        <v>0.0925</v>
      </c>
      <c r="U115" s="0" t="s">
        <v>112</v>
      </c>
      <c r="V115" s="0" t="s">
        <v>297</v>
      </c>
      <c r="W115" s="0" t="s">
        <v>298</v>
      </c>
      <c r="X115" s="0" t="s">
        <v>115</v>
      </c>
      <c r="Y115" s="0" t="s">
        <v>89</v>
      </c>
      <c r="Z115" s="0" t="s">
        <v>116</v>
      </c>
      <c r="AA115" s="0" t="n">
        <v>95000199</v>
      </c>
      <c r="AB115" s="0" t="s">
        <v>299</v>
      </c>
      <c r="AC115" s="0" t="n">
        <v>61981</v>
      </c>
      <c r="AD115" s="91" t="n">
        <v>37012.875</v>
      </c>
      <c r="AE115" s="91" t="n">
        <v>37042.875</v>
      </c>
    </row>
    <row r="116" customFormat="false" ht="12.75" hidden="false" customHeight="false" outlineLevel="0" collapsed="false">
      <c r="A116" s="122" t="n">
        <f aca="false">DATEVALUE(TEXT(F116,"mm/dd/yy"))</f>
        <v>37006</v>
      </c>
      <c r="B116" s="122" t="str">
        <f aca="false">IF(K116="Power",IF(Z116="Enron Canada Corp.",LEFT(L116,9),LEFT(L116,13)),K116)</f>
        <v>US West Power</v>
      </c>
      <c r="C116" s="123" t="n">
        <f aca="false">IF(K116="Power",((AE116-AD116+1)*16*SUM(O116:P116)),((AE116-AD116+1)*SUM(O116:P116)))</f>
        <v>36800</v>
      </c>
      <c r="D116" s="123" t="n">
        <f aca="false">VLOOKUP(H116,$A$7:$E$11,(HLOOKUP(B116,$B$5:$E$6,2,FALSE())),FALSE())*C116</f>
        <v>276</v>
      </c>
      <c r="E116" s="90" t="n">
        <v>1164557</v>
      </c>
      <c r="F116" s="91" t="n">
        <v>37006.3724189815</v>
      </c>
      <c r="G116" s="0" t="s">
        <v>80</v>
      </c>
      <c r="H116" s="0" t="s">
        <v>14</v>
      </c>
      <c r="I116" s="0" t="s">
        <v>10</v>
      </c>
      <c r="K116" s="0" t="s">
        <v>12</v>
      </c>
      <c r="L116" s="0" t="s">
        <v>81</v>
      </c>
      <c r="M116" s="0" t="n">
        <v>30895</v>
      </c>
      <c r="N116" s="0" t="s">
        <v>132</v>
      </c>
      <c r="O116" s="92" t="n">
        <v>25</v>
      </c>
      <c r="R116" s="0" t="s">
        <v>83</v>
      </c>
      <c r="S116" s="0" t="s">
        <v>84</v>
      </c>
      <c r="T116" s="94" t="n">
        <v>440</v>
      </c>
      <c r="U116" s="0" t="s">
        <v>104</v>
      </c>
      <c r="V116" s="0" t="s">
        <v>97</v>
      </c>
      <c r="W116" s="0" t="s">
        <v>98</v>
      </c>
      <c r="X116" s="0" t="s">
        <v>88</v>
      </c>
      <c r="Y116" s="0" t="s">
        <v>89</v>
      </c>
      <c r="Z116" s="0" t="s">
        <v>90</v>
      </c>
      <c r="AA116" s="0" t="n">
        <v>96004354</v>
      </c>
      <c r="AB116" s="0" t="n">
        <v>591955.1</v>
      </c>
      <c r="AC116" s="0" t="n">
        <v>29605</v>
      </c>
      <c r="AD116" s="91" t="n">
        <v>37073.7013888889</v>
      </c>
      <c r="AE116" s="91" t="n">
        <v>37164.7013888889</v>
      </c>
    </row>
    <row r="117" customFormat="false" ht="12.75" hidden="false" customHeight="false" outlineLevel="0" collapsed="false">
      <c r="A117" s="122" t="n">
        <f aca="false">DATEVALUE(TEXT(F117,"mm/dd/yy"))</f>
        <v>37006</v>
      </c>
      <c r="B117" s="122" t="str">
        <f aca="false">IF(K117="Power",IF(Z117="Enron Canada Corp.",LEFT(L117,9),LEFT(L117,13)),K117)</f>
        <v>US East Power</v>
      </c>
      <c r="C117" s="123" t="n">
        <f aca="false">IF(K117="Power",((AE117-AD117+1)*16*SUM(O117:P117)),((AE117-AD117+1)*SUM(O117:P117)))</f>
        <v>24000</v>
      </c>
      <c r="D117" s="123" t="n">
        <f aca="false">VLOOKUP(H117,$A$7:$E$11,(HLOOKUP(B117,$B$5:$E$6,2,FALSE())),FALSE())*C117</f>
        <v>120</v>
      </c>
      <c r="E117" s="90" t="n">
        <v>1164993</v>
      </c>
      <c r="F117" s="91" t="n">
        <v>37006.3797106482</v>
      </c>
      <c r="G117" s="0" t="s">
        <v>164</v>
      </c>
      <c r="H117" s="0" t="s">
        <v>14</v>
      </c>
      <c r="I117" s="0" t="s">
        <v>10</v>
      </c>
      <c r="K117" s="0" t="s">
        <v>12</v>
      </c>
      <c r="L117" s="0" t="s">
        <v>119</v>
      </c>
      <c r="M117" s="0" t="n">
        <v>3942</v>
      </c>
      <c r="N117" s="0" t="s">
        <v>300</v>
      </c>
      <c r="O117" s="92" t="n">
        <v>50</v>
      </c>
      <c r="R117" s="0" t="s">
        <v>83</v>
      </c>
      <c r="S117" s="0" t="s">
        <v>84</v>
      </c>
      <c r="T117" s="94" t="n">
        <v>46.5</v>
      </c>
      <c r="U117" s="0" t="s">
        <v>138</v>
      </c>
      <c r="V117" s="0" t="s">
        <v>159</v>
      </c>
      <c r="W117" s="0" t="s">
        <v>160</v>
      </c>
      <c r="X117" s="0" t="s">
        <v>88</v>
      </c>
      <c r="Y117" s="0" t="s">
        <v>89</v>
      </c>
      <c r="Z117" s="0" t="s">
        <v>90</v>
      </c>
      <c r="AA117" s="0" t="n">
        <v>96004396</v>
      </c>
      <c r="AB117" s="0" t="n">
        <v>591982.1</v>
      </c>
      <c r="AC117" s="0" t="n">
        <v>64245</v>
      </c>
      <c r="AD117" s="91" t="n">
        <v>37135.5916666667</v>
      </c>
      <c r="AE117" s="91" t="n">
        <v>37164.5916666667</v>
      </c>
    </row>
    <row r="118" customFormat="false" ht="12.75" hidden="false" customHeight="false" outlineLevel="0" collapsed="false">
      <c r="A118" s="122" t="n">
        <f aca="false">DATEVALUE(TEXT(F118,"mm/dd/yy"))</f>
        <v>37006</v>
      </c>
      <c r="B118" s="122" t="str">
        <f aca="false">IF(K118="Power",IF(Z118="Enron Canada Corp.",LEFT(L118,9),LEFT(L118,13)),K118)</f>
        <v>Natural Gas</v>
      </c>
      <c r="C118" s="123" t="n">
        <f aca="false">IF(K118="Power",((AE118-AD118+1)*16*SUM(O118:P118)),((AE118-AD118+1)*SUM(O118:P118)))</f>
        <v>310000</v>
      </c>
      <c r="D118" s="123" t="n">
        <f aca="false">VLOOKUP(H118,$A$7:$E$11,(HLOOKUP(B118,$B$5:$E$6,2,FALSE())),FALSE())*C118</f>
        <v>93</v>
      </c>
      <c r="E118" s="90" t="n">
        <v>1165018</v>
      </c>
      <c r="F118" s="91" t="n">
        <v>37006.3803819444</v>
      </c>
      <c r="G118" s="0" t="s">
        <v>124</v>
      </c>
      <c r="H118" s="0" t="s">
        <v>14</v>
      </c>
      <c r="I118" s="0" t="s">
        <v>10</v>
      </c>
      <c r="K118" s="0" t="s">
        <v>11</v>
      </c>
      <c r="L118" s="0" t="s">
        <v>125</v>
      </c>
      <c r="M118" s="0" t="n">
        <v>41763</v>
      </c>
      <c r="N118" s="0" t="s">
        <v>301</v>
      </c>
      <c r="P118" s="92" t="n">
        <v>10000</v>
      </c>
      <c r="R118" s="0" t="s">
        <v>111</v>
      </c>
      <c r="S118" s="0" t="s">
        <v>84</v>
      </c>
      <c r="T118" s="94" t="n">
        <v>-0.0225</v>
      </c>
      <c r="U118" s="0" t="s">
        <v>127</v>
      </c>
      <c r="V118" s="0" t="s">
        <v>189</v>
      </c>
      <c r="W118" s="0" t="s">
        <v>190</v>
      </c>
      <c r="X118" s="0" t="s">
        <v>115</v>
      </c>
      <c r="Y118" s="0" t="s">
        <v>89</v>
      </c>
      <c r="Z118" s="0" t="s">
        <v>116</v>
      </c>
      <c r="AA118" s="0" t="n">
        <v>96021110</v>
      </c>
      <c r="AB118" s="0" t="s">
        <v>302</v>
      </c>
      <c r="AC118" s="0" t="n">
        <v>57399</v>
      </c>
      <c r="AD118" s="91" t="n">
        <v>37012.875</v>
      </c>
      <c r="AE118" s="91" t="n">
        <v>37042.875</v>
      </c>
    </row>
    <row r="119" customFormat="false" ht="12.75" hidden="false" customHeight="false" outlineLevel="0" collapsed="false">
      <c r="A119" s="122" t="n">
        <f aca="false">DATEVALUE(TEXT(F119,"mm/dd/yy"))</f>
        <v>37006</v>
      </c>
      <c r="B119" s="122" t="str">
        <f aca="false">IF(K119="Power",IF(Z119="Enron Canada Corp.",LEFT(L119,9),LEFT(L119,13)),K119)</f>
        <v>Natural Gas</v>
      </c>
      <c r="C119" s="123" t="n">
        <f aca="false">IF(K119="Power",((AE119-AD119+1)*16*SUM(O119:P119)),((AE119-AD119+1)*SUM(O119:P119)))</f>
        <v>310000</v>
      </c>
      <c r="D119" s="123" t="n">
        <f aca="false">VLOOKUP(H119,$A$7:$E$11,(HLOOKUP(B119,$B$5:$E$6,2,FALSE())),FALSE())*C119</f>
        <v>93</v>
      </c>
      <c r="E119" s="90" t="n">
        <v>1165794</v>
      </c>
      <c r="F119" s="91" t="n">
        <v>37006.4015393518</v>
      </c>
      <c r="G119" s="0" t="s">
        <v>303</v>
      </c>
      <c r="H119" s="0" t="s">
        <v>14</v>
      </c>
      <c r="I119" s="0" t="s">
        <v>10</v>
      </c>
      <c r="K119" s="0" t="s">
        <v>11</v>
      </c>
      <c r="L119" s="0" t="s">
        <v>125</v>
      </c>
      <c r="M119" s="0" t="n">
        <v>42364</v>
      </c>
      <c r="N119" s="0" t="s">
        <v>304</v>
      </c>
      <c r="P119" s="92" t="n">
        <v>10000</v>
      </c>
      <c r="R119" s="0" t="s">
        <v>111</v>
      </c>
      <c r="S119" s="0" t="s">
        <v>84</v>
      </c>
      <c r="T119" s="94" t="n">
        <v>0.0025</v>
      </c>
      <c r="U119" s="0" t="s">
        <v>127</v>
      </c>
      <c r="V119" s="0" t="s">
        <v>204</v>
      </c>
      <c r="W119" s="0" t="s">
        <v>205</v>
      </c>
      <c r="X119" s="0" t="s">
        <v>115</v>
      </c>
      <c r="Y119" s="0" t="s">
        <v>89</v>
      </c>
      <c r="Z119" s="0" t="s">
        <v>116</v>
      </c>
      <c r="AA119" s="0" t="n">
        <v>95000242</v>
      </c>
      <c r="AB119" s="0" t="s">
        <v>305</v>
      </c>
      <c r="AC119" s="0" t="n">
        <v>232</v>
      </c>
      <c r="AD119" s="91" t="n">
        <v>37012.875</v>
      </c>
      <c r="AE119" s="91" t="n">
        <v>37042.875</v>
      </c>
    </row>
    <row r="120" customFormat="false" ht="12.75" hidden="false" customHeight="false" outlineLevel="0" collapsed="false">
      <c r="A120" s="122" t="n">
        <f aca="false">DATEVALUE(TEXT(F120,"mm/dd/yy"))</f>
        <v>37006</v>
      </c>
      <c r="B120" s="122" t="str">
        <f aca="false">IF(K120="Power",IF(Z120="Enron Canada Corp.",LEFT(L120,9),LEFT(L120,13)),K120)</f>
        <v>Natural Gas</v>
      </c>
      <c r="C120" s="123" t="n">
        <f aca="false">IF(K120="Power",((AE120-AD120+1)*16*SUM(O120:P120)),((AE120-AD120+1)*SUM(O120:P120)))</f>
        <v>155000</v>
      </c>
      <c r="D120" s="123" t="n">
        <f aca="false">VLOOKUP(H120,$A$7:$E$11,(HLOOKUP(B120,$B$5:$E$6,2,FALSE())),FALSE())*C120</f>
        <v>38.75</v>
      </c>
      <c r="E120" s="90" t="n">
        <v>1165878</v>
      </c>
      <c r="F120" s="91" t="n">
        <v>37006.403275463</v>
      </c>
      <c r="G120" s="0" t="s">
        <v>186</v>
      </c>
      <c r="H120" s="0" t="s">
        <v>13</v>
      </c>
      <c r="I120" s="0" t="s">
        <v>10</v>
      </c>
      <c r="K120" s="0" t="s">
        <v>11</v>
      </c>
      <c r="L120" s="0" t="s">
        <v>109</v>
      </c>
      <c r="M120" s="0" t="n">
        <v>38619</v>
      </c>
      <c r="N120" s="0" t="s">
        <v>278</v>
      </c>
      <c r="P120" s="92" t="n">
        <v>5000</v>
      </c>
      <c r="R120" s="0" t="s">
        <v>111</v>
      </c>
      <c r="S120" s="0" t="s">
        <v>84</v>
      </c>
      <c r="T120" s="94" t="n">
        <v>-0.025</v>
      </c>
      <c r="U120" s="0" t="s">
        <v>188</v>
      </c>
      <c r="V120" s="0" t="s">
        <v>189</v>
      </c>
      <c r="W120" s="0" t="s">
        <v>190</v>
      </c>
      <c r="X120" s="0" t="s">
        <v>115</v>
      </c>
      <c r="Y120" s="0" t="s">
        <v>89</v>
      </c>
      <c r="Z120" s="0" t="s">
        <v>116</v>
      </c>
      <c r="AA120" s="0" t="n">
        <v>96043502</v>
      </c>
      <c r="AB120" s="0" t="s">
        <v>306</v>
      </c>
      <c r="AC120" s="0" t="n">
        <v>57543</v>
      </c>
      <c r="AD120" s="91" t="n">
        <v>37012.875</v>
      </c>
      <c r="AE120" s="91" t="n">
        <v>37042.875</v>
      </c>
    </row>
    <row r="121" customFormat="false" ht="12.75" hidden="false" customHeight="false" outlineLevel="0" collapsed="false">
      <c r="A121" s="122" t="n">
        <f aca="false">DATEVALUE(TEXT(F121,"mm/dd/yy"))</f>
        <v>37006</v>
      </c>
      <c r="B121" s="122" t="str">
        <f aca="false">IF(K121="Power",IF(Z121="Enron Canada Corp.",LEFT(L121,9),LEFT(L121,13)),K121)</f>
        <v>US East Power</v>
      </c>
      <c r="C121" s="123" t="n">
        <f aca="false">IF(K121="Power",((AE121-AD121+1)*16*SUM(O121:P121)),((AE121-AD121+1)*SUM(O121:P121)))</f>
        <v>24800</v>
      </c>
      <c r="D121" s="123" t="n">
        <f aca="false">VLOOKUP(H121,$A$7:$E$11,(HLOOKUP(B121,$B$5:$E$6,2,FALSE())),FALSE())*C121</f>
        <v>124</v>
      </c>
      <c r="E121" s="90" t="n">
        <v>1167174</v>
      </c>
      <c r="F121" s="91" t="n">
        <v>37006.480462963</v>
      </c>
      <c r="G121" s="0" t="s">
        <v>148</v>
      </c>
      <c r="H121" s="0" t="s">
        <v>13</v>
      </c>
      <c r="I121" s="0" t="s">
        <v>10</v>
      </c>
      <c r="K121" s="0" t="s">
        <v>12</v>
      </c>
      <c r="L121" s="0" t="s">
        <v>119</v>
      </c>
      <c r="M121" s="0" t="n">
        <v>32889</v>
      </c>
      <c r="N121" s="0" t="s">
        <v>265</v>
      </c>
      <c r="P121" s="92" t="n">
        <v>50</v>
      </c>
      <c r="R121" s="0" t="s">
        <v>83</v>
      </c>
      <c r="S121" s="0" t="s">
        <v>84</v>
      </c>
      <c r="T121" s="94" t="n">
        <v>53</v>
      </c>
      <c r="U121" s="0" t="s">
        <v>194</v>
      </c>
      <c r="V121" s="0" t="s">
        <v>139</v>
      </c>
      <c r="W121" s="0" t="s">
        <v>160</v>
      </c>
      <c r="X121" s="0" t="s">
        <v>88</v>
      </c>
      <c r="Y121" s="0" t="s">
        <v>89</v>
      </c>
      <c r="Z121" s="0" t="s">
        <v>90</v>
      </c>
      <c r="AA121" s="0" t="n">
        <v>96057469</v>
      </c>
      <c r="AB121" s="0" t="n">
        <v>592262.1</v>
      </c>
      <c r="AC121" s="0" t="n">
        <v>53350</v>
      </c>
      <c r="AD121" s="91" t="n">
        <v>37012.5916666667</v>
      </c>
      <c r="AE121" s="91" t="n">
        <v>37042.5916666667</v>
      </c>
    </row>
    <row r="122" customFormat="false" ht="12.75" hidden="false" customHeight="false" outlineLevel="0" collapsed="false">
      <c r="A122" s="122" t="n">
        <f aca="false">DATEVALUE(TEXT(F122,"mm/dd/yy"))</f>
        <v>37006</v>
      </c>
      <c r="B122" s="122" t="str">
        <f aca="false">IF(K122="Power",IF(Z122="Enron Canada Corp.",LEFT(L122,9),LEFT(L122,13)),K122)</f>
        <v>US East Power</v>
      </c>
      <c r="C122" s="123" t="n">
        <f aca="false">IF(K122="Power",((AE122-AD122+1)*16*SUM(O122:P122)),((AE122-AD122+1)*SUM(O122:P122)))</f>
        <v>4000</v>
      </c>
      <c r="D122" s="123" t="n">
        <f aca="false">VLOOKUP(H122,$A$7:$E$11,(HLOOKUP(B122,$B$5:$E$6,2,FALSE())),FALSE())*C122</f>
        <v>20</v>
      </c>
      <c r="E122" s="90" t="n">
        <v>1167424</v>
      </c>
      <c r="F122" s="91" t="n">
        <v>37006.5117013889</v>
      </c>
      <c r="G122" s="0" t="s">
        <v>156</v>
      </c>
      <c r="H122" s="0" t="s">
        <v>14</v>
      </c>
      <c r="I122" s="0" t="s">
        <v>10</v>
      </c>
      <c r="K122" s="0" t="s">
        <v>12</v>
      </c>
      <c r="L122" s="0" t="s">
        <v>119</v>
      </c>
      <c r="M122" s="0" t="n">
        <v>29089</v>
      </c>
      <c r="N122" s="0" t="s">
        <v>276</v>
      </c>
      <c r="O122" s="92" t="n">
        <v>50</v>
      </c>
      <c r="R122" s="0" t="s">
        <v>83</v>
      </c>
      <c r="S122" s="0" t="s">
        <v>84</v>
      </c>
      <c r="T122" s="94" t="n">
        <v>58.25</v>
      </c>
      <c r="U122" s="0" t="s">
        <v>138</v>
      </c>
      <c r="V122" s="0" t="s">
        <v>139</v>
      </c>
      <c r="W122" s="0" t="s">
        <v>140</v>
      </c>
      <c r="X122" s="0" t="s">
        <v>88</v>
      </c>
      <c r="Y122" s="0" t="s">
        <v>89</v>
      </c>
      <c r="Z122" s="0" t="s">
        <v>90</v>
      </c>
      <c r="AB122" s="0" t="n">
        <v>592329.1</v>
      </c>
      <c r="AC122" s="0" t="n">
        <v>3246</v>
      </c>
      <c r="AD122" s="91" t="n">
        <v>37011.875</v>
      </c>
      <c r="AE122" s="91" t="n">
        <v>37015.875</v>
      </c>
    </row>
    <row r="123" customFormat="false" ht="12.75" hidden="false" customHeight="false" outlineLevel="0" collapsed="false">
      <c r="A123" s="122" t="n">
        <f aca="false">DATEVALUE(TEXT(F123,"mm/dd/yy"))</f>
        <v>37006</v>
      </c>
      <c r="B123" s="122" t="str">
        <f aca="false">IF(K123="Power",IF(Z123="Enron Canada Corp.",LEFT(L123,9),LEFT(L123,13)),K123)</f>
        <v>US East Power</v>
      </c>
      <c r="C123" s="123" t="n">
        <f aca="false">IF(K123="Power",((AE123-AD123+1)*16*SUM(O123:P123)),((AE123-AD123+1)*SUM(O123:P123)))</f>
        <v>3200</v>
      </c>
      <c r="D123" s="123" t="n">
        <f aca="false">VLOOKUP(H123,$A$7:$E$11,(HLOOKUP(B123,$B$5:$E$6,2,FALSE())),FALSE())*C123</f>
        <v>16</v>
      </c>
      <c r="E123" s="90" t="n">
        <v>1167425</v>
      </c>
      <c r="F123" s="91" t="n">
        <v>37006.5117939815</v>
      </c>
      <c r="G123" s="0" t="s">
        <v>156</v>
      </c>
      <c r="H123" s="0" t="s">
        <v>14</v>
      </c>
      <c r="I123" s="0" t="s">
        <v>10</v>
      </c>
      <c r="K123" s="0" t="s">
        <v>12</v>
      </c>
      <c r="L123" s="0" t="s">
        <v>119</v>
      </c>
      <c r="M123" s="0" t="n">
        <v>49213</v>
      </c>
      <c r="N123" s="0" t="s">
        <v>307</v>
      </c>
      <c r="O123" s="92" t="n">
        <v>50</v>
      </c>
      <c r="R123" s="0" t="s">
        <v>83</v>
      </c>
      <c r="S123" s="0" t="s">
        <v>84</v>
      </c>
      <c r="T123" s="94" t="n">
        <v>58.25</v>
      </c>
      <c r="U123" s="0" t="s">
        <v>138</v>
      </c>
      <c r="V123" s="0" t="s">
        <v>139</v>
      </c>
      <c r="W123" s="0" t="s">
        <v>140</v>
      </c>
      <c r="X123" s="0" t="s">
        <v>88</v>
      </c>
      <c r="Y123" s="0" t="s">
        <v>89</v>
      </c>
      <c r="Z123" s="0" t="s">
        <v>90</v>
      </c>
      <c r="AB123" s="0" t="n">
        <v>592330.1</v>
      </c>
      <c r="AC123" s="0" t="n">
        <v>3246</v>
      </c>
      <c r="AD123" s="91" t="n">
        <v>37012.875</v>
      </c>
      <c r="AE123" s="91" t="n">
        <v>37015.875</v>
      </c>
    </row>
    <row r="124" customFormat="false" ht="12.75" hidden="false" customHeight="false" outlineLevel="0" collapsed="false">
      <c r="A124" s="122" t="n">
        <f aca="false">DATEVALUE(TEXT(F124,"mm/dd/yy"))</f>
        <v>37006</v>
      </c>
      <c r="B124" s="122" t="str">
        <f aca="false">IF(K124="Power",IF(Z124="Enron Canada Corp.",LEFT(L124,9),LEFT(L124,13)),K124)</f>
        <v>US East Power</v>
      </c>
      <c r="C124" s="123" t="n">
        <f aca="false">IF(K124="Power",((AE124-AD124+1)*16*SUM(O124:P124)),((AE124-AD124+1)*SUM(O124:P124)))</f>
        <v>3200</v>
      </c>
      <c r="D124" s="123" t="n">
        <f aca="false">VLOOKUP(H124,$A$7:$E$11,(HLOOKUP(B124,$B$5:$E$6,2,FALSE())),FALSE())*C124</f>
        <v>16</v>
      </c>
      <c r="E124" s="90" t="n">
        <v>1167544</v>
      </c>
      <c r="F124" s="91" t="n">
        <v>37006.5338541667</v>
      </c>
      <c r="G124" s="0" t="s">
        <v>118</v>
      </c>
      <c r="H124" s="0" t="s">
        <v>14</v>
      </c>
      <c r="I124" s="0" t="s">
        <v>10</v>
      </c>
      <c r="K124" s="0" t="s">
        <v>12</v>
      </c>
      <c r="L124" s="0" t="s">
        <v>119</v>
      </c>
      <c r="M124" s="0" t="n">
        <v>49217</v>
      </c>
      <c r="N124" s="0" t="s">
        <v>308</v>
      </c>
      <c r="O124" s="92" t="n">
        <v>50</v>
      </c>
      <c r="R124" s="0" t="s">
        <v>83</v>
      </c>
      <c r="S124" s="0" t="s">
        <v>84</v>
      </c>
      <c r="T124" s="94" t="n">
        <v>55</v>
      </c>
      <c r="U124" s="0" t="s">
        <v>121</v>
      </c>
      <c r="V124" s="0" t="s">
        <v>122</v>
      </c>
      <c r="W124" s="0" t="s">
        <v>135</v>
      </c>
      <c r="X124" s="0" t="s">
        <v>88</v>
      </c>
      <c r="Y124" s="0" t="s">
        <v>89</v>
      </c>
      <c r="Z124" s="0" t="s">
        <v>90</v>
      </c>
      <c r="AA124" s="0" t="n">
        <v>96020991</v>
      </c>
      <c r="AB124" s="0" t="n">
        <v>592379.1</v>
      </c>
      <c r="AC124" s="0" t="n">
        <v>66682</v>
      </c>
      <c r="AD124" s="91" t="n">
        <v>37012.875</v>
      </c>
      <c r="AE124" s="91" t="n">
        <v>37015.875</v>
      </c>
    </row>
    <row r="125" customFormat="false" ht="12.75" hidden="false" customHeight="false" outlineLevel="0" collapsed="false">
      <c r="A125" s="122" t="n">
        <f aca="false">DATEVALUE(TEXT(F125,"mm/dd/yy"))</f>
        <v>37006</v>
      </c>
      <c r="B125" s="122" t="str">
        <f aca="false">IF(K125="Power",IF(Z125="Enron Canada Corp.",LEFT(L125,9),LEFT(L125,13)),K125)</f>
        <v>US East Power</v>
      </c>
      <c r="C125" s="123" t="n">
        <f aca="false">IF(K125="Power",((AE125-AD125+1)*16*SUM(O125:P125)),((AE125-AD125+1)*SUM(O125:P125)))</f>
        <v>4000</v>
      </c>
      <c r="D125" s="123" t="n">
        <f aca="false">VLOOKUP(H125,$A$7:$E$11,(HLOOKUP(B125,$B$5:$E$6,2,FALSE())),FALSE())*C125</f>
        <v>20</v>
      </c>
      <c r="E125" s="90" t="n">
        <v>1168055</v>
      </c>
      <c r="F125" s="91" t="n">
        <v>37006.5655439815</v>
      </c>
      <c r="G125" s="0" t="s">
        <v>156</v>
      </c>
      <c r="H125" s="0" t="s">
        <v>14</v>
      </c>
      <c r="I125" s="0" t="s">
        <v>10</v>
      </c>
      <c r="K125" s="0" t="s">
        <v>12</v>
      </c>
      <c r="L125" s="0" t="s">
        <v>119</v>
      </c>
      <c r="M125" s="0" t="n">
        <v>29089</v>
      </c>
      <c r="N125" s="0" t="s">
        <v>276</v>
      </c>
      <c r="O125" s="92" t="n">
        <v>50</v>
      </c>
      <c r="R125" s="0" t="s">
        <v>83</v>
      </c>
      <c r="S125" s="0" t="s">
        <v>84</v>
      </c>
      <c r="T125" s="94" t="n">
        <v>58.5</v>
      </c>
      <c r="U125" s="0" t="s">
        <v>138</v>
      </c>
      <c r="V125" s="0" t="s">
        <v>139</v>
      </c>
      <c r="W125" s="0" t="s">
        <v>140</v>
      </c>
      <c r="X125" s="0" t="s">
        <v>88</v>
      </c>
      <c r="Y125" s="0" t="s">
        <v>89</v>
      </c>
      <c r="Z125" s="0" t="s">
        <v>90</v>
      </c>
      <c r="AB125" s="0" t="n">
        <v>592453.1</v>
      </c>
      <c r="AC125" s="0" t="n">
        <v>3246</v>
      </c>
      <c r="AD125" s="91" t="n">
        <v>37011.875</v>
      </c>
      <c r="AE125" s="91" t="n">
        <v>37015.875</v>
      </c>
    </row>
    <row r="126" customFormat="false" ht="12.75" hidden="false" customHeight="false" outlineLevel="0" collapsed="false">
      <c r="A126" s="122" t="n">
        <f aca="false">DATEVALUE(TEXT(F126,"mm/dd/yy"))</f>
        <v>37006</v>
      </c>
      <c r="B126" s="122" t="str">
        <f aca="false">IF(K126="Power",IF(Z126="Enron Canada Corp.",LEFT(L126,9),LEFT(L126,13)),K126)</f>
        <v>US East Power</v>
      </c>
      <c r="C126" s="123" t="n">
        <f aca="false">IF(K126="Power",((AE126-AD126+1)*16*SUM(O126:P126)),((AE126-AD126+1)*SUM(O126:P126)))</f>
        <v>2400</v>
      </c>
      <c r="D126" s="123" t="n">
        <f aca="false">VLOOKUP(H126,$A$7:$E$11,(HLOOKUP(B126,$B$5:$E$6,2,FALSE())),FALSE())*C126</f>
        <v>12</v>
      </c>
      <c r="E126" s="90" t="n">
        <v>1168275</v>
      </c>
      <c r="F126" s="91" t="n">
        <v>37006.5848032407</v>
      </c>
      <c r="G126" s="0" t="s">
        <v>156</v>
      </c>
      <c r="H126" s="0" t="s">
        <v>14</v>
      </c>
      <c r="I126" s="0" t="s">
        <v>10</v>
      </c>
      <c r="K126" s="0" t="s">
        <v>12</v>
      </c>
      <c r="L126" s="0" t="s">
        <v>119</v>
      </c>
      <c r="M126" s="0" t="n">
        <v>29086</v>
      </c>
      <c r="N126" s="0" t="s">
        <v>309</v>
      </c>
      <c r="O126" s="92" t="n">
        <v>150</v>
      </c>
      <c r="R126" s="0" t="s">
        <v>83</v>
      </c>
      <c r="S126" s="0" t="s">
        <v>84</v>
      </c>
      <c r="T126" s="94" t="n">
        <v>40.45</v>
      </c>
      <c r="U126" s="0" t="s">
        <v>138</v>
      </c>
      <c r="V126" s="0" t="s">
        <v>139</v>
      </c>
      <c r="W126" s="0" t="s">
        <v>140</v>
      </c>
      <c r="X126" s="0" t="s">
        <v>88</v>
      </c>
      <c r="Y126" s="0" t="s">
        <v>89</v>
      </c>
      <c r="Z126" s="0" t="s">
        <v>90</v>
      </c>
      <c r="AB126" s="0" t="n">
        <v>592492.1</v>
      </c>
      <c r="AC126" s="0" t="n">
        <v>3246</v>
      </c>
      <c r="AD126" s="91" t="n">
        <v>37008.875</v>
      </c>
      <c r="AE126" s="91" t="n">
        <v>37008.875</v>
      </c>
    </row>
    <row r="127" customFormat="false" ht="12.75" hidden="false" customHeight="false" outlineLevel="0" collapsed="false">
      <c r="A127" s="122" t="n">
        <f aca="false">DATEVALUE(TEXT(F127,"mm/dd/yy"))</f>
        <v>37007</v>
      </c>
      <c r="B127" s="122" t="str">
        <f aca="false">IF(K127="Power",IF(Z127="Enron Canada Corp.",LEFT(L127,9),LEFT(L127,13)),K127)</f>
        <v>US East Power</v>
      </c>
      <c r="C127" s="123" t="n">
        <f aca="false">IF(K127="Power",((AE127-AD127+1)*16*SUM(O127:P127)),((AE127-AD127+1)*SUM(O127:P127)))</f>
        <v>4000</v>
      </c>
      <c r="D127" s="123" t="n">
        <f aca="false">VLOOKUP(H127,$A$7:$E$11,(HLOOKUP(B127,$B$5:$E$6,2,FALSE())),FALSE())*C127</f>
        <v>20</v>
      </c>
      <c r="E127" s="90" t="n">
        <v>1169481</v>
      </c>
      <c r="F127" s="91" t="n">
        <v>37007.2740972222</v>
      </c>
      <c r="G127" s="0" t="s">
        <v>156</v>
      </c>
      <c r="H127" s="0" t="s">
        <v>14</v>
      </c>
      <c r="I127" s="0" t="s">
        <v>10</v>
      </c>
      <c r="K127" s="0" t="s">
        <v>12</v>
      </c>
      <c r="L127" s="0" t="s">
        <v>119</v>
      </c>
      <c r="M127" s="0" t="n">
        <v>29089</v>
      </c>
      <c r="N127" s="0" t="s">
        <v>276</v>
      </c>
      <c r="O127" s="92" t="n">
        <v>50</v>
      </c>
      <c r="R127" s="0" t="s">
        <v>83</v>
      </c>
      <c r="S127" s="0" t="s">
        <v>84</v>
      </c>
      <c r="T127" s="94" t="n">
        <v>63.25</v>
      </c>
      <c r="U127" s="0" t="s">
        <v>138</v>
      </c>
      <c r="V127" s="0" t="s">
        <v>139</v>
      </c>
      <c r="W127" s="0" t="s">
        <v>140</v>
      </c>
      <c r="X127" s="0" t="s">
        <v>88</v>
      </c>
      <c r="Y127" s="0" t="s">
        <v>89</v>
      </c>
      <c r="Z127" s="0" t="s">
        <v>90</v>
      </c>
      <c r="AB127" s="0" t="n">
        <v>592854.1</v>
      </c>
      <c r="AC127" s="0" t="n">
        <v>3246</v>
      </c>
      <c r="AD127" s="91" t="n">
        <v>37011.875</v>
      </c>
      <c r="AE127" s="91" t="n">
        <v>37015.875</v>
      </c>
    </row>
    <row r="128" customFormat="false" ht="12.75" hidden="false" customHeight="false" outlineLevel="0" collapsed="false">
      <c r="A128" s="122" t="n">
        <f aca="false">DATEVALUE(TEXT(F128,"mm/dd/yy"))</f>
        <v>37007</v>
      </c>
      <c r="B128" s="122" t="str">
        <f aca="false">IF(K128="Power",IF(Z128="Enron Canada Corp.",LEFT(L128,9),LEFT(L128,13)),K128)</f>
        <v>US East Power</v>
      </c>
      <c r="C128" s="123" t="n">
        <f aca="false">IF(K128="Power",((AE128-AD128+1)*16*SUM(O128:P128)),((AE128-AD128+1)*SUM(O128:P128)))</f>
        <v>800</v>
      </c>
      <c r="D128" s="123" t="n">
        <f aca="false">VLOOKUP(H128,$A$7:$E$11,(HLOOKUP(B128,$B$5:$E$6,2,FALSE())),FALSE())*C128</f>
        <v>4</v>
      </c>
      <c r="E128" s="90" t="n">
        <v>1169636</v>
      </c>
      <c r="F128" s="91" t="n">
        <v>37007.295462963</v>
      </c>
      <c r="G128" s="0" t="s">
        <v>118</v>
      </c>
      <c r="H128" s="0" t="s">
        <v>14</v>
      </c>
      <c r="I128" s="0" t="s">
        <v>10</v>
      </c>
      <c r="K128" s="0" t="s">
        <v>12</v>
      </c>
      <c r="L128" s="0" t="s">
        <v>119</v>
      </c>
      <c r="M128" s="0" t="n">
        <v>49119</v>
      </c>
      <c r="N128" s="0" t="s">
        <v>286</v>
      </c>
      <c r="O128" s="92" t="n">
        <v>50</v>
      </c>
      <c r="R128" s="0" t="s">
        <v>83</v>
      </c>
      <c r="S128" s="0" t="s">
        <v>84</v>
      </c>
      <c r="T128" s="94" t="n">
        <v>60</v>
      </c>
      <c r="U128" s="0" t="s">
        <v>138</v>
      </c>
      <c r="V128" s="0" t="s">
        <v>139</v>
      </c>
      <c r="W128" s="0" t="s">
        <v>140</v>
      </c>
      <c r="X128" s="0" t="s">
        <v>88</v>
      </c>
      <c r="Y128" s="0" t="s">
        <v>89</v>
      </c>
      <c r="Z128" s="0" t="s">
        <v>90</v>
      </c>
      <c r="AA128" s="0" t="n">
        <v>96020991</v>
      </c>
      <c r="AB128" s="0" t="n">
        <v>592972.1</v>
      </c>
      <c r="AC128" s="0" t="n">
        <v>66682</v>
      </c>
      <c r="AD128" s="91" t="n">
        <v>37011.875</v>
      </c>
      <c r="AE128" s="91" t="n">
        <v>37011.875</v>
      </c>
    </row>
    <row r="129" customFormat="false" ht="12.75" hidden="false" customHeight="false" outlineLevel="0" collapsed="false">
      <c r="A129" s="122" t="n">
        <f aca="false">DATEVALUE(TEXT(F129,"mm/dd/yy"))</f>
        <v>37007</v>
      </c>
      <c r="B129" s="122" t="str">
        <f aca="false">IF(K129="Power",IF(Z129="Enron Canada Corp.",LEFT(L129,9),LEFT(L129,13)),K129)</f>
        <v>US East Power</v>
      </c>
      <c r="C129" s="123" t="n">
        <f aca="false">IF(K129="Power",((AE129-AD129+1)*16*SUM(O129:P129)),((AE129-AD129+1)*SUM(O129:P129)))</f>
        <v>800</v>
      </c>
      <c r="D129" s="123" t="n">
        <f aca="false">VLOOKUP(H129,$A$7:$E$11,(HLOOKUP(B129,$B$5:$E$6,2,FALSE())),FALSE())*C129</f>
        <v>4</v>
      </c>
      <c r="E129" s="90" t="n">
        <v>1169638</v>
      </c>
      <c r="F129" s="91" t="n">
        <v>37007.2959375</v>
      </c>
      <c r="G129" s="0" t="s">
        <v>242</v>
      </c>
      <c r="H129" s="0" t="s">
        <v>14</v>
      </c>
      <c r="I129" s="0" t="s">
        <v>10</v>
      </c>
      <c r="K129" s="0" t="s">
        <v>12</v>
      </c>
      <c r="L129" s="0" t="s">
        <v>119</v>
      </c>
      <c r="M129" s="0" t="n">
        <v>49119</v>
      </c>
      <c r="N129" s="0" t="s">
        <v>286</v>
      </c>
      <c r="O129" s="92" t="n">
        <v>50</v>
      </c>
      <c r="R129" s="0" t="s">
        <v>83</v>
      </c>
      <c r="S129" s="0" t="s">
        <v>84</v>
      </c>
      <c r="T129" s="94" t="n">
        <v>59.75</v>
      </c>
      <c r="U129" s="0" t="s">
        <v>138</v>
      </c>
      <c r="V129" s="0" t="s">
        <v>139</v>
      </c>
      <c r="W129" s="0" t="s">
        <v>140</v>
      </c>
      <c r="X129" s="0" t="s">
        <v>88</v>
      </c>
      <c r="Y129" s="0" t="s">
        <v>89</v>
      </c>
      <c r="Z129" s="0" t="s">
        <v>90</v>
      </c>
      <c r="AA129" s="0" t="n">
        <v>96057479</v>
      </c>
      <c r="AB129" s="0" t="n">
        <v>592973.1</v>
      </c>
      <c r="AC129" s="0" t="n">
        <v>55134</v>
      </c>
      <c r="AD129" s="91" t="n">
        <v>37011.875</v>
      </c>
      <c r="AE129" s="91" t="n">
        <v>37011.875</v>
      </c>
    </row>
    <row r="130" customFormat="false" ht="12.75" hidden="false" customHeight="false" outlineLevel="0" collapsed="false">
      <c r="A130" s="122" t="n">
        <f aca="false">DATEVALUE(TEXT(F130,"mm/dd/yy"))</f>
        <v>37007</v>
      </c>
      <c r="B130" s="122" t="str">
        <f aca="false">IF(K130="Power",IF(Z130="Enron Canada Corp.",LEFT(L130,9),LEFT(L130,13)),K130)</f>
        <v>US East Power</v>
      </c>
      <c r="C130" s="123" t="n">
        <f aca="false">IF(K130="Power",((AE130-AD130+1)*16*SUM(O130:P130)),((AE130-AD130+1)*SUM(O130:P130)))</f>
        <v>800</v>
      </c>
      <c r="D130" s="123" t="n">
        <f aca="false">VLOOKUP(H130,$A$7:$E$11,(HLOOKUP(B130,$B$5:$E$6,2,FALSE())),FALSE())*C130</f>
        <v>4</v>
      </c>
      <c r="E130" s="90" t="n">
        <v>1169759</v>
      </c>
      <c r="F130" s="91" t="n">
        <v>37007.3086805556</v>
      </c>
      <c r="G130" s="0" t="s">
        <v>156</v>
      </c>
      <c r="H130" s="0" t="s">
        <v>14</v>
      </c>
      <c r="I130" s="0" t="s">
        <v>10</v>
      </c>
      <c r="K130" s="0" t="s">
        <v>12</v>
      </c>
      <c r="L130" s="0" t="s">
        <v>119</v>
      </c>
      <c r="M130" s="0" t="n">
        <v>29088</v>
      </c>
      <c r="N130" s="0" t="s">
        <v>309</v>
      </c>
      <c r="O130" s="92" t="n">
        <v>50</v>
      </c>
      <c r="R130" s="0" t="s">
        <v>83</v>
      </c>
      <c r="S130" s="0" t="s">
        <v>84</v>
      </c>
      <c r="T130" s="94" t="n">
        <v>40.05</v>
      </c>
      <c r="U130" s="0" t="s">
        <v>138</v>
      </c>
      <c r="V130" s="0" t="s">
        <v>139</v>
      </c>
      <c r="W130" s="0" t="s">
        <v>140</v>
      </c>
      <c r="X130" s="0" t="s">
        <v>88</v>
      </c>
      <c r="Y130" s="0" t="s">
        <v>89</v>
      </c>
      <c r="Z130" s="0" t="s">
        <v>90</v>
      </c>
      <c r="AB130" s="0" t="n">
        <v>593015.1</v>
      </c>
      <c r="AC130" s="0" t="n">
        <v>3246</v>
      </c>
      <c r="AD130" s="91" t="n">
        <v>37008.875</v>
      </c>
      <c r="AE130" s="91" t="n">
        <v>37008.875</v>
      </c>
    </row>
    <row r="131" customFormat="false" ht="12.75" hidden="false" customHeight="false" outlineLevel="0" collapsed="false">
      <c r="A131" s="122" t="n">
        <f aca="false">DATEVALUE(TEXT(F131,"mm/dd/yy"))</f>
        <v>37007</v>
      </c>
      <c r="B131" s="122" t="str">
        <f aca="false">IF(K131="Power",IF(Z131="Enron Canada Corp.",LEFT(L131,9),LEFT(L131,13)),K131)</f>
        <v>US East Power</v>
      </c>
      <c r="C131" s="123" t="n">
        <f aca="false">IF(K131="Power",((AE131-AD131+1)*16*SUM(O131:P131)),((AE131-AD131+1)*SUM(O131:P131)))</f>
        <v>800</v>
      </c>
      <c r="D131" s="123" t="n">
        <f aca="false">VLOOKUP(H131,$A$7:$E$11,(HLOOKUP(B131,$B$5:$E$6,2,FALSE())),FALSE())*C131</f>
        <v>4</v>
      </c>
      <c r="E131" s="90" t="n">
        <v>1169761</v>
      </c>
      <c r="F131" s="91" t="n">
        <v>37007.3089236111</v>
      </c>
      <c r="G131" s="0" t="s">
        <v>242</v>
      </c>
      <c r="H131" s="0" t="s">
        <v>14</v>
      </c>
      <c r="I131" s="0" t="s">
        <v>10</v>
      </c>
      <c r="K131" s="0" t="s">
        <v>12</v>
      </c>
      <c r="L131" s="0" t="s">
        <v>119</v>
      </c>
      <c r="M131" s="0" t="n">
        <v>29088</v>
      </c>
      <c r="N131" s="0" t="s">
        <v>309</v>
      </c>
      <c r="O131" s="92" t="n">
        <v>50</v>
      </c>
      <c r="R131" s="0" t="s">
        <v>83</v>
      </c>
      <c r="S131" s="0" t="s">
        <v>84</v>
      </c>
      <c r="T131" s="94" t="n">
        <v>40.05</v>
      </c>
      <c r="U131" s="0" t="s">
        <v>138</v>
      </c>
      <c r="V131" s="0" t="s">
        <v>139</v>
      </c>
      <c r="W131" s="0" t="s">
        <v>140</v>
      </c>
      <c r="X131" s="0" t="s">
        <v>88</v>
      </c>
      <c r="Y131" s="0" t="s">
        <v>89</v>
      </c>
      <c r="Z131" s="0" t="s">
        <v>90</v>
      </c>
      <c r="AA131" s="0" t="n">
        <v>96057479</v>
      </c>
      <c r="AB131" s="0" t="n">
        <v>593016.1</v>
      </c>
      <c r="AC131" s="0" t="n">
        <v>55134</v>
      </c>
      <c r="AD131" s="91" t="n">
        <v>37008.875</v>
      </c>
      <c r="AE131" s="91" t="n">
        <v>37008.875</v>
      </c>
    </row>
    <row r="132" customFormat="false" ht="12.75" hidden="false" customHeight="false" outlineLevel="0" collapsed="false">
      <c r="A132" s="122" t="n">
        <f aca="false">DATEVALUE(TEXT(F132,"mm/dd/yy"))</f>
        <v>37007</v>
      </c>
      <c r="B132" s="122" t="str">
        <f aca="false">IF(K132="Power",IF(Z132="Enron Canada Corp.",LEFT(L132,9),LEFT(L132,13)),K132)</f>
        <v>US East Power</v>
      </c>
      <c r="C132" s="123" t="n">
        <f aca="false">IF(K132="Power",((AE132-AD132+1)*16*SUM(O132:P132)),((AE132-AD132+1)*SUM(O132:P132)))</f>
        <v>800</v>
      </c>
      <c r="D132" s="123" t="n">
        <f aca="false">VLOOKUP(H132,$A$7:$E$11,(HLOOKUP(B132,$B$5:$E$6,2,FALSE())),FALSE())*C132</f>
        <v>4</v>
      </c>
      <c r="E132" s="90" t="n">
        <v>1169783</v>
      </c>
      <c r="F132" s="91" t="n">
        <v>37007.3121759259</v>
      </c>
      <c r="G132" s="0" t="s">
        <v>146</v>
      </c>
      <c r="H132" s="0" t="s">
        <v>14</v>
      </c>
      <c r="I132" s="0" t="s">
        <v>10</v>
      </c>
      <c r="K132" s="0" t="s">
        <v>12</v>
      </c>
      <c r="L132" s="0" t="s">
        <v>119</v>
      </c>
      <c r="M132" s="0" t="n">
        <v>29082</v>
      </c>
      <c r="N132" s="0" t="s">
        <v>310</v>
      </c>
      <c r="O132" s="92" t="n">
        <v>50</v>
      </c>
      <c r="R132" s="0" t="s">
        <v>83</v>
      </c>
      <c r="S132" s="0" t="s">
        <v>84</v>
      </c>
      <c r="T132" s="94" t="n">
        <v>48</v>
      </c>
      <c r="U132" s="0" t="s">
        <v>121</v>
      </c>
      <c r="V132" s="0" t="s">
        <v>122</v>
      </c>
      <c r="W132" s="0" t="s">
        <v>135</v>
      </c>
      <c r="X132" s="0" t="s">
        <v>88</v>
      </c>
      <c r="Y132" s="0" t="s">
        <v>89</v>
      </c>
      <c r="Z132" s="0" t="s">
        <v>90</v>
      </c>
      <c r="AA132" s="0" t="n">
        <v>96006417</v>
      </c>
      <c r="AB132" s="0" t="n">
        <v>593030.1</v>
      </c>
      <c r="AC132" s="0" t="n">
        <v>56264</v>
      </c>
      <c r="AD132" s="91" t="n">
        <v>37008.875</v>
      </c>
      <c r="AE132" s="91" t="n">
        <v>37008.875</v>
      </c>
    </row>
    <row r="133" customFormat="false" ht="12.75" hidden="false" customHeight="false" outlineLevel="0" collapsed="false">
      <c r="A133" s="122" t="n">
        <f aca="false">DATEVALUE(TEXT(F133,"mm/dd/yy"))</f>
        <v>37007</v>
      </c>
      <c r="B133" s="122" t="str">
        <f aca="false">IF(K133="Power",IF(Z133="Enron Canada Corp.",LEFT(L133,9),LEFT(L133,13)),K133)</f>
        <v>US East Power</v>
      </c>
      <c r="C133" s="123" t="n">
        <f aca="false">IF(K133="Power",((AE133-AD133+1)*16*SUM(O133:P133)),((AE133-AD133+1)*SUM(O133:P133)))</f>
        <v>800</v>
      </c>
      <c r="D133" s="123" t="n">
        <f aca="false">VLOOKUP(H133,$A$7:$E$11,(HLOOKUP(B133,$B$5:$E$6,2,FALSE())),FALSE())*C133</f>
        <v>4</v>
      </c>
      <c r="E133" s="90" t="n">
        <v>1169802</v>
      </c>
      <c r="F133" s="91" t="n">
        <v>37007.3142361111</v>
      </c>
      <c r="G133" s="0" t="s">
        <v>156</v>
      </c>
      <c r="H133" s="0" t="s">
        <v>14</v>
      </c>
      <c r="I133" s="0" t="s">
        <v>10</v>
      </c>
      <c r="K133" s="0" t="s">
        <v>12</v>
      </c>
      <c r="L133" s="0" t="s">
        <v>119</v>
      </c>
      <c r="M133" s="0" t="n">
        <v>29088</v>
      </c>
      <c r="N133" s="0" t="s">
        <v>309</v>
      </c>
      <c r="O133" s="92" t="n">
        <v>50</v>
      </c>
      <c r="R133" s="0" t="s">
        <v>83</v>
      </c>
      <c r="S133" s="0" t="s">
        <v>84</v>
      </c>
      <c r="T133" s="94" t="n">
        <v>39.9</v>
      </c>
      <c r="U133" s="0" t="s">
        <v>138</v>
      </c>
      <c r="V133" s="0" t="s">
        <v>139</v>
      </c>
      <c r="W133" s="0" t="s">
        <v>140</v>
      </c>
      <c r="X133" s="0" t="s">
        <v>88</v>
      </c>
      <c r="Y133" s="0" t="s">
        <v>89</v>
      </c>
      <c r="Z133" s="0" t="s">
        <v>90</v>
      </c>
      <c r="AB133" s="0" t="n">
        <v>593039.1</v>
      </c>
      <c r="AC133" s="0" t="n">
        <v>3246</v>
      </c>
      <c r="AD133" s="91" t="n">
        <v>37008.875</v>
      </c>
      <c r="AE133" s="91" t="n">
        <v>37008.875</v>
      </c>
    </row>
    <row r="134" customFormat="false" ht="12.75" hidden="false" customHeight="false" outlineLevel="0" collapsed="false">
      <c r="A134" s="122" t="n">
        <f aca="false">DATEVALUE(TEXT(F134,"mm/dd/yy"))</f>
        <v>37007</v>
      </c>
      <c r="B134" s="122" t="str">
        <f aca="false">IF(K134="Power",IF(Z134="Enron Canada Corp.",LEFT(L134,9),LEFT(L134,13)),K134)</f>
        <v>US East Power</v>
      </c>
      <c r="C134" s="123" t="n">
        <f aca="false">IF(K134="Power",((AE134-AD134+1)*16*SUM(O134:P134)),((AE134-AD134+1)*SUM(O134:P134)))</f>
        <v>800</v>
      </c>
      <c r="D134" s="123" t="n">
        <f aca="false">VLOOKUP(H134,$A$7:$E$11,(HLOOKUP(B134,$B$5:$E$6,2,FALSE())),FALSE())*C134</f>
        <v>4</v>
      </c>
      <c r="E134" s="90" t="n">
        <v>1169838</v>
      </c>
      <c r="F134" s="91" t="n">
        <v>37007.3171990741</v>
      </c>
      <c r="G134" s="0" t="s">
        <v>156</v>
      </c>
      <c r="H134" s="0" t="s">
        <v>14</v>
      </c>
      <c r="I134" s="0" t="s">
        <v>10</v>
      </c>
      <c r="K134" s="0" t="s">
        <v>12</v>
      </c>
      <c r="L134" s="0" t="s">
        <v>119</v>
      </c>
      <c r="M134" s="0" t="n">
        <v>29088</v>
      </c>
      <c r="N134" s="0" t="s">
        <v>309</v>
      </c>
      <c r="O134" s="92" t="n">
        <v>50</v>
      </c>
      <c r="R134" s="0" t="s">
        <v>83</v>
      </c>
      <c r="S134" s="0" t="s">
        <v>84</v>
      </c>
      <c r="T134" s="94" t="n">
        <v>39.8</v>
      </c>
      <c r="U134" s="0" t="s">
        <v>138</v>
      </c>
      <c r="V134" s="0" t="s">
        <v>139</v>
      </c>
      <c r="W134" s="0" t="s">
        <v>140</v>
      </c>
      <c r="X134" s="0" t="s">
        <v>88</v>
      </c>
      <c r="Y134" s="0" t="s">
        <v>89</v>
      </c>
      <c r="Z134" s="0" t="s">
        <v>90</v>
      </c>
      <c r="AB134" s="0" t="n">
        <v>593054.1</v>
      </c>
      <c r="AC134" s="0" t="n">
        <v>3246</v>
      </c>
      <c r="AD134" s="91" t="n">
        <v>37008.875</v>
      </c>
      <c r="AE134" s="91" t="n">
        <v>37008.875</v>
      </c>
    </row>
    <row r="135" customFormat="false" ht="12.75" hidden="false" customHeight="false" outlineLevel="0" collapsed="false">
      <c r="A135" s="122" t="n">
        <f aca="false">DATEVALUE(TEXT(F135,"mm/dd/yy"))</f>
        <v>37007</v>
      </c>
      <c r="B135" s="122" t="str">
        <f aca="false">IF(K135="Power",IF(Z135="Enron Canada Corp.",LEFT(L135,9),LEFT(L135,13)),K135)</f>
        <v>US East Power</v>
      </c>
      <c r="C135" s="123" t="n">
        <f aca="false">IF(K135="Power",((AE135-AD135+1)*16*SUM(O135:P135)),((AE135-AD135+1)*SUM(O135:P135)))</f>
        <v>800</v>
      </c>
      <c r="D135" s="123" t="n">
        <f aca="false">VLOOKUP(H135,$A$7:$E$11,(HLOOKUP(B135,$B$5:$E$6,2,FALSE())),FALSE())*C135</f>
        <v>4</v>
      </c>
      <c r="E135" s="90" t="n">
        <v>1169851</v>
      </c>
      <c r="F135" s="91" t="n">
        <v>37007.317962963</v>
      </c>
      <c r="G135" s="0" t="s">
        <v>174</v>
      </c>
      <c r="H135" s="0" t="s">
        <v>13</v>
      </c>
      <c r="I135" s="0" t="s">
        <v>10</v>
      </c>
      <c r="K135" s="0" t="s">
        <v>12</v>
      </c>
      <c r="L135" s="0" t="s">
        <v>214</v>
      </c>
      <c r="M135" s="0" t="n">
        <v>32198</v>
      </c>
      <c r="N135" s="0" t="s">
        <v>311</v>
      </c>
      <c r="P135" s="92" t="n">
        <v>50</v>
      </c>
      <c r="R135" s="0" t="s">
        <v>83</v>
      </c>
      <c r="S135" s="0" t="s">
        <v>84</v>
      </c>
      <c r="T135" s="94" t="n">
        <v>47.5</v>
      </c>
      <c r="U135" s="0" t="s">
        <v>209</v>
      </c>
      <c r="V135" s="0" t="s">
        <v>217</v>
      </c>
      <c r="W135" s="0" t="s">
        <v>135</v>
      </c>
      <c r="X135" s="0" t="s">
        <v>88</v>
      </c>
      <c r="Y135" s="0" t="s">
        <v>89</v>
      </c>
      <c r="Z135" s="0" t="s">
        <v>116</v>
      </c>
      <c r="AA135" s="0" t="n">
        <v>96057022</v>
      </c>
      <c r="AB135" s="0" t="n">
        <v>593057.1</v>
      </c>
      <c r="AC135" s="0" t="n">
        <v>91219</v>
      </c>
      <c r="AD135" s="91" t="n">
        <v>37008.875</v>
      </c>
      <c r="AE135" s="91" t="n">
        <v>37008.875</v>
      </c>
    </row>
    <row r="136" customFormat="false" ht="12.75" hidden="false" customHeight="false" outlineLevel="0" collapsed="false">
      <c r="A136" s="122" t="n">
        <f aca="false">DATEVALUE(TEXT(F136,"mm/dd/yy"))</f>
        <v>37007</v>
      </c>
      <c r="B136" s="122" t="str">
        <f aca="false">IF(K136="Power",IF(Z136="Enron Canada Corp.",LEFT(L136,9),LEFT(L136,13)),K136)</f>
        <v>US East Power</v>
      </c>
      <c r="C136" s="123" t="n">
        <f aca="false">IF(K136="Power",((AE136-AD136+1)*16*SUM(O136:P136)),((AE136-AD136+1)*SUM(O136:P136)))</f>
        <v>800</v>
      </c>
      <c r="D136" s="123" t="n">
        <f aca="false">VLOOKUP(H136,$A$7:$E$11,(HLOOKUP(B136,$B$5:$E$6,2,FALSE())),FALSE())*C136</f>
        <v>4</v>
      </c>
      <c r="E136" s="90" t="n">
        <v>1170056</v>
      </c>
      <c r="F136" s="91" t="n">
        <v>37007.3323726852</v>
      </c>
      <c r="G136" s="0" t="s">
        <v>118</v>
      </c>
      <c r="H136" s="0" t="s">
        <v>14</v>
      </c>
      <c r="I136" s="0" t="s">
        <v>10</v>
      </c>
      <c r="K136" s="0" t="s">
        <v>12</v>
      </c>
      <c r="L136" s="0" t="s">
        <v>119</v>
      </c>
      <c r="M136" s="0" t="n">
        <v>29082</v>
      </c>
      <c r="N136" s="0" t="s">
        <v>310</v>
      </c>
      <c r="O136" s="92" t="n">
        <v>50</v>
      </c>
      <c r="R136" s="0" t="s">
        <v>83</v>
      </c>
      <c r="S136" s="0" t="s">
        <v>84</v>
      </c>
      <c r="T136" s="94" t="n">
        <v>47.5</v>
      </c>
      <c r="U136" s="0" t="s">
        <v>121</v>
      </c>
      <c r="V136" s="0" t="s">
        <v>122</v>
      </c>
      <c r="W136" s="0" t="s">
        <v>135</v>
      </c>
      <c r="X136" s="0" t="s">
        <v>88</v>
      </c>
      <c r="Y136" s="0" t="s">
        <v>89</v>
      </c>
      <c r="Z136" s="0" t="s">
        <v>90</v>
      </c>
      <c r="AA136" s="0" t="n">
        <v>96020991</v>
      </c>
      <c r="AB136" s="0" t="n">
        <v>593104.1</v>
      </c>
      <c r="AC136" s="0" t="n">
        <v>66682</v>
      </c>
      <c r="AD136" s="91" t="n">
        <v>37008.875</v>
      </c>
      <c r="AE136" s="91" t="n">
        <v>37008.875</v>
      </c>
    </row>
    <row r="137" customFormat="false" ht="12.75" hidden="false" customHeight="false" outlineLevel="0" collapsed="false">
      <c r="A137" s="122" t="n">
        <f aca="false">DATEVALUE(TEXT(F137,"mm/dd/yy"))</f>
        <v>37007</v>
      </c>
      <c r="B137" s="122" t="str">
        <f aca="false">IF(K137="Power",IF(Z137="Enron Canada Corp.",LEFT(L137,9),LEFT(L137,13)),K137)</f>
        <v>US East Power</v>
      </c>
      <c r="C137" s="123" t="n">
        <f aca="false">IF(K137="Power",((AE137-AD137+1)*16*SUM(O137:P137)),((AE137-AD137+1)*SUM(O137:P137)))</f>
        <v>800</v>
      </c>
      <c r="D137" s="123" t="n">
        <f aca="false">VLOOKUP(H137,$A$7:$E$11,(HLOOKUP(B137,$B$5:$E$6,2,FALSE())),FALSE())*C137</f>
        <v>4</v>
      </c>
      <c r="E137" s="90" t="n">
        <v>1170127</v>
      </c>
      <c r="F137" s="91" t="n">
        <v>37007.3345949074</v>
      </c>
      <c r="G137" s="0" t="s">
        <v>274</v>
      </c>
      <c r="H137" s="0" t="s">
        <v>13</v>
      </c>
      <c r="I137" s="0" t="s">
        <v>10</v>
      </c>
      <c r="K137" s="0" t="s">
        <v>12</v>
      </c>
      <c r="L137" s="0" t="s">
        <v>214</v>
      </c>
      <c r="M137" s="0" t="n">
        <v>30594</v>
      </c>
      <c r="N137" s="0" t="s">
        <v>312</v>
      </c>
      <c r="O137" s="92" t="n">
        <v>50</v>
      </c>
      <c r="R137" s="0" t="s">
        <v>83</v>
      </c>
      <c r="S137" s="0" t="s">
        <v>84</v>
      </c>
      <c r="T137" s="94" t="n">
        <v>39</v>
      </c>
      <c r="U137" s="0" t="s">
        <v>209</v>
      </c>
      <c r="V137" s="0" t="s">
        <v>217</v>
      </c>
      <c r="W137" s="0" t="s">
        <v>135</v>
      </c>
      <c r="X137" s="0" t="s">
        <v>88</v>
      </c>
      <c r="Y137" s="0" t="s">
        <v>89</v>
      </c>
      <c r="Z137" s="0" t="s">
        <v>116</v>
      </c>
      <c r="AB137" s="0" t="n">
        <v>593122.1</v>
      </c>
      <c r="AC137" s="0" t="n">
        <v>69121</v>
      </c>
      <c r="AD137" s="91" t="n">
        <v>37008.875</v>
      </c>
      <c r="AE137" s="91" t="n">
        <v>37008.875</v>
      </c>
    </row>
    <row r="138" customFormat="false" ht="12.75" hidden="false" customHeight="false" outlineLevel="0" collapsed="false">
      <c r="A138" s="122" t="n">
        <f aca="false">DATEVALUE(TEXT(F138,"mm/dd/yy"))</f>
        <v>37007</v>
      </c>
      <c r="B138" s="122" t="str">
        <f aca="false">IF(K138="Power",IF(Z138="Enron Canada Corp.",LEFT(L138,9),LEFT(L138,13)),K138)</f>
        <v>Natural Gas</v>
      </c>
      <c r="C138" s="123" t="n">
        <f aca="false">IF(K138="Power",((AE138-AD138+1)*16*SUM(O138:P138)),((AE138-AD138+1)*SUM(O138:P138)))</f>
        <v>155000</v>
      </c>
      <c r="D138" s="123" t="n">
        <f aca="false">VLOOKUP(H138,$A$7:$E$11,(HLOOKUP(B138,$B$5:$E$6,2,FALSE())),FALSE())*C138</f>
        <v>38.75</v>
      </c>
      <c r="E138" s="90" t="n">
        <v>1170548</v>
      </c>
      <c r="F138" s="91" t="n">
        <v>37007.347662037</v>
      </c>
      <c r="G138" s="0" t="s">
        <v>303</v>
      </c>
      <c r="H138" s="0" t="s">
        <v>13</v>
      </c>
      <c r="I138" s="0" t="s">
        <v>10</v>
      </c>
      <c r="K138" s="0" t="s">
        <v>11</v>
      </c>
      <c r="L138" s="0" t="s">
        <v>109</v>
      </c>
      <c r="M138" s="0" t="n">
        <v>36165</v>
      </c>
      <c r="N138" s="0" t="s">
        <v>313</v>
      </c>
      <c r="P138" s="92" t="n">
        <v>5000</v>
      </c>
      <c r="R138" s="0" t="s">
        <v>111</v>
      </c>
      <c r="S138" s="0" t="s">
        <v>84</v>
      </c>
      <c r="T138" s="94" t="n">
        <v>-0.08</v>
      </c>
      <c r="U138" s="0" t="s">
        <v>314</v>
      </c>
      <c r="V138" s="0" t="s">
        <v>315</v>
      </c>
      <c r="W138" s="0" t="s">
        <v>316</v>
      </c>
      <c r="X138" s="0" t="s">
        <v>115</v>
      </c>
      <c r="Y138" s="0" t="s">
        <v>89</v>
      </c>
      <c r="Z138" s="0" t="s">
        <v>116</v>
      </c>
      <c r="AA138" s="0" t="n">
        <v>95000242</v>
      </c>
      <c r="AB138" s="0" t="s">
        <v>317</v>
      </c>
      <c r="AC138" s="0" t="n">
        <v>232</v>
      </c>
      <c r="AD138" s="91" t="n">
        <v>37012.875</v>
      </c>
      <c r="AE138" s="91" t="n">
        <v>37042.875</v>
      </c>
    </row>
    <row r="139" customFormat="false" ht="12.75" hidden="false" customHeight="false" outlineLevel="0" collapsed="false">
      <c r="A139" s="122" t="n">
        <f aca="false">DATEVALUE(TEXT(F139,"mm/dd/yy"))</f>
        <v>37007</v>
      </c>
      <c r="B139" s="122" t="str">
        <f aca="false">IF(K139="Power",IF(Z139="Enron Canada Corp.",LEFT(L139,9),LEFT(L139,13)),K139)</f>
        <v>US West Power</v>
      </c>
      <c r="C139" s="123" t="n">
        <f aca="false">IF(K139="Power",((AE139-AD139+1)*16*SUM(O139:P139)),((AE139-AD139+1)*SUM(O139:P139)))</f>
        <v>800</v>
      </c>
      <c r="D139" s="123" t="n">
        <f aca="false">VLOOKUP(H139,$A$7:$E$11,(HLOOKUP(B139,$B$5:$E$6,2,FALSE())),FALSE())*C139</f>
        <v>6</v>
      </c>
      <c r="E139" s="90" t="n">
        <v>1170623</v>
      </c>
      <c r="F139" s="91" t="n">
        <v>37007.3506365741</v>
      </c>
      <c r="G139" s="0" t="s">
        <v>292</v>
      </c>
      <c r="H139" s="0" t="s">
        <v>13</v>
      </c>
      <c r="I139" s="0" t="s">
        <v>10</v>
      </c>
      <c r="K139" s="0" t="s">
        <v>12</v>
      </c>
      <c r="L139" s="0" t="s">
        <v>92</v>
      </c>
      <c r="M139" s="0" t="n">
        <v>29487</v>
      </c>
      <c r="N139" s="0" t="s">
        <v>318</v>
      </c>
      <c r="P139" s="92" t="n">
        <v>25</v>
      </c>
      <c r="R139" s="0" t="s">
        <v>83</v>
      </c>
      <c r="S139" s="0" t="s">
        <v>84</v>
      </c>
      <c r="T139" s="94" t="n">
        <v>310</v>
      </c>
      <c r="U139" s="0" t="s">
        <v>163</v>
      </c>
      <c r="V139" s="0" t="s">
        <v>319</v>
      </c>
      <c r="W139" s="0" t="s">
        <v>101</v>
      </c>
      <c r="X139" s="0" t="s">
        <v>88</v>
      </c>
      <c r="Y139" s="0" t="s">
        <v>89</v>
      </c>
      <c r="Z139" s="0" t="s">
        <v>90</v>
      </c>
      <c r="AA139" s="0" t="n">
        <v>96004381</v>
      </c>
      <c r="AB139" s="0" t="n">
        <v>593278.1</v>
      </c>
      <c r="AC139" s="0" t="n">
        <v>12</v>
      </c>
      <c r="AD139" s="91" t="n">
        <v>37008.875</v>
      </c>
      <c r="AE139" s="91" t="n">
        <v>37009.875</v>
      </c>
    </row>
    <row r="140" customFormat="false" ht="12.75" hidden="false" customHeight="false" outlineLevel="0" collapsed="false">
      <c r="A140" s="122" t="n">
        <f aca="false">DATEVALUE(TEXT(F140,"mm/dd/yy"))</f>
        <v>37007</v>
      </c>
      <c r="B140" s="122" t="str">
        <f aca="false">IF(K140="Power",IF(Z140="Enron Canada Corp.",LEFT(L140,9),LEFT(L140,13)),K140)</f>
        <v>Natural Gas</v>
      </c>
      <c r="C140" s="123" t="n">
        <f aca="false">IF(K140="Power",((AE140-AD140+1)*16*SUM(O140:P140)),((AE140-AD140+1)*SUM(O140:P140)))</f>
        <v>930000</v>
      </c>
      <c r="D140" s="123" t="n">
        <f aca="false">VLOOKUP(H140,$A$7:$E$11,(HLOOKUP(B140,$B$5:$E$6,2,FALSE())),FALSE())*C140</f>
        <v>279</v>
      </c>
      <c r="E140" s="90" t="n">
        <v>1171415</v>
      </c>
      <c r="F140" s="91" t="n">
        <v>37007.3681712963</v>
      </c>
      <c r="G140" s="0" t="s">
        <v>162</v>
      </c>
      <c r="H140" s="0" t="s">
        <v>14</v>
      </c>
      <c r="I140" s="0" t="s">
        <v>10</v>
      </c>
      <c r="K140" s="0" t="s">
        <v>11</v>
      </c>
      <c r="L140" s="0" t="s">
        <v>125</v>
      </c>
      <c r="M140" s="0" t="n">
        <v>36228</v>
      </c>
      <c r="N140" s="0" t="s">
        <v>320</v>
      </c>
      <c r="P140" s="92" t="n">
        <v>30000</v>
      </c>
      <c r="R140" s="0" t="s">
        <v>111</v>
      </c>
      <c r="S140" s="0" t="s">
        <v>84</v>
      </c>
      <c r="T140" s="94" t="n">
        <v>-0.005</v>
      </c>
      <c r="U140" s="0" t="s">
        <v>127</v>
      </c>
      <c r="V140" s="0" t="s">
        <v>321</v>
      </c>
      <c r="W140" s="0" t="s">
        <v>322</v>
      </c>
      <c r="X140" s="0" t="s">
        <v>115</v>
      </c>
      <c r="Y140" s="0" t="s">
        <v>89</v>
      </c>
      <c r="Z140" s="0" t="s">
        <v>116</v>
      </c>
      <c r="AA140" s="0" t="n">
        <v>96016709</v>
      </c>
      <c r="AB140" s="0" t="s">
        <v>323</v>
      </c>
      <c r="AC140" s="0" t="n">
        <v>55265</v>
      </c>
      <c r="AD140" s="91" t="n">
        <v>37012.875</v>
      </c>
      <c r="AE140" s="91" t="n">
        <v>37042.875</v>
      </c>
    </row>
    <row r="141" customFormat="false" ht="12.75" hidden="false" customHeight="false" outlineLevel="0" collapsed="false">
      <c r="A141" s="122" t="n">
        <f aca="false">DATEVALUE(TEXT(F141,"mm/dd/yy"))</f>
        <v>37007</v>
      </c>
      <c r="B141" s="122" t="str">
        <f aca="false">IF(K141="Power",IF(Z141="Enron Canada Corp.",LEFT(L141,9),LEFT(L141,13)),K141)</f>
        <v>Natural Gas</v>
      </c>
      <c r="C141" s="123" t="n">
        <f aca="false">IF(K141="Power",((AE141-AD141+1)*16*SUM(O141:P141)),((AE141-AD141+1)*SUM(O141:P141)))</f>
        <v>755000</v>
      </c>
      <c r="D141" s="123" t="n">
        <f aca="false">VLOOKUP(H141,$A$7:$E$11,(HLOOKUP(B141,$B$5:$E$6,2,FALSE())),FALSE())*C141</f>
        <v>226.5</v>
      </c>
      <c r="E141" s="90" t="n">
        <v>1171501</v>
      </c>
      <c r="F141" s="91" t="n">
        <v>37007.3696412037</v>
      </c>
      <c r="G141" s="0" t="s">
        <v>157</v>
      </c>
      <c r="H141" s="0" t="s">
        <v>14</v>
      </c>
      <c r="I141" s="0" t="s">
        <v>10</v>
      </c>
      <c r="K141" s="0" t="s">
        <v>11</v>
      </c>
      <c r="L141" s="0" t="s">
        <v>197</v>
      </c>
      <c r="M141" s="0" t="n">
        <v>32953</v>
      </c>
      <c r="N141" s="0" t="s">
        <v>324</v>
      </c>
      <c r="O141" s="92" t="n">
        <v>5000</v>
      </c>
      <c r="R141" s="0" t="s">
        <v>111</v>
      </c>
      <c r="S141" s="0" t="s">
        <v>84</v>
      </c>
      <c r="T141" s="94" t="n">
        <v>-0.195</v>
      </c>
      <c r="U141" s="0" t="s">
        <v>112</v>
      </c>
      <c r="V141" s="0" t="s">
        <v>199</v>
      </c>
      <c r="W141" s="0" t="s">
        <v>200</v>
      </c>
      <c r="X141" s="0" t="s">
        <v>115</v>
      </c>
      <c r="Y141" s="0" t="s">
        <v>89</v>
      </c>
      <c r="Z141" s="0" t="s">
        <v>201</v>
      </c>
      <c r="AA141" s="0" t="n">
        <v>96000103</v>
      </c>
      <c r="AB141" s="0" t="s">
        <v>325</v>
      </c>
      <c r="AC141" s="0" t="n">
        <v>65268</v>
      </c>
      <c r="AD141" s="91" t="n">
        <v>37196</v>
      </c>
      <c r="AE141" s="91" t="n">
        <v>37346</v>
      </c>
    </row>
    <row r="142" customFormat="false" ht="12.75" hidden="false" customHeight="false" outlineLevel="0" collapsed="false">
      <c r="A142" s="122" t="n">
        <f aca="false">DATEVALUE(TEXT(F142,"mm/dd/yy"))</f>
        <v>37007</v>
      </c>
      <c r="B142" s="122" t="str">
        <f aca="false">IF(K142="Power",IF(Z142="Enron Canada Corp.",LEFT(L142,9),LEFT(L142,13)),K142)</f>
        <v>Natural Gas</v>
      </c>
      <c r="C142" s="123" t="n">
        <f aca="false">IF(K142="Power",((AE142-AD142+1)*16*SUM(O142:P142)),((AE142-AD142+1)*SUM(O142:P142)))</f>
        <v>155000</v>
      </c>
      <c r="D142" s="123" t="n">
        <f aca="false">VLOOKUP(H142,$A$7:$E$11,(HLOOKUP(B142,$B$5:$E$6,2,FALSE())),FALSE())*C142</f>
        <v>46.5</v>
      </c>
      <c r="E142" s="90" t="n">
        <v>1171583</v>
      </c>
      <c r="F142" s="91" t="n">
        <v>37007.3709837963</v>
      </c>
      <c r="G142" s="0" t="s">
        <v>124</v>
      </c>
      <c r="H142" s="0" t="s">
        <v>14</v>
      </c>
      <c r="I142" s="0" t="s">
        <v>10</v>
      </c>
      <c r="K142" s="0" t="s">
        <v>11</v>
      </c>
      <c r="L142" s="0" t="s">
        <v>109</v>
      </c>
      <c r="M142" s="0" t="n">
        <v>36167</v>
      </c>
      <c r="N142" s="0" t="s">
        <v>326</v>
      </c>
      <c r="P142" s="92" t="n">
        <v>5000</v>
      </c>
      <c r="R142" s="0" t="s">
        <v>111</v>
      </c>
      <c r="S142" s="0" t="s">
        <v>84</v>
      </c>
      <c r="T142" s="94" t="n">
        <v>0.0175</v>
      </c>
      <c r="U142" s="0" t="s">
        <v>127</v>
      </c>
      <c r="V142" s="0" t="s">
        <v>315</v>
      </c>
      <c r="W142" s="0" t="s">
        <v>316</v>
      </c>
      <c r="X142" s="0" t="s">
        <v>115</v>
      </c>
      <c r="Y142" s="0" t="s">
        <v>89</v>
      </c>
      <c r="Z142" s="0" t="s">
        <v>116</v>
      </c>
      <c r="AA142" s="0" t="n">
        <v>96021110</v>
      </c>
      <c r="AB142" s="0" t="s">
        <v>327</v>
      </c>
      <c r="AC142" s="0" t="n">
        <v>57399</v>
      </c>
      <c r="AD142" s="91" t="n">
        <v>37012.875</v>
      </c>
      <c r="AE142" s="91" t="n">
        <v>37042.875</v>
      </c>
    </row>
    <row r="143" customFormat="false" ht="12.75" hidden="false" customHeight="false" outlineLevel="0" collapsed="false">
      <c r="A143" s="122" t="n">
        <f aca="false">DATEVALUE(TEXT(F143,"mm/dd/yy"))</f>
        <v>37007</v>
      </c>
      <c r="B143" s="122" t="str">
        <f aca="false">IF(K143="Power",IF(Z143="Enron Canada Corp.",LEFT(L143,9),LEFT(L143,13)),K143)</f>
        <v>Natural Gas</v>
      </c>
      <c r="C143" s="123" t="n">
        <f aca="false">IF(K143="Power",((AE143-AD143+1)*16*SUM(O143:P143)),((AE143-AD143+1)*SUM(O143:P143)))</f>
        <v>310000</v>
      </c>
      <c r="D143" s="123" t="n">
        <f aca="false">VLOOKUP(H143,$A$7:$E$11,(HLOOKUP(B143,$B$5:$E$6,2,FALSE())),FALSE())*C143</f>
        <v>93</v>
      </c>
      <c r="E143" s="90" t="n">
        <v>1171685</v>
      </c>
      <c r="F143" s="91" t="n">
        <v>37007.3730439815</v>
      </c>
      <c r="G143" s="0" t="s">
        <v>146</v>
      </c>
      <c r="H143" s="0" t="s">
        <v>14</v>
      </c>
      <c r="I143" s="0" t="s">
        <v>10</v>
      </c>
      <c r="K143" s="0" t="s">
        <v>11</v>
      </c>
      <c r="L143" s="0" t="s">
        <v>125</v>
      </c>
      <c r="M143" s="0" t="n">
        <v>36228</v>
      </c>
      <c r="N143" s="0" t="s">
        <v>320</v>
      </c>
      <c r="O143" s="92" t="n">
        <v>10000</v>
      </c>
      <c r="R143" s="0" t="s">
        <v>111</v>
      </c>
      <c r="S143" s="0" t="s">
        <v>84</v>
      </c>
      <c r="T143" s="94" t="n">
        <v>-0.005</v>
      </c>
      <c r="U143" s="0" t="s">
        <v>328</v>
      </c>
      <c r="V143" s="0" t="s">
        <v>321</v>
      </c>
      <c r="W143" s="0" t="s">
        <v>322</v>
      </c>
      <c r="X143" s="0" t="s">
        <v>115</v>
      </c>
      <c r="Y143" s="0" t="s">
        <v>89</v>
      </c>
      <c r="Z143" s="0" t="s">
        <v>116</v>
      </c>
      <c r="AA143" s="0" t="n">
        <v>95000281</v>
      </c>
      <c r="AB143" s="0" t="s">
        <v>329</v>
      </c>
      <c r="AC143" s="0" t="n">
        <v>56264</v>
      </c>
      <c r="AD143" s="91" t="n">
        <v>37012.875</v>
      </c>
      <c r="AE143" s="91" t="n">
        <v>37042.875</v>
      </c>
    </row>
    <row r="144" customFormat="false" ht="12.75" hidden="false" customHeight="false" outlineLevel="0" collapsed="false">
      <c r="A144" s="122" t="n">
        <f aca="false">DATEVALUE(TEXT(F144,"mm/dd/yy"))</f>
        <v>37007</v>
      </c>
      <c r="B144" s="122" t="str">
        <f aca="false">IF(K144="Power",IF(Z144="Enron Canada Corp.",LEFT(L144,9),LEFT(L144,13)),K144)</f>
        <v>Natural Gas</v>
      </c>
      <c r="C144" s="123" t="n">
        <f aca="false">IF(K144="Power",((AE144-AD144+1)*16*SUM(O144:P144)),((AE144-AD144+1)*SUM(O144:P144)))</f>
        <v>765000</v>
      </c>
      <c r="D144" s="123" t="n">
        <f aca="false">VLOOKUP(H144,$A$7:$E$11,(HLOOKUP(B144,$B$5:$E$6,2,FALSE())),FALSE())*C144</f>
        <v>229.5</v>
      </c>
      <c r="E144" s="90" t="n">
        <v>1172638</v>
      </c>
      <c r="F144" s="91" t="n">
        <v>37007.3891782407</v>
      </c>
      <c r="G144" s="0" t="s">
        <v>280</v>
      </c>
      <c r="H144" s="0" t="s">
        <v>14</v>
      </c>
      <c r="I144" s="0" t="s">
        <v>10</v>
      </c>
      <c r="K144" s="0" t="s">
        <v>11</v>
      </c>
      <c r="L144" s="0" t="s">
        <v>197</v>
      </c>
      <c r="M144" s="0" t="n">
        <v>48544</v>
      </c>
      <c r="N144" s="0" t="s">
        <v>330</v>
      </c>
      <c r="P144" s="92" t="n">
        <v>5000</v>
      </c>
      <c r="R144" s="0" t="s">
        <v>111</v>
      </c>
      <c r="S144" s="0" t="s">
        <v>84</v>
      </c>
      <c r="T144" s="94" t="n">
        <v>-0.29</v>
      </c>
      <c r="U144" s="0" t="s">
        <v>112</v>
      </c>
      <c r="V144" s="0" t="s">
        <v>199</v>
      </c>
      <c r="W144" s="0" t="s">
        <v>200</v>
      </c>
      <c r="X144" s="0" t="s">
        <v>115</v>
      </c>
      <c r="Y144" s="0" t="s">
        <v>89</v>
      </c>
      <c r="Z144" s="0" t="s">
        <v>201</v>
      </c>
      <c r="AA144" s="0" t="n">
        <v>96043931</v>
      </c>
      <c r="AB144" s="0" t="s">
        <v>331</v>
      </c>
      <c r="AC144" s="0" t="n">
        <v>120</v>
      </c>
      <c r="AD144" s="91" t="n">
        <v>37043</v>
      </c>
      <c r="AE144" s="91" t="n">
        <v>37195</v>
      </c>
    </row>
    <row r="145" customFormat="false" ht="12.75" hidden="false" customHeight="false" outlineLevel="0" collapsed="false">
      <c r="A145" s="122" t="n">
        <f aca="false">DATEVALUE(TEXT(F145,"mm/dd/yy"))</f>
        <v>37007</v>
      </c>
      <c r="B145" s="122" t="str">
        <f aca="false">IF(K145="Power",IF(Z145="Enron Canada Corp.",LEFT(L145,9),LEFT(L145,13)),K145)</f>
        <v>US East Power</v>
      </c>
      <c r="C145" s="123" t="n">
        <f aca="false">IF(K145="Power",((AE145-AD145+1)*16*SUM(O145:P145)),((AE145-AD145+1)*SUM(O145:P145)))</f>
        <v>24800</v>
      </c>
      <c r="D145" s="123" t="n">
        <f aca="false">VLOOKUP(H145,$A$7:$E$11,(HLOOKUP(B145,$B$5:$E$6,2,FALSE())),FALSE())*C145</f>
        <v>124</v>
      </c>
      <c r="E145" s="90" t="n">
        <v>1172709</v>
      </c>
      <c r="F145" s="91" t="n">
        <v>37007.3906365741</v>
      </c>
      <c r="G145" s="0" t="s">
        <v>146</v>
      </c>
      <c r="H145" s="0" t="s">
        <v>13</v>
      </c>
      <c r="I145" s="0" t="s">
        <v>10</v>
      </c>
      <c r="K145" s="0" t="s">
        <v>12</v>
      </c>
      <c r="L145" s="0" t="s">
        <v>214</v>
      </c>
      <c r="M145" s="0" t="n">
        <v>30183</v>
      </c>
      <c r="N145" s="0" t="s">
        <v>332</v>
      </c>
      <c r="P145" s="92" t="n">
        <v>50</v>
      </c>
      <c r="R145" s="0" t="s">
        <v>83</v>
      </c>
      <c r="S145" s="0" t="s">
        <v>84</v>
      </c>
      <c r="T145" s="94" t="n">
        <v>50.5</v>
      </c>
      <c r="U145" s="0" t="s">
        <v>209</v>
      </c>
      <c r="V145" s="0" t="s">
        <v>252</v>
      </c>
      <c r="W145" s="0" t="s">
        <v>123</v>
      </c>
      <c r="X145" s="0" t="s">
        <v>88</v>
      </c>
      <c r="Y145" s="0" t="s">
        <v>89</v>
      </c>
      <c r="Z145" s="0" t="s">
        <v>116</v>
      </c>
      <c r="AA145" s="0" t="n">
        <v>95000281</v>
      </c>
      <c r="AB145" s="0" t="n">
        <v>593453.1</v>
      </c>
      <c r="AC145" s="0" t="n">
        <v>56264</v>
      </c>
      <c r="AD145" s="91" t="n">
        <v>37012</v>
      </c>
      <c r="AE145" s="91" t="n">
        <v>37042</v>
      </c>
    </row>
    <row r="146" customFormat="false" ht="12.75" hidden="false" customHeight="false" outlineLevel="0" collapsed="false">
      <c r="A146" s="122" t="n">
        <f aca="false">DATEVALUE(TEXT(F146,"mm/dd/yy"))</f>
        <v>37007</v>
      </c>
      <c r="B146" s="122" t="str">
        <f aca="false">IF(K146="Power",IF(Z146="Enron Canada Corp.",LEFT(L146,9),LEFT(L146,13)),K146)</f>
        <v>Natural Gas</v>
      </c>
      <c r="C146" s="123" t="n">
        <f aca="false">IF(K146="Power",((AE146-AD146+1)*16*SUM(O146:P146)),((AE146-AD146+1)*SUM(O146:P146)))</f>
        <v>620000</v>
      </c>
      <c r="D146" s="123" t="n">
        <f aca="false">VLOOKUP(H146,$A$7:$E$11,(HLOOKUP(B146,$B$5:$E$6,2,FALSE())),FALSE())*C146</f>
        <v>186</v>
      </c>
      <c r="E146" s="90" t="n">
        <v>1173300</v>
      </c>
      <c r="F146" s="91" t="n">
        <v>37007.4041435185</v>
      </c>
      <c r="G146" s="0" t="s">
        <v>333</v>
      </c>
      <c r="H146" s="0" t="s">
        <v>14</v>
      </c>
      <c r="I146" s="0" t="s">
        <v>10</v>
      </c>
      <c r="K146" s="0" t="s">
        <v>11</v>
      </c>
      <c r="L146" s="0" t="s">
        <v>125</v>
      </c>
      <c r="M146" s="0" t="n">
        <v>36241</v>
      </c>
      <c r="N146" s="0" t="s">
        <v>334</v>
      </c>
      <c r="P146" s="92" t="n">
        <v>20000</v>
      </c>
      <c r="R146" s="0" t="s">
        <v>111</v>
      </c>
      <c r="S146" s="0" t="s">
        <v>84</v>
      </c>
      <c r="T146" s="94" t="n">
        <v>0.005</v>
      </c>
      <c r="U146" s="0" t="s">
        <v>127</v>
      </c>
      <c r="V146" s="0" t="s">
        <v>321</v>
      </c>
      <c r="W146" s="0" t="s">
        <v>322</v>
      </c>
      <c r="X146" s="0" t="s">
        <v>115</v>
      </c>
      <c r="Y146" s="0" t="s">
        <v>89</v>
      </c>
      <c r="Z146" s="0" t="s">
        <v>116</v>
      </c>
      <c r="AA146" s="0" t="n">
        <v>96038419</v>
      </c>
      <c r="AB146" s="0" t="s">
        <v>335</v>
      </c>
      <c r="AC146" s="0" t="n">
        <v>69034</v>
      </c>
      <c r="AD146" s="91" t="n">
        <v>37012.875</v>
      </c>
      <c r="AE146" s="91" t="n">
        <v>37042.875</v>
      </c>
    </row>
    <row r="147" customFormat="false" ht="12.75" hidden="false" customHeight="false" outlineLevel="0" collapsed="false">
      <c r="A147" s="122" t="n">
        <f aca="false">DATEVALUE(TEXT(F147,"mm/dd/yy"))</f>
        <v>37007</v>
      </c>
      <c r="B147" s="122" t="str">
        <f aca="false">IF(K147="Power",IF(Z147="Enron Canada Corp.",LEFT(L147,9),LEFT(L147,13)),K147)</f>
        <v>Natural Gas</v>
      </c>
      <c r="C147" s="123" t="n">
        <f aca="false">IF(K147="Power",((AE147-AD147+1)*16*SUM(O147:P147)),((AE147-AD147+1)*SUM(O147:P147)))</f>
        <v>620000</v>
      </c>
      <c r="D147" s="123" t="n">
        <f aca="false">VLOOKUP(H147,$A$7:$E$11,(HLOOKUP(B147,$B$5:$E$6,2,FALSE())),FALSE())*C147</f>
        <v>186</v>
      </c>
      <c r="E147" s="90" t="n">
        <v>1173304</v>
      </c>
      <c r="F147" s="91" t="n">
        <v>37007.4042824074</v>
      </c>
      <c r="G147" s="0" t="s">
        <v>333</v>
      </c>
      <c r="H147" s="0" t="s">
        <v>14</v>
      </c>
      <c r="I147" s="0" t="s">
        <v>10</v>
      </c>
      <c r="K147" s="0" t="s">
        <v>11</v>
      </c>
      <c r="L147" s="0" t="s">
        <v>125</v>
      </c>
      <c r="M147" s="0" t="n">
        <v>42165</v>
      </c>
      <c r="N147" s="0" t="s">
        <v>336</v>
      </c>
      <c r="O147" s="92" t="n">
        <v>20000</v>
      </c>
      <c r="R147" s="0" t="s">
        <v>111</v>
      </c>
      <c r="S147" s="0" t="s">
        <v>84</v>
      </c>
      <c r="T147" s="94" t="n">
        <v>0</v>
      </c>
      <c r="U147" s="0" t="s">
        <v>328</v>
      </c>
      <c r="V147" s="0" t="s">
        <v>321</v>
      </c>
      <c r="W147" s="0" t="s">
        <v>322</v>
      </c>
      <c r="X147" s="0" t="s">
        <v>115</v>
      </c>
      <c r="Y147" s="0" t="s">
        <v>89</v>
      </c>
      <c r="Z147" s="0" t="s">
        <v>116</v>
      </c>
      <c r="AA147" s="0" t="n">
        <v>96038419</v>
      </c>
      <c r="AB147" s="0" t="s">
        <v>337</v>
      </c>
      <c r="AC147" s="0" t="n">
        <v>69034</v>
      </c>
      <c r="AD147" s="91" t="n">
        <v>37012.875</v>
      </c>
      <c r="AE147" s="91" t="n">
        <v>37042.875</v>
      </c>
    </row>
    <row r="148" customFormat="false" ht="12.75" hidden="false" customHeight="false" outlineLevel="0" collapsed="false">
      <c r="A148" s="122" t="n">
        <f aca="false">DATEVALUE(TEXT(F148,"mm/dd/yy"))</f>
        <v>37007</v>
      </c>
      <c r="B148" s="122" t="str">
        <f aca="false">IF(K148="Power",IF(Z148="Enron Canada Corp.",LEFT(L148,9),LEFT(L148,13)),K148)</f>
        <v>US East Power</v>
      </c>
      <c r="C148" s="123" t="n">
        <f aca="false">IF(K148="Power",((AE148-AD148+1)*16*SUM(O148:P148)),((AE148-AD148+1)*SUM(O148:P148)))</f>
        <v>800</v>
      </c>
      <c r="D148" s="123" t="n">
        <f aca="false">VLOOKUP(H148,$A$7:$E$11,(HLOOKUP(B148,$B$5:$E$6,2,FALSE())),FALSE())*C148</f>
        <v>4</v>
      </c>
      <c r="E148" s="90" t="n">
        <v>1173447</v>
      </c>
      <c r="F148" s="91" t="n">
        <v>37007.4065856481</v>
      </c>
      <c r="G148" s="0" t="s">
        <v>136</v>
      </c>
      <c r="H148" s="0" t="s">
        <v>13</v>
      </c>
      <c r="I148" s="0" t="s">
        <v>10</v>
      </c>
      <c r="K148" s="0" t="s">
        <v>12</v>
      </c>
      <c r="L148" s="0" t="s">
        <v>119</v>
      </c>
      <c r="M148" s="0" t="n">
        <v>29082</v>
      </c>
      <c r="N148" s="0" t="s">
        <v>310</v>
      </c>
      <c r="P148" s="92" t="n">
        <v>50</v>
      </c>
      <c r="R148" s="0" t="s">
        <v>83</v>
      </c>
      <c r="S148" s="0" t="s">
        <v>84</v>
      </c>
      <c r="T148" s="94" t="n">
        <v>47.75</v>
      </c>
      <c r="U148" s="0" t="s">
        <v>209</v>
      </c>
      <c r="V148" s="0" t="s">
        <v>122</v>
      </c>
      <c r="W148" s="0" t="s">
        <v>135</v>
      </c>
      <c r="X148" s="0" t="s">
        <v>88</v>
      </c>
      <c r="Y148" s="0" t="s">
        <v>89</v>
      </c>
      <c r="Z148" s="0" t="s">
        <v>90</v>
      </c>
      <c r="AA148" s="0" t="n">
        <v>96009016</v>
      </c>
      <c r="AB148" s="0" t="n">
        <v>593530.1</v>
      </c>
      <c r="AC148" s="0" t="n">
        <v>18</v>
      </c>
      <c r="AD148" s="91" t="n">
        <v>37008.875</v>
      </c>
      <c r="AE148" s="91" t="n">
        <v>37008.875</v>
      </c>
    </row>
    <row r="149" customFormat="false" ht="12.75" hidden="false" customHeight="false" outlineLevel="0" collapsed="false">
      <c r="A149" s="122" t="n">
        <f aca="false">DATEVALUE(TEXT(F149,"mm/dd/yy"))</f>
        <v>37007</v>
      </c>
      <c r="B149" s="122" t="str">
        <f aca="false">IF(K149="Power",IF(Z149="Enron Canada Corp.",LEFT(L149,9),LEFT(L149,13)),K149)</f>
        <v>US West Power</v>
      </c>
      <c r="C149" s="123" t="n">
        <f aca="false">IF(K149="Power",((AE149-AD149+1)*16*SUM(O149:P149)),((AE149-AD149+1)*SUM(O149:P149)))</f>
        <v>12400</v>
      </c>
      <c r="D149" s="123" t="n">
        <f aca="false">VLOOKUP(H149,$A$7:$E$11,(HLOOKUP(B149,$B$5:$E$6,2,FALSE())),FALSE())*C149</f>
        <v>93</v>
      </c>
      <c r="E149" s="90" t="n">
        <v>1173866</v>
      </c>
      <c r="F149" s="91" t="n">
        <v>37007.4223611111</v>
      </c>
      <c r="G149" s="0" t="s">
        <v>146</v>
      </c>
      <c r="H149" s="0" t="s">
        <v>13</v>
      </c>
      <c r="I149" s="0" t="s">
        <v>10</v>
      </c>
      <c r="K149" s="0" t="s">
        <v>12</v>
      </c>
      <c r="L149" s="0" t="s">
        <v>81</v>
      </c>
      <c r="M149" s="0" t="n">
        <v>36468</v>
      </c>
      <c r="N149" s="0" t="s">
        <v>96</v>
      </c>
      <c r="O149" s="92" t="n">
        <v>25</v>
      </c>
      <c r="R149" s="0" t="s">
        <v>83</v>
      </c>
      <c r="S149" s="0" t="s">
        <v>84</v>
      </c>
      <c r="T149" s="94" t="n">
        <v>314</v>
      </c>
      <c r="U149" s="0" t="s">
        <v>163</v>
      </c>
      <c r="V149" s="0" t="s">
        <v>97</v>
      </c>
      <c r="W149" s="0" t="s">
        <v>98</v>
      </c>
      <c r="X149" s="0" t="s">
        <v>88</v>
      </c>
      <c r="Y149" s="0" t="s">
        <v>89</v>
      </c>
      <c r="Z149" s="0" t="s">
        <v>90</v>
      </c>
      <c r="AA149" s="0" t="n">
        <v>96006417</v>
      </c>
      <c r="AB149" s="0" t="n">
        <v>593584.1</v>
      </c>
      <c r="AC149" s="0" t="n">
        <v>56264</v>
      </c>
      <c r="AD149" s="91" t="n">
        <v>37012.875</v>
      </c>
      <c r="AE149" s="91" t="n">
        <v>37042.875</v>
      </c>
    </row>
    <row r="150" customFormat="false" ht="12.75" hidden="false" customHeight="false" outlineLevel="0" collapsed="false">
      <c r="A150" s="122" t="n">
        <f aca="false">DATEVALUE(TEXT(F150,"mm/dd/yy"))</f>
        <v>37007</v>
      </c>
      <c r="B150" s="122" t="str">
        <f aca="false">IF(K150="Power",IF(Z150="Enron Canada Corp.",LEFT(L150,9),LEFT(L150,13)),K150)</f>
        <v>Natural Gas</v>
      </c>
      <c r="C150" s="123" t="n">
        <f aca="false">IF(K150="Power",((AE150-AD150+1)*16*SUM(O150:P150)),((AE150-AD150+1)*SUM(O150:P150)))</f>
        <v>155000</v>
      </c>
      <c r="D150" s="123" t="n">
        <f aca="false">VLOOKUP(H150,$A$7:$E$11,(HLOOKUP(B150,$B$5:$E$6,2,FALSE())),FALSE())*C150</f>
        <v>46.5</v>
      </c>
      <c r="E150" s="90" t="n">
        <v>1174563</v>
      </c>
      <c r="F150" s="91" t="n">
        <v>37007.4504398148</v>
      </c>
      <c r="G150" s="0" t="s">
        <v>274</v>
      </c>
      <c r="H150" s="0" t="s">
        <v>19</v>
      </c>
      <c r="I150" s="0" t="s">
        <v>10</v>
      </c>
      <c r="K150" s="0" t="s">
        <v>11</v>
      </c>
      <c r="L150" s="0" t="s">
        <v>125</v>
      </c>
      <c r="M150" s="0" t="n">
        <v>43462</v>
      </c>
      <c r="N150" s="0" t="s">
        <v>338</v>
      </c>
      <c r="P150" s="92" t="n">
        <v>5000</v>
      </c>
      <c r="R150" s="0" t="s">
        <v>111</v>
      </c>
      <c r="S150" s="0" t="s">
        <v>84</v>
      </c>
      <c r="T150" s="94" t="n">
        <v>5.05</v>
      </c>
      <c r="U150" s="0" t="s">
        <v>339</v>
      </c>
      <c r="V150" s="0" t="s">
        <v>182</v>
      </c>
      <c r="W150" s="0" t="s">
        <v>183</v>
      </c>
      <c r="X150" s="0" t="s">
        <v>115</v>
      </c>
      <c r="Y150" s="0" t="s">
        <v>89</v>
      </c>
      <c r="Z150" s="0" t="s">
        <v>116</v>
      </c>
      <c r="AB150" s="0" t="s">
        <v>340</v>
      </c>
      <c r="AC150" s="0" t="n">
        <v>69121</v>
      </c>
      <c r="AD150" s="91" t="n">
        <v>37073.875</v>
      </c>
      <c r="AE150" s="91" t="n">
        <v>37103.875</v>
      </c>
    </row>
    <row r="151" customFormat="false" ht="12.75" hidden="false" customHeight="false" outlineLevel="0" collapsed="false">
      <c r="A151" s="122" t="n">
        <f aca="false">DATEVALUE(TEXT(F151,"mm/dd/yy"))</f>
        <v>37007</v>
      </c>
      <c r="B151" s="122" t="str">
        <f aca="false">IF(K151="Power",IF(Z151="Enron Canada Corp.",LEFT(L151,9),LEFT(L151,13)),K151)</f>
        <v>Natural Gas</v>
      </c>
      <c r="C151" s="123" t="n">
        <f aca="false">IF(K151="Power",((AE151-AD151+1)*16*SUM(O151:P151)),((AE151-AD151+1)*SUM(O151:P151)))</f>
        <v>155000</v>
      </c>
      <c r="D151" s="123" t="n">
        <f aca="false">VLOOKUP(H151,$A$7:$E$11,(HLOOKUP(B151,$B$5:$E$6,2,FALSE())),FALSE())*C151</f>
        <v>46.5</v>
      </c>
      <c r="E151" s="90" t="n">
        <v>1174586</v>
      </c>
      <c r="F151" s="91" t="n">
        <v>37007.4510532407</v>
      </c>
      <c r="G151" s="0" t="s">
        <v>341</v>
      </c>
      <c r="H151" s="0" t="s">
        <v>14</v>
      </c>
      <c r="I151" s="0" t="s">
        <v>10</v>
      </c>
      <c r="K151" s="0" t="s">
        <v>11</v>
      </c>
      <c r="L151" s="0" t="s">
        <v>109</v>
      </c>
      <c r="M151" s="0" t="n">
        <v>37101</v>
      </c>
      <c r="N151" s="0" t="s">
        <v>342</v>
      </c>
      <c r="O151" s="92" t="n">
        <v>5000</v>
      </c>
      <c r="R151" s="0" t="s">
        <v>111</v>
      </c>
      <c r="S151" s="0" t="s">
        <v>84</v>
      </c>
      <c r="T151" s="94" t="n">
        <v>-0.12</v>
      </c>
      <c r="U151" s="0" t="s">
        <v>127</v>
      </c>
      <c r="V151" s="0" t="s">
        <v>315</v>
      </c>
      <c r="W151" s="0" t="s">
        <v>316</v>
      </c>
      <c r="X151" s="0" t="s">
        <v>115</v>
      </c>
      <c r="Y151" s="0" t="s">
        <v>89</v>
      </c>
      <c r="Z151" s="0" t="s">
        <v>116</v>
      </c>
      <c r="AB151" s="0" t="s">
        <v>343</v>
      </c>
      <c r="AC151" s="0" t="n">
        <v>3022</v>
      </c>
      <c r="AD151" s="91" t="n">
        <v>37012.875</v>
      </c>
      <c r="AE151" s="91" t="n">
        <v>37042.875</v>
      </c>
    </row>
    <row r="152" customFormat="false" ht="12.75" hidden="false" customHeight="false" outlineLevel="0" collapsed="false">
      <c r="A152" s="122" t="n">
        <f aca="false">DATEVALUE(TEXT(F152,"mm/dd/yy"))</f>
        <v>37007</v>
      </c>
      <c r="B152" s="122" t="str">
        <f aca="false">IF(K152="Power",IF(Z152="Enron Canada Corp.",LEFT(L152,9),LEFT(L152,13)),K152)</f>
        <v>Natural Gas</v>
      </c>
      <c r="C152" s="123" t="n">
        <f aca="false">IF(K152="Power",((AE152-AD152+1)*16*SUM(O152:P152)),((AE152-AD152+1)*SUM(O152:P152)))</f>
        <v>310000</v>
      </c>
      <c r="D152" s="123" t="n">
        <f aca="false">VLOOKUP(H152,$A$7:$E$11,(HLOOKUP(B152,$B$5:$E$6,2,FALSE())),FALSE())*C152</f>
        <v>77.5</v>
      </c>
      <c r="E152" s="90" t="n">
        <v>1175025</v>
      </c>
      <c r="F152" s="91" t="n">
        <v>37007.4979050926</v>
      </c>
      <c r="G152" s="0" t="s">
        <v>344</v>
      </c>
      <c r="H152" s="0" t="s">
        <v>13</v>
      </c>
      <c r="I152" s="0" t="s">
        <v>10</v>
      </c>
      <c r="K152" s="0" t="s">
        <v>11</v>
      </c>
      <c r="L152" s="0" t="s">
        <v>125</v>
      </c>
      <c r="M152" s="0" t="n">
        <v>36228</v>
      </c>
      <c r="N152" s="0" t="s">
        <v>320</v>
      </c>
      <c r="O152" s="92" t="n">
        <v>10000</v>
      </c>
      <c r="R152" s="0" t="s">
        <v>111</v>
      </c>
      <c r="S152" s="0" t="s">
        <v>84</v>
      </c>
      <c r="T152" s="94" t="n">
        <v>-0.005</v>
      </c>
      <c r="U152" s="0" t="s">
        <v>188</v>
      </c>
      <c r="V152" s="0" t="s">
        <v>321</v>
      </c>
      <c r="W152" s="0" t="s">
        <v>322</v>
      </c>
      <c r="X152" s="0" t="s">
        <v>115</v>
      </c>
      <c r="Y152" s="0" t="s">
        <v>89</v>
      </c>
      <c r="Z152" s="0" t="s">
        <v>116</v>
      </c>
      <c r="AA152" s="0" t="n">
        <v>96009194</v>
      </c>
      <c r="AB152" s="0" t="s">
        <v>345</v>
      </c>
      <c r="AC152" s="0" t="n">
        <v>3497</v>
      </c>
      <c r="AD152" s="91" t="n">
        <v>37012.875</v>
      </c>
      <c r="AE152" s="91" t="n">
        <v>37042.875</v>
      </c>
    </row>
    <row r="153" customFormat="false" ht="12.75" hidden="false" customHeight="false" outlineLevel="0" collapsed="false">
      <c r="A153" s="122" t="n">
        <f aca="false">DATEVALUE(TEXT(F153,"mm/dd/yy"))</f>
        <v>37007</v>
      </c>
      <c r="B153" s="122" t="str">
        <f aca="false">IF(K153="Power",IF(Z153="Enron Canada Corp.",LEFT(L153,9),LEFT(L153,13)),K153)</f>
        <v>US West Power</v>
      </c>
      <c r="C153" s="123" t="n">
        <f aca="false">IF(K153="Power",((AE153-AD153+1)*16*SUM(O153:P153)),((AE153-AD153+1)*SUM(O153:P153)))</f>
        <v>12400</v>
      </c>
      <c r="D153" s="123" t="n">
        <f aca="false">VLOOKUP(H153,$A$7:$E$11,(HLOOKUP(B153,$B$5:$E$6,2,FALSE())),FALSE())*C153</f>
        <v>93</v>
      </c>
      <c r="E153" s="90" t="n">
        <v>1175261</v>
      </c>
      <c r="F153" s="91" t="n">
        <v>37007.5204976852</v>
      </c>
      <c r="G153" s="0" t="s">
        <v>148</v>
      </c>
      <c r="H153" s="0" t="s">
        <v>14</v>
      </c>
      <c r="I153" s="0" t="s">
        <v>10</v>
      </c>
      <c r="K153" s="0" t="s">
        <v>12</v>
      </c>
      <c r="L153" s="0" t="s">
        <v>81</v>
      </c>
      <c r="M153" s="0" t="n">
        <v>49075</v>
      </c>
      <c r="N153" s="0" t="s">
        <v>82</v>
      </c>
      <c r="P153" s="92" t="n">
        <v>25</v>
      </c>
      <c r="R153" s="0" t="s">
        <v>83</v>
      </c>
      <c r="S153" s="0" t="s">
        <v>84</v>
      </c>
      <c r="T153" s="94" t="n">
        <v>295</v>
      </c>
      <c r="U153" s="0" t="s">
        <v>104</v>
      </c>
      <c r="V153" s="0" t="s">
        <v>107</v>
      </c>
      <c r="W153" s="0" t="s">
        <v>87</v>
      </c>
      <c r="X153" s="0" t="s">
        <v>88</v>
      </c>
      <c r="Y153" s="0" t="s">
        <v>89</v>
      </c>
      <c r="Z153" s="0" t="s">
        <v>90</v>
      </c>
      <c r="AA153" s="0" t="n">
        <v>96057469</v>
      </c>
      <c r="AB153" s="0" t="n">
        <v>593842.1</v>
      </c>
      <c r="AC153" s="0" t="n">
        <v>53350</v>
      </c>
      <c r="AD153" s="91" t="n">
        <v>37012.875</v>
      </c>
      <c r="AE153" s="91" t="n">
        <v>37042.875</v>
      </c>
    </row>
    <row r="154" customFormat="false" ht="12.75" hidden="false" customHeight="false" outlineLevel="0" collapsed="false">
      <c r="A154" s="122" t="n">
        <f aca="false">DATEVALUE(TEXT(F154,"mm/dd/yy"))</f>
        <v>37007</v>
      </c>
      <c r="B154" s="122" t="str">
        <f aca="false">IF(K154="Power",IF(Z154="Enron Canada Corp.",LEFT(L154,9),LEFT(L154,13)),K154)</f>
        <v>US East Power</v>
      </c>
      <c r="C154" s="123" t="n">
        <f aca="false">IF(K154="Power",((AE154-AD154+1)*16*SUM(O154:P154)),((AE154-AD154+1)*SUM(O154:P154)))</f>
        <v>800</v>
      </c>
      <c r="D154" s="123" t="n">
        <f aca="false">VLOOKUP(H154,$A$7:$E$11,(HLOOKUP(B154,$B$5:$E$6,2,FALSE())),FALSE())*C154</f>
        <v>4</v>
      </c>
      <c r="E154" s="90" t="n">
        <v>1175439</v>
      </c>
      <c r="F154" s="91" t="n">
        <v>37007.5330671296</v>
      </c>
      <c r="G154" s="0" t="s">
        <v>156</v>
      </c>
      <c r="H154" s="0" t="s">
        <v>14</v>
      </c>
      <c r="I154" s="0" t="s">
        <v>10</v>
      </c>
      <c r="K154" s="0" t="s">
        <v>12</v>
      </c>
      <c r="L154" s="0" t="s">
        <v>119</v>
      </c>
      <c r="M154" s="0" t="n">
        <v>49119</v>
      </c>
      <c r="N154" s="0" t="s">
        <v>286</v>
      </c>
      <c r="O154" s="92" t="n">
        <v>50</v>
      </c>
      <c r="R154" s="0" t="s">
        <v>83</v>
      </c>
      <c r="S154" s="0" t="s">
        <v>84</v>
      </c>
      <c r="T154" s="94" t="n">
        <v>61.75</v>
      </c>
      <c r="U154" s="0" t="s">
        <v>138</v>
      </c>
      <c r="V154" s="0" t="s">
        <v>139</v>
      </c>
      <c r="W154" s="0" t="s">
        <v>140</v>
      </c>
      <c r="X154" s="0" t="s">
        <v>88</v>
      </c>
      <c r="Y154" s="0" t="s">
        <v>89</v>
      </c>
      <c r="Z154" s="0" t="s">
        <v>90</v>
      </c>
      <c r="AB154" s="0" t="n">
        <v>593924.1</v>
      </c>
      <c r="AC154" s="0" t="n">
        <v>3246</v>
      </c>
      <c r="AD154" s="91" t="n">
        <v>37011.875</v>
      </c>
      <c r="AE154" s="91" t="n">
        <v>37011.875</v>
      </c>
    </row>
    <row r="155" customFormat="false" ht="12.75" hidden="false" customHeight="false" outlineLevel="0" collapsed="false">
      <c r="A155" s="122" t="n">
        <f aca="false">DATEVALUE(TEXT(F155,"mm/dd/yy"))</f>
        <v>37007</v>
      </c>
      <c r="B155" s="122" t="str">
        <f aca="false">IF(K155="Power",IF(Z155="Enron Canada Corp.",LEFT(L155,9),LEFT(L155,13)),K155)</f>
        <v>Natural Gas</v>
      </c>
      <c r="C155" s="123" t="n">
        <f aca="false">IF(K155="Power",((AE155-AD155+1)*16*SUM(O155:P155)),((AE155-AD155+1)*SUM(O155:P155)))</f>
        <v>450000</v>
      </c>
      <c r="D155" s="123" t="n">
        <f aca="false">VLOOKUP(H155,$A$7:$E$11,(HLOOKUP(B155,$B$5:$E$6,2,FALSE())),FALSE())*C155</f>
        <v>135</v>
      </c>
      <c r="E155" s="90" t="n">
        <v>1176451</v>
      </c>
      <c r="F155" s="91" t="n">
        <v>37007.5928240741</v>
      </c>
      <c r="G155" s="0" t="s">
        <v>164</v>
      </c>
      <c r="H155" s="0" t="s">
        <v>19</v>
      </c>
      <c r="I155" s="0" t="s">
        <v>10</v>
      </c>
      <c r="K155" s="0" t="s">
        <v>11</v>
      </c>
      <c r="L155" s="0" t="s">
        <v>125</v>
      </c>
      <c r="M155" s="0" t="n">
        <v>43378</v>
      </c>
      <c r="N155" s="0" t="s">
        <v>346</v>
      </c>
      <c r="P155" s="92" t="n">
        <v>15000</v>
      </c>
      <c r="R155" s="0" t="s">
        <v>111</v>
      </c>
      <c r="S155" s="0" t="s">
        <v>84</v>
      </c>
      <c r="T155" s="94" t="n">
        <v>4.96</v>
      </c>
      <c r="U155" s="0" t="s">
        <v>339</v>
      </c>
      <c r="V155" s="0" t="s">
        <v>182</v>
      </c>
      <c r="W155" s="0" t="s">
        <v>183</v>
      </c>
      <c r="X155" s="0" t="s">
        <v>115</v>
      </c>
      <c r="Y155" s="0" t="s">
        <v>89</v>
      </c>
      <c r="Z155" s="0" t="s">
        <v>116</v>
      </c>
      <c r="AA155" s="0" t="n">
        <v>95000226</v>
      </c>
      <c r="AB155" s="0" t="s">
        <v>347</v>
      </c>
      <c r="AC155" s="0" t="n">
        <v>64245</v>
      </c>
      <c r="AD155" s="91" t="n">
        <v>37043.875</v>
      </c>
      <c r="AE155" s="91" t="n">
        <v>37072.875</v>
      </c>
    </row>
    <row r="156" customFormat="false" ht="12.75" hidden="false" customHeight="false" outlineLevel="0" collapsed="false">
      <c r="A156" s="122" t="n">
        <f aca="false">DATEVALUE(TEXT(F156,"mm/dd/yy"))</f>
        <v>37007</v>
      </c>
      <c r="B156" s="122" t="str">
        <f aca="false">IF(K156="Power",IF(Z156="Enron Canada Corp.",LEFT(L156,9),LEFT(L156,13)),K156)</f>
        <v>US East Power</v>
      </c>
      <c r="C156" s="123" t="n">
        <f aca="false">IF(K156="Power",((AE156-AD156+1)*16*SUM(O156:P156)),((AE156-AD156+1)*SUM(O156:P156)))</f>
        <v>24800</v>
      </c>
      <c r="D156" s="123" t="n">
        <f aca="false">VLOOKUP(H156,$A$7:$E$11,(HLOOKUP(B156,$B$5:$E$6,2,FALSE())),FALSE())*C156</f>
        <v>124</v>
      </c>
      <c r="E156" s="90" t="n">
        <v>1176647</v>
      </c>
      <c r="F156" s="91" t="n">
        <v>37007.617650463</v>
      </c>
      <c r="G156" s="0" t="s">
        <v>292</v>
      </c>
      <c r="H156" s="0" t="s">
        <v>14</v>
      </c>
      <c r="I156" s="0" t="s">
        <v>10</v>
      </c>
      <c r="K156" s="0" t="s">
        <v>12</v>
      </c>
      <c r="L156" s="0" t="s">
        <v>119</v>
      </c>
      <c r="M156" s="0" t="n">
        <v>32889</v>
      </c>
      <c r="N156" s="0" t="s">
        <v>265</v>
      </c>
      <c r="P156" s="92" t="n">
        <v>50</v>
      </c>
      <c r="R156" s="0" t="s">
        <v>83</v>
      </c>
      <c r="S156" s="0" t="s">
        <v>84</v>
      </c>
      <c r="T156" s="94" t="n">
        <v>56</v>
      </c>
      <c r="U156" s="0" t="s">
        <v>138</v>
      </c>
      <c r="V156" s="0" t="s">
        <v>139</v>
      </c>
      <c r="W156" s="0" t="s">
        <v>160</v>
      </c>
      <c r="X156" s="0" t="s">
        <v>88</v>
      </c>
      <c r="Y156" s="0" t="s">
        <v>89</v>
      </c>
      <c r="Z156" s="0" t="s">
        <v>90</v>
      </c>
      <c r="AA156" s="0" t="n">
        <v>96004381</v>
      </c>
      <c r="AB156" s="0" t="n">
        <v>594186.1</v>
      </c>
      <c r="AC156" s="0" t="n">
        <v>12</v>
      </c>
      <c r="AD156" s="91" t="n">
        <v>37012.5916666667</v>
      </c>
      <c r="AE156" s="91" t="n">
        <v>37042.5916666667</v>
      </c>
    </row>
    <row r="157" customFormat="false" ht="12.75" hidden="false" customHeight="false" outlineLevel="0" collapsed="false">
      <c r="A157" s="122" t="n">
        <f aca="false">DATEVALUE(TEXT(F157,"mm/dd/yy"))</f>
        <v>37007</v>
      </c>
      <c r="B157" s="122" t="str">
        <f aca="false">IF(K157="Power",IF(Z157="Enron Canada Corp.",LEFT(L157,9),LEFT(L157,13)),K157)</f>
        <v>US East Power</v>
      </c>
      <c r="C157" s="123" t="n">
        <f aca="false">IF(K157="Power",((AE157-AD157+1)*16*SUM(O157:P157)),((AE157-AD157+1)*SUM(O157:P157)))</f>
        <v>4000</v>
      </c>
      <c r="D157" s="123" t="n">
        <f aca="false">VLOOKUP(H157,$A$7:$E$11,(HLOOKUP(B157,$B$5:$E$6,2,FALSE())),FALSE())*C157</f>
        <v>20</v>
      </c>
      <c r="E157" s="90" t="n">
        <v>1176809</v>
      </c>
      <c r="F157" s="91" t="n">
        <v>37007.649849537</v>
      </c>
      <c r="G157" s="0" t="s">
        <v>348</v>
      </c>
      <c r="H157" s="0" t="s">
        <v>14</v>
      </c>
      <c r="I157" s="0" t="s">
        <v>10</v>
      </c>
      <c r="K157" s="0" t="s">
        <v>12</v>
      </c>
      <c r="L157" s="0" t="s">
        <v>119</v>
      </c>
      <c r="M157" s="0" t="n">
        <v>29089</v>
      </c>
      <c r="N157" s="0" t="s">
        <v>276</v>
      </c>
      <c r="O157" s="92" t="n">
        <v>50</v>
      </c>
      <c r="R157" s="0" t="s">
        <v>83</v>
      </c>
      <c r="S157" s="0" t="s">
        <v>84</v>
      </c>
      <c r="T157" s="94" t="n">
        <v>67.75</v>
      </c>
      <c r="U157" s="0" t="s">
        <v>138</v>
      </c>
      <c r="V157" s="0" t="s">
        <v>139</v>
      </c>
      <c r="W157" s="0" t="s">
        <v>140</v>
      </c>
      <c r="X157" s="0" t="s">
        <v>88</v>
      </c>
      <c r="Y157" s="0" t="s">
        <v>89</v>
      </c>
      <c r="Z157" s="0" t="s">
        <v>90</v>
      </c>
      <c r="AA157" s="0" t="n">
        <v>96018786</v>
      </c>
      <c r="AB157" s="0" t="n">
        <v>594239.1</v>
      </c>
      <c r="AC157" s="0" t="n">
        <v>59207</v>
      </c>
      <c r="AD157" s="91" t="n">
        <v>37011.875</v>
      </c>
      <c r="AE157" s="91" t="n">
        <v>37015.875</v>
      </c>
    </row>
    <row r="158" customFormat="false" ht="12.75" hidden="false" customHeight="false" outlineLevel="0" collapsed="false">
      <c r="A158" s="122" t="n">
        <f aca="false">DATEVALUE(TEXT(F158,"mm/dd/yy"))</f>
        <v>37008</v>
      </c>
      <c r="B158" s="122" t="str">
        <f aca="false">IF(K158="Power",IF(Z158="Enron Canada Corp.",LEFT(L158,9),LEFT(L158,13)),K158)</f>
        <v>US East Power</v>
      </c>
      <c r="C158" s="123" t="n">
        <f aca="false">IF(K158="Power",((AE158-AD158+1)*16*SUM(O158:P158)),((AE158-AD158+1)*SUM(O158:P158)))</f>
        <v>3200</v>
      </c>
      <c r="D158" s="123" t="n">
        <f aca="false">VLOOKUP(H158,$A$7:$E$11,(HLOOKUP(B158,$B$5:$E$6,2,FALSE())),FALSE())*C158</f>
        <v>16</v>
      </c>
      <c r="E158" s="90" t="n">
        <v>1177331</v>
      </c>
      <c r="F158" s="91" t="n">
        <v>37008.2836111111</v>
      </c>
      <c r="G158" s="0" t="s">
        <v>156</v>
      </c>
      <c r="H158" s="0" t="s">
        <v>14</v>
      </c>
      <c r="I158" s="0" t="s">
        <v>10</v>
      </c>
      <c r="K158" s="0" t="s">
        <v>12</v>
      </c>
      <c r="L158" s="0" t="s">
        <v>119</v>
      </c>
      <c r="M158" s="0" t="n">
        <v>49213</v>
      </c>
      <c r="N158" s="0" t="s">
        <v>307</v>
      </c>
      <c r="O158" s="92" t="n">
        <v>50</v>
      </c>
      <c r="R158" s="0" t="s">
        <v>83</v>
      </c>
      <c r="S158" s="0" t="s">
        <v>84</v>
      </c>
      <c r="T158" s="94" t="n">
        <v>81</v>
      </c>
      <c r="U158" s="0" t="s">
        <v>138</v>
      </c>
      <c r="V158" s="0" t="s">
        <v>139</v>
      </c>
      <c r="W158" s="0" t="s">
        <v>140</v>
      </c>
      <c r="X158" s="0" t="s">
        <v>88</v>
      </c>
      <c r="Y158" s="0" t="s">
        <v>89</v>
      </c>
      <c r="Z158" s="0" t="s">
        <v>90</v>
      </c>
      <c r="AB158" s="0" t="n">
        <v>594393.1</v>
      </c>
      <c r="AC158" s="0" t="n">
        <v>3246</v>
      </c>
      <c r="AD158" s="91" t="n">
        <v>37012.875</v>
      </c>
      <c r="AE158" s="91" t="n">
        <v>37015.875</v>
      </c>
    </row>
    <row r="159" customFormat="false" ht="12.75" hidden="false" customHeight="false" outlineLevel="0" collapsed="false">
      <c r="A159" s="122" t="n">
        <f aca="false">DATEVALUE(TEXT(F159,"mm/dd/yy"))</f>
        <v>37008</v>
      </c>
      <c r="B159" s="122" t="str">
        <f aca="false">IF(K159="Power",IF(Z159="Enron Canada Corp.",LEFT(L159,9),LEFT(L159,13)),K159)</f>
        <v>US East Power</v>
      </c>
      <c r="C159" s="123" t="n">
        <f aca="false">IF(K159="Power",((AE159-AD159+1)*16*SUM(O159:P159)),((AE159-AD159+1)*SUM(O159:P159)))</f>
        <v>3200</v>
      </c>
      <c r="D159" s="123" t="n">
        <f aca="false">VLOOKUP(H159,$A$7:$E$11,(HLOOKUP(B159,$B$5:$E$6,2,FALSE())),FALSE())*C159</f>
        <v>16</v>
      </c>
      <c r="E159" s="90" t="n">
        <v>1177341</v>
      </c>
      <c r="F159" s="91" t="n">
        <v>37008.2847453704</v>
      </c>
      <c r="G159" s="0" t="s">
        <v>156</v>
      </c>
      <c r="H159" s="0" t="s">
        <v>14</v>
      </c>
      <c r="I159" s="0" t="s">
        <v>10</v>
      </c>
      <c r="K159" s="0" t="s">
        <v>12</v>
      </c>
      <c r="L159" s="0" t="s">
        <v>119</v>
      </c>
      <c r="M159" s="0" t="n">
        <v>49213</v>
      </c>
      <c r="N159" s="0" t="s">
        <v>307</v>
      </c>
      <c r="O159" s="92" t="n">
        <v>50</v>
      </c>
      <c r="R159" s="0" t="s">
        <v>83</v>
      </c>
      <c r="S159" s="0" t="s">
        <v>84</v>
      </c>
      <c r="T159" s="94" t="n">
        <v>80</v>
      </c>
      <c r="U159" s="0" t="s">
        <v>138</v>
      </c>
      <c r="V159" s="0" t="s">
        <v>139</v>
      </c>
      <c r="W159" s="0" t="s">
        <v>140</v>
      </c>
      <c r="X159" s="0" t="s">
        <v>88</v>
      </c>
      <c r="Y159" s="0" t="s">
        <v>89</v>
      </c>
      <c r="Z159" s="0" t="s">
        <v>90</v>
      </c>
      <c r="AB159" s="0" t="n">
        <v>594401.1</v>
      </c>
      <c r="AC159" s="0" t="n">
        <v>3246</v>
      </c>
      <c r="AD159" s="91" t="n">
        <v>37012.875</v>
      </c>
      <c r="AE159" s="91" t="n">
        <v>37015.875</v>
      </c>
    </row>
    <row r="160" customFormat="false" ht="12.75" hidden="false" customHeight="false" outlineLevel="0" collapsed="false">
      <c r="A160" s="122" t="n">
        <f aca="false">DATEVALUE(TEXT(F160,"mm/dd/yy"))</f>
        <v>37008</v>
      </c>
      <c r="B160" s="122" t="str">
        <f aca="false">IF(K160="Power",IF(Z160="Enron Canada Corp.",LEFT(L160,9),LEFT(L160,13)),K160)</f>
        <v>US East Power</v>
      </c>
      <c r="C160" s="123" t="n">
        <f aca="false">IF(K160="Power",((AE160-AD160+1)*16*SUM(O160:P160)),((AE160-AD160+1)*SUM(O160:P160)))</f>
        <v>3200</v>
      </c>
      <c r="D160" s="123" t="n">
        <f aca="false">VLOOKUP(H160,$A$7:$E$11,(HLOOKUP(B160,$B$5:$E$6,2,FALSE())),FALSE())*C160</f>
        <v>16</v>
      </c>
      <c r="E160" s="90" t="n">
        <v>1177368</v>
      </c>
      <c r="F160" s="91" t="n">
        <v>37008.2877083333</v>
      </c>
      <c r="G160" s="0" t="s">
        <v>156</v>
      </c>
      <c r="H160" s="0" t="s">
        <v>14</v>
      </c>
      <c r="I160" s="0" t="s">
        <v>10</v>
      </c>
      <c r="K160" s="0" t="s">
        <v>12</v>
      </c>
      <c r="L160" s="0" t="s">
        <v>119</v>
      </c>
      <c r="M160" s="0" t="n">
        <v>49213</v>
      </c>
      <c r="N160" s="0" t="s">
        <v>307</v>
      </c>
      <c r="O160" s="92" t="n">
        <v>50</v>
      </c>
      <c r="R160" s="0" t="s">
        <v>83</v>
      </c>
      <c r="S160" s="0" t="s">
        <v>84</v>
      </c>
      <c r="T160" s="94" t="n">
        <v>79</v>
      </c>
      <c r="U160" s="0" t="s">
        <v>138</v>
      </c>
      <c r="V160" s="0" t="s">
        <v>139</v>
      </c>
      <c r="W160" s="0" t="s">
        <v>140</v>
      </c>
      <c r="X160" s="0" t="s">
        <v>88</v>
      </c>
      <c r="Y160" s="0" t="s">
        <v>89</v>
      </c>
      <c r="Z160" s="0" t="s">
        <v>90</v>
      </c>
      <c r="AB160" s="0" t="n">
        <v>594420.1</v>
      </c>
      <c r="AC160" s="0" t="n">
        <v>3246</v>
      </c>
      <c r="AD160" s="91" t="n">
        <v>37012.875</v>
      </c>
      <c r="AE160" s="91" t="n">
        <v>37015.875</v>
      </c>
    </row>
    <row r="161" customFormat="false" ht="12.75" hidden="false" customHeight="false" outlineLevel="0" collapsed="false">
      <c r="A161" s="122" t="n">
        <f aca="false">DATEVALUE(TEXT(F161,"mm/dd/yy"))</f>
        <v>37008</v>
      </c>
      <c r="B161" s="122" t="str">
        <f aca="false">IF(K161="Power",IF(Z161="Enron Canada Corp.",LEFT(L161,9),LEFT(L161,13)),K161)</f>
        <v>US East Power</v>
      </c>
      <c r="C161" s="123" t="n">
        <f aca="false">IF(K161="Power",((AE161-AD161+1)*16*SUM(O161:P161)),((AE161-AD161+1)*SUM(O161:P161)))</f>
        <v>3200</v>
      </c>
      <c r="D161" s="123" t="n">
        <f aca="false">VLOOKUP(H161,$A$7:$E$11,(HLOOKUP(B161,$B$5:$E$6,2,FALSE())),FALSE())*C161</f>
        <v>16</v>
      </c>
      <c r="E161" s="90" t="n">
        <v>1177396</v>
      </c>
      <c r="F161" s="91" t="n">
        <v>37008.291724537</v>
      </c>
      <c r="G161" s="0" t="s">
        <v>156</v>
      </c>
      <c r="H161" s="0" t="s">
        <v>14</v>
      </c>
      <c r="I161" s="0" t="s">
        <v>10</v>
      </c>
      <c r="K161" s="0" t="s">
        <v>12</v>
      </c>
      <c r="L161" s="0" t="s">
        <v>119</v>
      </c>
      <c r="M161" s="0" t="n">
        <v>49213</v>
      </c>
      <c r="N161" s="0" t="s">
        <v>307</v>
      </c>
      <c r="O161" s="92" t="n">
        <v>50</v>
      </c>
      <c r="R161" s="0" t="s">
        <v>83</v>
      </c>
      <c r="S161" s="0" t="s">
        <v>84</v>
      </c>
      <c r="T161" s="94" t="n">
        <v>79</v>
      </c>
      <c r="U161" s="0" t="s">
        <v>138</v>
      </c>
      <c r="V161" s="0" t="s">
        <v>139</v>
      </c>
      <c r="W161" s="0" t="s">
        <v>140</v>
      </c>
      <c r="X161" s="0" t="s">
        <v>88</v>
      </c>
      <c r="Y161" s="0" t="s">
        <v>89</v>
      </c>
      <c r="Z161" s="0" t="s">
        <v>90</v>
      </c>
      <c r="AB161" s="0" t="n">
        <v>594449.1</v>
      </c>
      <c r="AC161" s="0" t="n">
        <v>3246</v>
      </c>
      <c r="AD161" s="91" t="n">
        <v>37012.875</v>
      </c>
      <c r="AE161" s="91" t="n">
        <v>37015.875</v>
      </c>
    </row>
    <row r="162" customFormat="false" ht="12.75" hidden="false" customHeight="false" outlineLevel="0" collapsed="false">
      <c r="A162" s="122" t="n">
        <f aca="false">DATEVALUE(TEXT(F162,"mm/dd/yy"))</f>
        <v>37008</v>
      </c>
      <c r="B162" s="122" t="str">
        <f aca="false">IF(K162="Power",IF(Z162="Enron Canada Corp.",LEFT(L162,9),LEFT(L162,13)),K162)</f>
        <v>US East Power</v>
      </c>
      <c r="C162" s="123" t="n">
        <f aca="false">IF(K162="Power",((AE162-AD162+1)*16*SUM(O162:P162)),((AE162-AD162+1)*SUM(O162:P162)))</f>
        <v>800</v>
      </c>
      <c r="D162" s="123" t="n">
        <f aca="false">VLOOKUP(H162,$A$7:$E$11,(HLOOKUP(B162,$B$5:$E$6,2,FALSE())),FALSE())*C162</f>
        <v>4</v>
      </c>
      <c r="E162" s="90" t="n">
        <v>1177532</v>
      </c>
      <c r="F162" s="91" t="n">
        <v>37008.3082986111</v>
      </c>
      <c r="G162" s="0" t="s">
        <v>156</v>
      </c>
      <c r="H162" s="0" t="s">
        <v>14</v>
      </c>
      <c r="I162" s="0" t="s">
        <v>10</v>
      </c>
      <c r="K162" s="0" t="s">
        <v>12</v>
      </c>
      <c r="L162" s="0" t="s">
        <v>119</v>
      </c>
      <c r="M162" s="0" t="n">
        <v>49119</v>
      </c>
      <c r="N162" s="0" t="s">
        <v>286</v>
      </c>
      <c r="O162" s="92" t="n">
        <v>50</v>
      </c>
      <c r="R162" s="0" t="s">
        <v>83</v>
      </c>
      <c r="S162" s="0" t="s">
        <v>84</v>
      </c>
      <c r="T162" s="94" t="n">
        <v>60.6</v>
      </c>
      <c r="U162" s="0" t="s">
        <v>138</v>
      </c>
      <c r="V162" s="0" t="s">
        <v>139</v>
      </c>
      <c r="W162" s="0" t="s">
        <v>140</v>
      </c>
      <c r="X162" s="0" t="s">
        <v>88</v>
      </c>
      <c r="Y162" s="0" t="s">
        <v>89</v>
      </c>
      <c r="Z162" s="0" t="s">
        <v>90</v>
      </c>
      <c r="AB162" s="0" t="n">
        <v>594527.1</v>
      </c>
      <c r="AC162" s="0" t="n">
        <v>3246</v>
      </c>
      <c r="AD162" s="91" t="n">
        <v>37011.875</v>
      </c>
      <c r="AE162" s="91" t="n">
        <v>37011.875</v>
      </c>
    </row>
    <row r="163" customFormat="false" ht="12.75" hidden="false" customHeight="false" outlineLevel="0" collapsed="false">
      <c r="A163" s="122" t="n">
        <f aca="false">DATEVALUE(TEXT(F163,"mm/dd/yy"))</f>
        <v>37008</v>
      </c>
      <c r="B163" s="122" t="str">
        <f aca="false">IF(K163="Power",IF(Z163="Enron Canada Corp.",LEFT(L163,9),LEFT(L163,13)),K163)</f>
        <v>US East Power</v>
      </c>
      <c r="C163" s="123" t="n">
        <f aca="false">IF(K163="Power",((AE163-AD163+1)*16*SUM(O163:P163)),((AE163-AD163+1)*SUM(O163:P163)))</f>
        <v>3200</v>
      </c>
      <c r="D163" s="123" t="n">
        <f aca="false">VLOOKUP(H163,$A$7:$E$11,(HLOOKUP(B163,$B$5:$E$6,2,FALSE())),FALSE())*C163</f>
        <v>16</v>
      </c>
      <c r="E163" s="90" t="n">
        <v>1177544</v>
      </c>
      <c r="F163" s="91" t="n">
        <v>37008.309525463</v>
      </c>
      <c r="G163" s="0" t="s">
        <v>156</v>
      </c>
      <c r="H163" s="0" t="s">
        <v>14</v>
      </c>
      <c r="I163" s="0" t="s">
        <v>10</v>
      </c>
      <c r="K163" s="0" t="s">
        <v>12</v>
      </c>
      <c r="L163" s="0" t="s">
        <v>119</v>
      </c>
      <c r="M163" s="0" t="n">
        <v>49213</v>
      </c>
      <c r="N163" s="0" t="s">
        <v>307</v>
      </c>
      <c r="O163" s="92" t="n">
        <v>50</v>
      </c>
      <c r="R163" s="0" t="s">
        <v>83</v>
      </c>
      <c r="S163" s="0" t="s">
        <v>84</v>
      </c>
      <c r="T163" s="94" t="n">
        <v>76</v>
      </c>
      <c r="U163" s="0" t="s">
        <v>138</v>
      </c>
      <c r="V163" s="0" t="s">
        <v>139</v>
      </c>
      <c r="W163" s="0" t="s">
        <v>140</v>
      </c>
      <c r="X163" s="0" t="s">
        <v>88</v>
      </c>
      <c r="Y163" s="0" t="s">
        <v>89</v>
      </c>
      <c r="Z163" s="0" t="s">
        <v>90</v>
      </c>
      <c r="AB163" s="0" t="n">
        <v>594533.1</v>
      </c>
      <c r="AC163" s="0" t="n">
        <v>3246</v>
      </c>
      <c r="AD163" s="91" t="n">
        <v>37012.875</v>
      </c>
      <c r="AE163" s="91" t="n">
        <v>37015.875</v>
      </c>
    </row>
    <row r="164" customFormat="false" ht="12.75" hidden="false" customHeight="false" outlineLevel="0" collapsed="false">
      <c r="A164" s="122" t="n">
        <f aca="false">DATEVALUE(TEXT(F164,"mm/dd/yy"))</f>
        <v>37008</v>
      </c>
      <c r="B164" s="122" t="str">
        <f aca="false">IF(K164="Power",IF(Z164="Enron Canada Corp.",LEFT(L164,9),LEFT(L164,13)),K164)</f>
        <v>US West Power</v>
      </c>
      <c r="C164" s="123" t="n">
        <f aca="false">IF(K164="Power",((AE164-AD164+1)*16*SUM(O164:P164)),((AE164-AD164+1)*SUM(O164:P164)))</f>
        <v>400</v>
      </c>
      <c r="D164" s="123" t="n">
        <f aca="false">VLOOKUP(H164,$A$7:$E$11,(HLOOKUP(B164,$B$5:$E$6,2,FALSE())),FALSE())*C164</f>
        <v>3</v>
      </c>
      <c r="E164" s="90" t="n">
        <v>1178476</v>
      </c>
      <c r="F164" s="91" t="n">
        <v>37008.3490740741</v>
      </c>
      <c r="G164" s="0" t="s">
        <v>292</v>
      </c>
      <c r="H164" s="0" t="s">
        <v>13</v>
      </c>
      <c r="I164" s="0" t="s">
        <v>10</v>
      </c>
      <c r="K164" s="0" t="s">
        <v>12</v>
      </c>
      <c r="L164" s="0" t="s">
        <v>92</v>
      </c>
      <c r="M164" s="0" t="n">
        <v>29487</v>
      </c>
      <c r="N164" s="0" t="s">
        <v>349</v>
      </c>
      <c r="P164" s="92" t="n">
        <v>25</v>
      </c>
      <c r="R164" s="0" t="s">
        <v>83</v>
      </c>
      <c r="S164" s="0" t="s">
        <v>84</v>
      </c>
      <c r="T164" s="94" t="n">
        <v>340</v>
      </c>
      <c r="U164" s="0" t="s">
        <v>163</v>
      </c>
      <c r="V164" s="0" t="s">
        <v>319</v>
      </c>
      <c r="W164" s="0" t="s">
        <v>101</v>
      </c>
      <c r="X164" s="0" t="s">
        <v>88</v>
      </c>
      <c r="Y164" s="0" t="s">
        <v>89</v>
      </c>
      <c r="Z164" s="0" t="s">
        <v>90</v>
      </c>
      <c r="AA164" s="0" t="n">
        <v>96004381</v>
      </c>
      <c r="AB164" s="0" t="n">
        <v>594731.1</v>
      </c>
      <c r="AC164" s="0" t="n">
        <v>12</v>
      </c>
      <c r="AD164" s="91" t="n">
        <v>37011.875</v>
      </c>
      <c r="AE164" s="91" t="n">
        <v>37011.875</v>
      </c>
    </row>
    <row r="165" customFormat="false" ht="12.75" hidden="false" customHeight="false" outlineLevel="0" collapsed="false">
      <c r="A165" s="122" t="n">
        <f aca="false">DATEVALUE(TEXT(F165,"mm/dd/yy"))</f>
        <v>37008</v>
      </c>
      <c r="B165" s="122" t="str">
        <f aca="false">IF(K165="Power",IF(Z165="Enron Canada Corp.",LEFT(L165,9),LEFT(L165,13)),K165)</f>
        <v>US East Power</v>
      </c>
      <c r="C165" s="123" t="n">
        <f aca="false">IF(K165="Power",((AE165-AD165+1)*16*SUM(O165:P165)),((AE165-AD165+1)*SUM(O165:P165)))</f>
        <v>3200</v>
      </c>
      <c r="D165" s="123" t="n">
        <f aca="false">VLOOKUP(H165,$A$7:$E$11,(HLOOKUP(B165,$B$5:$E$6,2,FALSE())),FALSE())*C165</f>
        <v>16</v>
      </c>
      <c r="E165" s="90" t="n">
        <v>1178556</v>
      </c>
      <c r="F165" s="91" t="n">
        <v>37008.3514699074</v>
      </c>
      <c r="G165" s="0" t="s">
        <v>156</v>
      </c>
      <c r="H165" s="0" t="s">
        <v>14</v>
      </c>
      <c r="I165" s="0" t="s">
        <v>10</v>
      </c>
      <c r="K165" s="0" t="s">
        <v>12</v>
      </c>
      <c r="L165" s="0" t="s">
        <v>119</v>
      </c>
      <c r="M165" s="0" t="n">
        <v>49213</v>
      </c>
      <c r="N165" s="0" t="s">
        <v>307</v>
      </c>
      <c r="O165" s="92" t="n">
        <v>50</v>
      </c>
      <c r="R165" s="0" t="s">
        <v>83</v>
      </c>
      <c r="S165" s="0" t="s">
        <v>84</v>
      </c>
      <c r="T165" s="94" t="n">
        <v>80.5</v>
      </c>
      <c r="U165" s="0" t="s">
        <v>138</v>
      </c>
      <c r="V165" s="0" t="s">
        <v>139</v>
      </c>
      <c r="W165" s="0" t="s">
        <v>140</v>
      </c>
      <c r="X165" s="0" t="s">
        <v>88</v>
      </c>
      <c r="Y165" s="0" t="s">
        <v>89</v>
      </c>
      <c r="Z165" s="0" t="s">
        <v>90</v>
      </c>
      <c r="AB165" s="0" t="n">
        <v>594744.1</v>
      </c>
      <c r="AC165" s="0" t="n">
        <v>3246</v>
      </c>
      <c r="AD165" s="91" t="n">
        <v>37012.875</v>
      </c>
      <c r="AE165" s="91" t="n">
        <v>37015.875</v>
      </c>
    </row>
    <row r="166" customFormat="false" ht="12.75" hidden="false" customHeight="false" outlineLevel="0" collapsed="false">
      <c r="A166" s="122" t="n">
        <f aca="false">DATEVALUE(TEXT(F166,"mm/dd/yy"))</f>
        <v>37008</v>
      </c>
      <c r="B166" s="122" t="str">
        <f aca="false">IF(K166="Power",IF(Z166="Enron Canada Corp.",LEFT(L166,9),LEFT(L166,13)),K166)</f>
        <v>US West Power</v>
      </c>
      <c r="C166" s="123" t="n">
        <f aca="false">IF(K166="Power",((AE166-AD166+1)*16*SUM(O166:P166)),((AE166-AD166+1)*SUM(O166:P166)))</f>
        <v>400</v>
      </c>
      <c r="D166" s="123" t="n">
        <f aca="false">VLOOKUP(H166,$A$7:$E$11,(HLOOKUP(B166,$B$5:$E$6,2,FALSE())),FALSE())*C166</f>
        <v>3</v>
      </c>
      <c r="E166" s="90" t="n">
        <v>1178721</v>
      </c>
      <c r="F166" s="91" t="n">
        <v>37008.3557986111</v>
      </c>
      <c r="G166" s="0" t="s">
        <v>292</v>
      </c>
      <c r="H166" s="0" t="s">
        <v>13</v>
      </c>
      <c r="I166" s="0" t="s">
        <v>10</v>
      </c>
      <c r="K166" s="0" t="s">
        <v>12</v>
      </c>
      <c r="L166" s="0" t="s">
        <v>92</v>
      </c>
      <c r="M166" s="0" t="n">
        <v>29487</v>
      </c>
      <c r="N166" s="0" t="s">
        <v>349</v>
      </c>
      <c r="P166" s="92" t="n">
        <v>25</v>
      </c>
      <c r="R166" s="0" t="s">
        <v>83</v>
      </c>
      <c r="S166" s="0" t="s">
        <v>84</v>
      </c>
      <c r="T166" s="94" t="n">
        <v>353</v>
      </c>
      <c r="U166" s="0" t="s">
        <v>163</v>
      </c>
      <c r="V166" s="0" t="s">
        <v>319</v>
      </c>
      <c r="W166" s="0" t="s">
        <v>101</v>
      </c>
      <c r="X166" s="0" t="s">
        <v>88</v>
      </c>
      <c r="Y166" s="0" t="s">
        <v>89</v>
      </c>
      <c r="Z166" s="0" t="s">
        <v>90</v>
      </c>
      <c r="AA166" s="0" t="n">
        <v>96004381</v>
      </c>
      <c r="AB166" s="0" t="n">
        <v>594763.1</v>
      </c>
      <c r="AC166" s="0" t="n">
        <v>12</v>
      </c>
      <c r="AD166" s="91" t="n">
        <v>37011.875</v>
      </c>
      <c r="AE166" s="91" t="n">
        <v>37011.875</v>
      </c>
    </row>
    <row r="167" customFormat="false" ht="12.75" hidden="false" customHeight="false" outlineLevel="0" collapsed="false">
      <c r="A167" s="122" t="n">
        <f aca="false">DATEVALUE(TEXT(F167,"mm/dd/yy"))</f>
        <v>37008</v>
      </c>
      <c r="B167" s="122" t="str">
        <f aca="false">IF(K167="Power",IF(Z167="Enron Canada Corp.",LEFT(L167,9),LEFT(L167,13)),K167)</f>
        <v>Natural Gas</v>
      </c>
      <c r="C167" s="123" t="n">
        <f aca="false">IF(K167="Power",((AE167-AD167+1)*16*SUM(O167:P167)),((AE167-AD167+1)*SUM(O167:P167)))</f>
        <v>620000</v>
      </c>
      <c r="D167" s="123" t="n">
        <f aca="false">VLOOKUP(H167,$A$7:$E$11,(HLOOKUP(B167,$B$5:$E$6,2,FALSE())),FALSE())*C167</f>
        <v>155</v>
      </c>
      <c r="E167" s="90" t="n">
        <v>1178858</v>
      </c>
      <c r="F167" s="91" t="n">
        <v>37008.3590162037</v>
      </c>
      <c r="G167" s="0" t="s">
        <v>148</v>
      </c>
      <c r="H167" s="0" t="s">
        <v>13</v>
      </c>
      <c r="I167" s="0" t="s">
        <v>10</v>
      </c>
      <c r="K167" s="0" t="s">
        <v>11</v>
      </c>
      <c r="L167" s="0" t="s">
        <v>125</v>
      </c>
      <c r="M167" s="0" t="n">
        <v>49365</v>
      </c>
      <c r="N167" s="0" t="s">
        <v>350</v>
      </c>
      <c r="O167" s="92" t="n">
        <v>20000</v>
      </c>
      <c r="R167" s="0" t="s">
        <v>111</v>
      </c>
      <c r="S167" s="0" t="s">
        <v>84</v>
      </c>
      <c r="T167" s="94" t="n">
        <v>4.885</v>
      </c>
      <c r="U167" s="0" t="s">
        <v>314</v>
      </c>
      <c r="V167" s="0" t="s">
        <v>204</v>
      </c>
      <c r="W167" s="0" t="s">
        <v>205</v>
      </c>
      <c r="X167" s="0" t="s">
        <v>115</v>
      </c>
      <c r="Y167" s="0" t="s">
        <v>89</v>
      </c>
      <c r="Z167" s="0" t="s">
        <v>116</v>
      </c>
      <c r="AA167" s="0" t="n">
        <v>96045266</v>
      </c>
      <c r="AB167" s="0" t="s">
        <v>351</v>
      </c>
      <c r="AC167" s="0" t="n">
        <v>53350</v>
      </c>
      <c r="AD167" s="91" t="n">
        <v>37012.6076388889</v>
      </c>
      <c r="AE167" s="91" t="n">
        <v>37042.6076388889</v>
      </c>
    </row>
    <row r="168" customFormat="false" ht="12.75" hidden="false" customHeight="false" outlineLevel="0" collapsed="false">
      <c r="A168" s="122" t="n">
        <f aca="false">DATEVALUE(TEXT(F168,"mm/dd/yy"))</f>
        <v>37008</v>
      </c>
      <c r="B168" s="122" t="str">
        <f aca="false">IF(K168="Power",IF(Z168="Enron Canada Corp.",LEFT(L168,9),LEFT(L168,13)),K168)</f>
        <v>Natural Gas</v>
      </c>
      <c r="C168" s="123" t="n">
        <f aca="false">IF(K168="Power",((AE168-AD168+1)*16*SUM(O168:P168)),((AE168-AD168+1)*SUM(O168:P168)))</f>
        <v>3100000</v>
      </c>
      <c r="D168" s="123" t="n">
        <f aca="false">VLOOKUP(H168,$A$7:$E$11,(HLOOKUP(B168,$B$5:$E$6,2,FALSE())),FALSE())*C168</f>
        <v>775</v>
      </c>
      <c r="E168" s="90" t="n">
        <v>1178868</v>
      </c>
      <c r="F168" s="91" t="n">
        <v>37008.3594560185</v>
      </c>
      <c r="G168" s="0" t="s">
        <v>148</v>
      </c>
      <c r="H168" s="0" t="s">
        <v>13</v>
      </c>
      <c r="I168" s="0" t="s">
        <v>10</v>
      </c>
      <c r="K168" s="0" t="s">
        <v>11</v>
      </c>
      <c r="L168" s="0" t="s">
        <v>125</v>
      </c>
      <c r="M168" s="0" t="n">
        <v>49365</v>
      </c>
      <c r="N168" s="0" t="s">
        <v>350</v>
      </c>
      <c r="O168" s="92" t="n">
        <v>100000</v>
      </c>
      <c r="R168" s="0" t="s">
        <v>111</v>
      </c>
      <c r="S168" s="0" t="s">
        <v>84</v>
      </c>
      <c r="T168" s="94" t="n">
        <v>4.885</v>
      </c>
      <c r="U168" s="0" t="s">
        <v>314</v>
      </c>
      <c r="V168" s="0" t="s">
        <v>204</v>
      </c>
      <c r="W168" s="0" t="s">
        <v>205</v>
      </c>
      <c r="X168" s="0" t="s">
        <v>115</v>
      </c>
      <c r="Y168" s="0" t="s">
        <v>89</v>
      </c>
      <c r="Z168" s="0" t="s">
        <v>116</v>
      </c>
      <c r="AA168" s="0" t="n">
        <v>96045266</v>
      </c>
      <c r="AB168" s="0" t="s">
        <v>352</v>
      </c>
      <c r="AC168" s="0" t="n">
        <v>53350</v>
      </c>
      <c r="AD168" s="91" t="n">
        <v>37012.6076388889</v>
      </c>
      <c r="AE168" s="91" t="n">
        <v>37042.6076388889</v>
      </c>
    </row>
    <row r="169" customFormat="false" ht="12.75" hidden="false" customHeight="false" outlineLevel="0" collapsed="false">
      <c r="A169" s="122" t="n">
        <f aca="false">DATEVALUE(TEXT(F169,"mm/dd/yy"))</f>
        <v>37008</v>
      </c>
      <c r="B169" s="122" t="str">
        <f aca="false">IF(K169="Power",IF(Z169="Enron Canada Corp.",LEFT(L169,9),LEFT(L169,13)),K169)</f>
        <v>US East Power</v>
      </c>
      <c r="C169" s="123" t="n">
        <f aca="false">IF(K169="Power",((AE169-AD169+1)*16*SUM(O169:P169)),((AE169-AD169+1)*SUM(O169:P169)))</f>
        <v>800</v>
      </c>
      <c r="D169" s="123" t="n">
        <f aca="false">VLOOKUP(H169,$A$7:$E$11,(HLOOKUP(B169,$B$5:$E$6,2,FALSE())),FALSE())*C169</f>
        <v>4</v>
      </c>
      <c r="E169" s="90" t="n">
        <v>1179176</v>
      </c>
      <c r="F169" s="91" t="n">
        <v>37008.3655324074</v>
      </c>
      <c r="G169" s="0" t="s">
        <v>156</v>
      </c>
      <c r="H169" s="0" t="s">
        <v>14</v>
      </c>
      <c r="I169" s="0" t="s">
        <v>10</v>
      </c>
      <c r="K169" s="0" t="s">
        <v>12</v>
      </c>
      <c r="L169" s="0" t="s">
        <v>119</v>
      </c>
      <c r="M169" s="0" t="n">
        <v>49119</v>
      </c>
      <c r="N169" s="0" t="s">
        <v>286</v>
      </c>
      <c r="O169" s="92" t="n">
        <v>50</v>
      </c>
      <c r="R169" s="0" t="s">
        <v>83</v>
      </c>
      <c r="S169" s="0" t="s">
        <v>84</v>
      </c>
      <c r="T169" s="94" t="n">
        <v>59.8</v>
      </c>
      <c r="U169" s="0" t="s">
        <v>138</v>
      </c>
      <c r="V169" s="0" t="s">
        <v>139</v>
      </c>
      <c r="W169" s="0" t="s">
        <v>140</v>
      </c>
      <c r="X169" s="0" t="s">
        <v>88</v>
      </c>
      <c r="Y169" s="0" t="s">
        <v>89</v>
      </c>
      <c r="Z169" s="0" t="s">
        <v>90</v>
      </c>
      <c r="AB169" s="0" t="n">
        <v>594816.1</v>
      </c>
      <c r="AC169" s="0" t="n">
        <v>3246</v>
      </c>
      <c r="AD169" s="91" t="n">
        <v>37011.875</v>
      </c>
      <c r="AE169" s="91" t="n">
        <v>37011.875</v>
      </c>
    </row>
    <row r="170" customFormat="false" ht="12.75" hidden="false" customHeight="false" outlineLevel="0" collapsed="false">
      <c r="A170" s="122" t="n">
        <f aca="false">DATEVALUE(TEXT(F170,"mm/dd/yy"))</f>
        <v>37008</v>
      </c>
      <c r="B170" s="122" t="str">
        <f aca="false">IF(K170="Power",IF(Z170="Enron Canada Corp.",LEFT(L170,9),LEFT(L170,13)),K170)</f>
        <v>Natural Gas</v>
      </c>
      <c r="C170" s="123" t="n">
        <f aca="false">IF(K170="Power",((AE170-AD170+1)*16*SUM(O170:P170)),((AE170-AD170+1)*SUM(O170:P170)))</f>
        <v>310000</v>
      </c>
      <c r="D170" s="123" t="n">
        <f aca="false">VLOOKUP(H170,$A$7:$E$11,(HLOOKUP(B170,$B$5:$E$6,2,FALSE())),FALSE())*C170</f>
        <v>93</v>
      </c>
      <c r="E170" s="90" t="n">
        <v>1179917</v>
      </c>
      <c r="F170" s="91" t="n">
        <v>37008.3830092593</v>
      </c>
      <c r="G170" s="0" t="s">
        <v>196</v>
      </c>
      <c r="H170" s="0" t="s">
        <v>14</v>
      </c>
      <c r="I170" s="0" t="s">
        <v>10</v>
      </c>
      <c r="K170" s="0" t="s">
        <v>11</v>
      </c>
      <c r="L170" s="0" t="s">
        <v>125</v>
      </c>
      <c r="M170" s="0" t="n">
        <v>28311</v>
      </c>
      <c r="N170" s="0" t="s">
        <v>353</v>
      </c>
      <c r="P170" s="92" t="n">
        <v>10000</v>
      </c>
      <c r="R170" s="0" t="s">
        <v>111</v>
      </c>
      <c r="S170" s="0" t="s">
        <v>84</v>
      </c>
      <c r="T170" s="94" t="n">
        <v>4.4</v>
      </c>
      <c r="U170" s="0" t="s">
        <v>112</v>
      </c>
      <c r="V170" s="0" t="s">
        <v>354</v>
      </c>
      <c r="W170" s="0" t="s">
        <v>355</v>
      </c>
      <c r="X170" s="0" t="s">
        <v>115</v>
      </c>
      <c r="Y170" s="0" t="s">
        <v>89</v>
      </c>
      <c r="Z170" s="0" t="s">
        <v>116</v>
      </c>
      <c r="AA170" s="0" t="n">
        <v>96011840</v>
      </c>
      <c r="AB170" s="0" t="s">
        <v>356</v>
      </c>
      <c r="AC170" s="0" t="n">
        <v>57508</v>
      </c>
      <c r="AD170" s="91" t="n">
        <v>37012.875</v>
      </c>
      <c r="AE170" s="91" t="n">
        <v>37042.875</v>
      </c>
    </row>
    <row r="171" customFormat="false" ht="12.75" hidden="false" customHeight="false" outlineLevel="0" collapsed="false">
      <c r="A171" s="122" t="n">
        <f aca="false">DATEVALUE(TEXT(F171,"mm/dd/yy"))</f>
        <v>37008</v>
      </c>
      <c r="B171" s="122" t="str">
        <f aca="false">IF(K171="Power",IF(Z171="Enron Canada Corp.",LEFT(L171,9),LEFT(L171,13)),K171)</f>
        <v>Natural Gas</v>
      </c>
      <c r="C171" s="123" t="n">
        <f aca="false">IF(K171="Power",((AE171-AD171+1)*16*SUM(O171:P171)),((AE171-AD171+1)*SUM(O171:P171)))</f>
        <v>310000</v>
      </c>
      <c r="D171" s="123" t="n">
        <f aca="false">VLOOKUP(H171,$A$7:$E$11,(HLOOKUP(B171,$B$5:$E$6,2,FALSE())),FALSE())*C171</f>
        <v>77.5</v>
      </c>
      <c r="E171" s="90" t="n">
        <v>1180324</v>
      </c>
      <c r="F171" s="91" t="n">
        <v>37008.3952199074</v>
      </c>
      <c r="G171" s="0" t="s">
        <v>124</v>
      </c>
      <c r="H171" s="0" t="s">
        <v>13</v>
      </c>
      <c r="I171" s="0" t="s">
        <v>10</v>
      </c>
      <c r="K171" s="0" t="s">
        <v>11</v>
      </c>
      <c r="L171" s="0" t="s">
        <v>109</v>
      </c>
      <c r="M171" s="0" t="n">
        <v>34000</v>
      </c>
      <c r="N171" s="0" t="s">
        <v>357</v>
      </c>
      <c r="P171" s="92" t="n">
        <v>10000</v>
      </c>
      <c r="R171" s="0" t="s">
        <v>111</v>
      </c>
      <c r="S171" s="0" t="s">
        <v>84</v>
      </c>
      <c r="T171" s="94" t="n">
        <v>0.0375</v>
      </c>
      <c r="U171" s="0" t="s">
        <v>314</v>
      </c>
      <c r="V171" s="0" t="s">
        <v>204</v>
      </c>
      <c r="W171" s="0" t="s">
        <v>205</v>
      </c>
      <c r="X171" s="0" t="s">
        <v>115</v>
      </c>
      <c r="Y171" s="0" t="s">
        <v>89</v>
      </c>
      <c r="Z171" s="0" t="s">
        <v>116</v>
      </c>
      <c r="AA171" s="0" t="n">
        <v>96021110</v>
      </c>
      <c r="AB171" s="0" t="s">
        <v>358</v>
      </c>
      <c r="AC171" s="0" t="n">
        <v>57399</v>
      </c>
      <c r="AD171" s="91" t="n">
        <v>37073</v>
      </c>
      <c r="AE171" s="91" t="n">
        <v>37103</v>
      </c>
    </row>
    <row r="172" customFormat="false" ht="12.75" hidden="false" customHeight="false" outlineLevel="0" collapsed="false">
      <c r="A172" s="122" t="n">
        <f aca="false">DATEVALUE(TEXT(F172,"mm/dd/yy"))</f>
        <v>37008</v>
      </c>
      <c r="B172" s="122" t="str">
        <f aca="false">IF(K172="Power",IF(Z172="Enron Canada Corp.",LEFT(L172,9),LEFT(L172,13)),K172)</f>
        <v>US East Power</v>
      </c>
      <c r="C172" s="123" t="n">
        <f aca="false">IF(K172="Power",((AE172-AD172+1)*16*SUM(O172:P172)),((AE172-AD172+1)*SUM(O172:P172)))</f>
        <v>73600</v>
      </c>
      <c r="D172" s="123" t="n">
        <f aca="false">VLOOKUP(H172,$A$7:$E$11,(HLOOKUP(B172,$B$5:$E$6,2,FALSE())),FALSE())*C172</f>
        <v>368</v>
      </c>
      <c r="E172" s="90" t="n">
        <v>1180778</v>
      </c>
      <c r="F172" s="91" t="n">
        <v>37008.4173842593</v>
      </c>
      <c r="G172" s="0" t="s">
        <v>164</v>
      </c>
      <c r="H172" s="0" t="s">
        <v>14</v>
      </c>
      <c r="I172" s="0" t="s">
        <v>10</v>
      </c>
      <c r="K172" s="0" t="s">
        <v>12</v>
      </c>
      <c r="L172" s="0" t="s">
        <v>119</v>
      </c>
      <c r="M172" s="0" t="n">
        <v>33009</v>
      </c>
      <c r="N172" s="0" t="s">
        <v>264</v>
      </c>
      <c r="O172" s="92" t="n">
        <v>50</v>
      </c>
      <c r="R172" s="0" t="s">
        <v>83</v>
      </c>
      <c r="S172" s="0" t="s">
        <v>84</v>
      </c>
      <c r="T172" s="94" t="n">
        <v>57</v>
      </c>
      <c r="U172" s="0" t="s">
        <v>121</v>
      </c>
      <c r="V172" s="0" t="s">
        <v>252</v>
      </c>
      <c r="W172" s="0" t="s">
        <v>123</v>
      </c>
      <c r="X172" s="0" t="s">
        <v>88</v>
      </c>
      <c r="Y172" s="0" t="s">
        <v>89</v>
      </c>
      <c r="Z172" s="0" t="s">
        <v>90</v>
      </c>
      <c r="AA172" s="0" t="n">
        <v>96004396</v>
      </c>
      <c r="AB172" s="0" t="n">
        <v>594969.1</v>
      </c>
      <c r="AC172" s="0" t="n">
        <v>64245</v>
      </c>
      <c r="AD172" s="91" t="n">
        <v>37165.7159722222</v>
      </c>
      <c r="AE172" s="91" t="n">
        <v>37256.7159722222</v>
      </c>
    </row>
    <row r="173" customFormat="false" ht="12.75" hidden="false" customHeight="false" outlineLevel="0" collapsed="false">
      <c r="A173" s="122" t="n">
        <f aca="false">DATEVALUE(TEXT(F173,"mm/dd/yy"))</f>
        <v>37008</v>
      </c>
      <c r="B173" s="122" t="str">
        <f aca="false">IF(K173="Power",IF(Z173="Enron Canada Corp.",LEFT(L173,9),LEFT(L173,13)),K173)</f>
        <v>US East Power</v>
      </c>
      <c r="C173" s="123" t="n">
        <f aca="false">IF(K173="Power",((AE173-AD173+1)*16*SUM(O173:P173)),((AE173-AD173+1)*SUM(O173:P173)))</f>
        <v>20000</v>
      </c>
      <c r="D173" s="123" t="n">
        <f aca="false">VLOOKUP(H173,$A$7:$E$11,(HLOOKUP(B173,$B$5:$E$6,2,FALSE())),FALSE())*C173</f>
        <v>100</v>
      </c>
      <c r="E173" s="90" t="n">
        <v>1180938</v>
      </c>
      <c r="F173" s="91" t="n">
        <v>37008.4237152778</v>
      </c>
      <c r="G173" s="0" t="s">
        <v>156</v>
      </c>
      <c r="H173" s="0" t="s">
        <v>14</v>
      </c>
      <c r="I173" s="0" t="s">
        <v>10</v>
      </c>
      <c r="K173" s="0" t="s">
        <v>12</v>
      </c>
      <c r="L173" s="0" t="s">
        <v>119</v>
      </c>
      <c r="M173" s="0" t="n">
        <v>49157</v>
      </c>
      <c r="N173" s="0" t="s">
        <v>359</v>
      </c>
      <c r="O173" s="92" t="n">
        <v>50</v>
      </c>
      <c r="R173" s="0" t="s">
        <v>83</v>
      </c>
      <c r="S173" s="0" t="s">
        <v>84</v>
      </c>
      <c r="T173" s="94" t="n">
        <v>54.5</v>
      </c>
      <c r="U173" s="0" t="s">
        <v>138</v>
      </c>
      <c r="V173" s="0" t="s">
        <v>139</v>
      </c>
      <c r="W173" s="0" t="s">
        <v>140</v>
      </c>
      <c r="X173" s="0" t="s">
        <v>88</v>
      </c>
      <c r="Y173" s="0" t="s">
        <v>89</v>
      </c>
      <c r="Z173" s="0" t="s">
        <v>90</v>
      </c>
      <c r="AB173" s="0" t="n">
        <v>594975.1</v>
      </c>
      <c r="AC173" s="0" t="n">
        <v>3246</v>
      </c>
      <c r="AD173" s="91" t="n">
        <v>37018.875</v>
      </c>
      <c r="AE173" s="91" t="n">
        <v>37042.875</v>
      </c>
    </row>
    <row r="174" customFormat="false" ht="12.75" hidden="false" customHeight="false" outlineLevel="0" collapsed="false">
      <c r="A174" s="122" t="n">
        <f aca="false">DATEVALUE(TEXT(F174,"mm/dd/yy"))</f>
        <v>37008</v>
      </c>
      <c r="B174" s="122" t="str">
        <f aca="false">IF(K174="Power",IF(Z174="Enron Canada Corp.",LEFT(L174,9),LEFT(L174,13)),K174)</f>
        <v>CAN Power</v>
      </c>
      <c r="C174" s="123" t="n">
        <f aca="false">IF(K174="Power",((AE174-AD174+1)*16*SUM(O174:P174)),((AE174-AD174+1)*SUM(O174:P174)))</f>
        <v>12400</v>
      </c>
      <c r="D174" s="123" t="n">
        <f aca="false">VLOOKUP(H174,$A$7:$E$11,(HLOOKUP(B174,$B$5:$E$6,2,FALSE())),FALSE())*C174</f>
        <v>93</v>
      </c>
      <c r="E174" s="90" t="n">
        <v>1180960</v>
      </c>
      <c r="F174" s="91" t="n">
        <v>37008.4254398148</v>
      </c>
      <c r="G174" s="0" t="s">
        <v>360</v>
      </c>
      <c r="H174" s="0" t="s">
        <v>14</v>
      </c>
      <c r="I174" s="0" t="s">
        <v>10</v>
      </c>
      <c r="K174" s="0" t="s">
        <v>12</v>
      </c>
      <c r="L174" s="0" t="s">
        <v>361</v>
      </c>
      <c r="M174" s="0" t="n">
        <v>47110</v>
      </c>
      <c r="N174" s="0" t="s">
        <v>362</v>
      </c>
      <c r="P174" s="92" t="n">
        <v>25</v>
      </c>
      <c r="R174" s="0" t="s">
        <v>363</v>
      </c>
      <c r="S174" s="0" t="s">
        <v>364</v>
      </c>
      <c r="T174" s="94" t="n">
        <v>110</v>
      </c>
      <c r="U174" s="0" t="s">
        <v>365</v>
      </c>
      <c r="V174" s="0" t="s">
        <v>366</v>
      </c>
      <c r="W174" s="0" t="s">
        <v>367</v>
      </c>
      <c r="X174" s="0" t="s">
        <v>88</v>
      </c>
      <c r="Y174" s="0" t="s">
        <v>89</v>
      </c>
      <c r="Z174" s="0" t="s">
        <v>201</v>
      </c>
      <c r="AA174" s="0" t="n">
        <v>96001822</v>
      </c>
      <c r="AB174" s="0" t="n">
        <v>594978.1</v>
      </c>
      <c r="AC174" s="0" t="n">
        <v>48528</v>
      </c>
      <c r="AD174" s="91" t="n">
        <v>37012</v>
      </c>
      <c r="AE174" s="91" t="n">
        <v>37042</v>
      </c>
    </row>
    <row r="175" customFormat="false" ht="12.75" hidden="false" customHeight="false" outlineLevel="0" collapsed="false">
      <c r="A175" s="122" t="n">
        <f aca="false">DATEVALUE(TEXT(F175,"mm/dd/yy"))</f>
        <v>37008</v>
      </c>
      <c r="B175" s="122" t="str">
        <f aca="false">IF(K175="Power",IF(Z175="Enron Canada Corp.",LEFT(L175,9),LEFT(L175,13)),K175)</f>
        <v>US East Power</v>
      </c>
      <c r="C175" s="123" t="n">
        <f aca="false">IF(K175="Power",((AE175-AD175+1)*16*SUM(O175:P175)),((AE175-AD175+1)*SUM(O175:P175)))</f>
        <v>3200</v>
      </c>
      <c r="D175" s="123" t="n">
        <f aca="false">VLOOKUP(H175,$A$7:$E$11,(HLOOKUP(B175,$B$5:$E$6,2,FALSE())),FALSE())*C175</f>
        <v>16</v>
      </c>
      <c r="E175" s="90" t="n">
        <v>1181711</v>
      </c>
      <c r="F175" s="91" t="n">
        <v>37008.4899074074</v>
      </c>
      <c r="G175" s="0" t="s">
        <v>274</v>
      </c>
      <c r="H175" s="0" t="s">
        <v>13</v>
      </c>
      <c r="I175" s="0" t="s">
        <v>10</v>
      </c>
      <c r="K175" s="0" t="s">
        <v>12</v>
      </c>
      <c r="L175" s="0" t="s">
        <v>214</v>
      </c>
      <c r="M175" s="0" t="n">
        <v>49345</v>
      </c>
      <c r="N175" s="0" t="s">
        <v>368</v>
      </c>
      <c r="O175" s="92" t="n">
        <v>50</v>
      </c>
      <c r="R175" s="0" t="s">
        <v>83</v>
      </c>
      <c r="S175" s="0" t="s">
        <v>84</v>
      </c>
      <c r="T175" s="94" t="n">
        <v>57</v>
      </c>
      <c r="U175" s="0" t="s">
        <v>209</v>
      </c>
      <c r="V175" s="0" t="s">
        <v>217</v>
      </c>
      <c r="W175" s="0" t="s">
        <v>135</v>
      </c>
      <c r="X175" s="0" t="s">
        <v>88</v>
      </c>
      <c r="Y175" s="0" t="s">
        <v>89</v>
      </c>
      <c r="Z175" s="0" t="s">
        <v>116</v>
      </c>
      <c r="AB175" s="0" t="n">
        <v>595121.1</v>
      </c>
      <c r="AC175" s="0" t="n">
        <v>69121</v>
      </c>
      <c r="AD175" s="91" t="n">
        <v>37012.875</v>
      </c>
      <c r="AE175" s="91" t="n">
        <v>37015.875</v>
      </c>
    </row>
    <row r="176" customFormat="false" ht="12.75" hidden="false" customHeight="false" outlineLevel="0" collapsed="false">
      <c r="A176" s="122" t="n">
        <f aca="false">DATEVALUE(TEXT(F176,"mm/dd/yy"))</f>
        <v>37008</v>
      </c>
      <c r="B176" s="122" t="str">
        <f aca="false">IF(K176="Power",IF(Z176="Enron Canada Corp.",LEFT(L176,9),LEFT(L176,13)),K176)</f>
        <v>US West Power</v>
      </c>
      <c r="C176" s="123" t="n">
        <f aca="false">IF(K176="Power",((AE176-AD176+1)*16*SUM(O176:P176)),((AE176-AD176+1)*SUM(O176:P176)))</f>
        <v>12400</v>
      </c>
      <c r="D176" s="123" t="n">
        <f aca="false">VLOOKUP(H176,$A$7:$E$11,(HLOOKUP(B176,$B$5:$E$6,2,FALSE())),FALSE())*C176</f>
        <v>93</v>
      </c>
      <c r="E176" s="90" t="n">
        <v>1181882</v>
      </c>
      <c r="F176" s="91" t="n">
        <v>37008.5091319444</v>
      </c>
      <c r="G176" s="0" t="s">
        <v>161</v>
      </c>
      <c r="H176" s="0" t="s">
        <v>14</v>
      </c>
      <c r="I176" s="0" t="s">
        <v>10</v>
      </c>
      <c r="K176" s="0" t="s">
        <v>12</v>
      </c>
      <c r="L176" s="0" t="s">
        <v>92</v>
      </c>
      <c r="M176" s="0" t="n">
        <v>38571</v>
      </c>
      <c r="N176" s="0" t="s">
        <v>369</v>
      </c>
      <c r="P176" s="92" t="n">
        <v>25</v>
      </c>
      <c r="R176" s="0" t="s">
        <v>83</v>
      </c>
      <c r="S176" s="0" t="s">
        <v>84</v>
      </c>
      <c r="T176" s="94" t="n">
        <v>154</v>
      </c>
      <c r="U176" s="0" t="s">
        <v>104</v>
      </c>
      <c r="V176" s="0" t="s">
        <v>294</v>
      </c>
      <c r="W176" s="0" t="s">
        <v>101</v>
      </c>
      <c r="X176" s="0" t="s">
        <v>88</v>
      </c>
      <c r="Y176" s="0" t="s">
        <v>89</v>
      </c>
      <c r="Z176" s="0" t="s">
        <v>90</v>
      </c>
      <c r="AA176" s="0" t="n">
        <v>96019669</v>
      </c>
      <c r="AB176" s="0" t="n">
        <v>595180.1</v>
      </c>
      <c r="AC176" s="0" t="n">
        <v>9409</v>
      </c>
      <c r="AD176" s="91" t="n">
        <v>37012.875</v>
      </c>
      <c r="AE176" s="91" t="n">
        <v>37042.875</v>
      </c>
    </row>
    <row r="177" customFormat="false" ht="12.75" hidden="false" customHeight="false" outlineLevel="0" collapsed="false">
      <c r="A177" s="122" t="n">
        <f aca="false">DATEVALUE(TEXT(F177,"mm/dd/yy"))</f>
        <v>37008</v>
      </c>
      <c r="B177" s="122" t="str">
        <f aca="false">IF(K177="Power",IF(Z177="Enron Canada Corp.",LEFT(L177,9),LEFT(L177,13)),K177)</f>
        <v>US East Power</v>
      </c>
      <c r="C177" s="123" t="n">
        <f aca="false">IF(K177="Power",((AE177-AD177+1)*16*SUM(O177:P177)),((AE177-AD177+1)*SUM(O177:P177)))</f>
        <v>800</v>
      </c>
      <c r="D177" s="123" t="n">
        <f aca="false">VLOOKUP(H177,$A$7:$E$11,(HLOOKUP(B177,$B$5:$E$6,2,FALSE())),FALSE())*C177</f>
        <v>4</v>
      </c>
      <c r="E177" s="90" t="n">
        <v>1182166</v>
      </c>
      <c r="F177" s="91" t="n">
        <v>37008.553125</v>
      </c>
      <c r="G177" s="0" t="s">
        <v>118</v>
      </c>
      <c r="H177" s="0" t="s">
        <v>14</v>
      </c>
      <c r="I177" s="0" t="s">
        <v>10</v>
      </c>
      <c r="K177" s="0" t="s">
        <v>12</v>
      </c>
      <c r="L177" s="0" t="s">
        <v>214</v>
      </c>
      <c r="M177" s="0" t="n">
        <v>49147</v>
      </c>
      <c r="N177" s="0" t="s">
        <v>370</v>
      </c>
      <c r="O177" s="92" t="n">
        <v>50</v>
      </c>
      <c r="R177" s="0" t="s">
        <v>83</v>
      </c>
      <c r="S177" s="0" t="s">
        <v>84</v>
      </c>
      <c r="T177" s="94" t="n">
        <v>50</v>
      </c>
      <c r="U177" s="0" t="s">
        <v>216</v>
      </c>
      <c r="V177" s="0" t="s">
        <v>217</v>
      </c>
      <c r="W177" s="0" t="s">
        <v>135</v>
      </c>
      <c r="X177" s="0" t="s">
        <v>88</v>
      </c>
      <c r="Y177" s="0" t="s">
        <v>89</v>
      </c>
      <c r="Z177" s="0" t="s">
        <v>116</v>
      </c>
      <c r="AA177" s="0" t="n">
        <v>96051537</v>
      </c>
      <c r="AB177" s="0" t="n">
        <v>595315.1</v>
      </c>
      <c r="AC177" s="0" t="n">
        <v>66682</v>
      </c>
      <c r="AD177" s="91" t="n">
        <v>37011.875</v>
      </c>
      <c r="AE177" s="91" t="n">
        <v>37011.875</v>
      </c>
    </row>
    <row r="178" customFormat="false" ht="12.75" hidden="false" customHeight="false" outlineLevel="0" collapsed="false">
      <c r="A178" s="122" t="n">
        <f aca="false">DATEVALUE(TEXT(F178,"mm/dd/yy"))</f>
        <v>37008</v>
      </c>
      <c r="B178" s="122" t="str">
        <f aca="false">IF(K178="Power",IF(Z178="Enron Canada Corp.",LEFT(L178,9),LEFT(L178,13)),K178)</f>
        <v>US East Power</v>
      </c>
      <c r="C178" s="123" t="n">
        <f aca="false">IF(K178="Power",((AE178-AD178+1)*16*SUM(O178:P178)),((AE178-AD178+1)*SUM(O178:P178)))</f>
        <v>800</v>
      </c>
      <c r="D178" s="123" t="n">
        <f aca="false">VLOOKUP(H178,$A$7:$E$11,(HLOOKUP(B178,$B$5:$E$6,2,FALSE())),FALSE())*C178</f>
        <v>4</v>
      </c>
      <c r="E178" s="90" t="n">
        <v>1182202</v>
      </c>
      <c r="F178" s="91" t="n">
        <v>37008.5605324074</v>
      </c>
      <c r="G178" s="0" t="s">
        <v>118</v>
      </c>
      <c r="H178" s="0" t="s">
        <v>14</v>
      </c>
      <c r="I178" s="0" t="s">
        <v>10</v>
      </c>
      <c r="K178" s="0" t="s">
        <v>12</v>
      </c>
      <c r="L178" s="0" t="s">
        <v>214</v>
      </c>
      <c r="M178" s="0" t="n">
        <v>49147</v>
      </c>
      <c r="N178" s="0" t="s">
        <v>370</v>
      </c>
      <c r="P178" s="92" t="n">
        <v>50</v>
      </c>
      <c r="R178" s="0" t="s">
        <v>83</v>
      </c>
      <c r="S178" s="0" t="s">
        <v>84</v>
      </c>
      <c r="T178" s="94" t="n">
        <v>50</v>
      </c>
      <c r="U178" s="0" t="s">
        <v>216</v>
      </c>
      <c r="V178" s="0" t="s">
        <v>217</v>
      </c>
      <c r="W178" s="0" t="s">
        <v>135</v>
      </c>
      <c r="X178" s="0" t="s">
        <v>88</v>
      </c>
      <c r="Y178" s="0" t="s">
        <v>89</v>
      </c>
      <c r="Z178" s="0" t="s">
        <v>116</v>
      </c>
      <c r="AA178" s="0" t="n">
        <v>96051537</v>
      </c>
      <c r="AB178" s="0" t="n">
        <v>595332.1</v>
      </c>
      <c r="AC178" s="0" t="n">
        <v>66682</v>
      </c>
      <c r="AD178" s="91" t="n">
        <v>37011.875</v>
      </c>
      <c r="AE178" s="91" t="n">
        <v>37011.875</v>
      </c>
    </row>
    <row r="179" customFormat="false" ht="12.75" hidden="false" customHeight="false" outlineLevel="0" collapsed="false">
      <c r="A179" s="122" t="n">
        <f aca="false">DATEVALUE(TEXT(F179,"mm/dd/yy"))</f>
        <v>37011</v>
      </c>
      <c r="B179" s="122" t="str">
        <f aca="false">IF(K179="Power",IF(Z179="Enron Canada Corp.",LEFT(L179,9),LEFT(L179,13)),K179)</f>
        <v>US East Power</v>
      </c>
      <c r="C179" s="123" t="n">
        <f aca="false">IF(K179="Power",((AE179-AD179+1)*16*SUM(O179:P179)),((AE179-AD179+1)*SUM(O179:P179)))</f>
        <v>800</v>
      </c>
      <c r="D179" s="123" t="n">
        <f aca="false">VLOOKUP(H179,$A$7:$E$11,(HLOOKUP(B179,$B$5:$E$6,2,FALSE())),FALSE())*C179</f>
        <v>4</v>
      </c>
      <c r="E179" s="90" t="n">
        <v>1183084</v>
      </c>
      <c r="F179" s="91" t="n">
        <v>37011.2783680556</v>
      </c>
      <c r="G179" s="0" t="s">
        <v>242</v>
      </c>
      <c r="H179" s="0" t="s">
        <v>14</v>
      </c>
      <c r="I179" s="0" t="s">
        <v>10</v>
      </c>
      <c r="K179" s="0" t="s">
        <v>12</v>
      </c>
      <c r="L179" s="0" t="s">
        <v>119</v>
      </c>
      <c r="M179" s="0" t="n">
        <v>29088</v>
      </c>
      <c r="N179" s="0" t="s">
        <v>371</v>
      </c>
      <c r="O179" s="92" t="n">
        <v>50</v>
      </c>
      <c r="R179" s="0" t="s">
        <v>83</v>
      </c>
      <c r="S179" s="0" t="s">
        <v>84</v>
      </c>
      <c r="T179" s="94" t="n">
        <v>55.5</v>
      </c>
      <c r="U179" s="0" t="s">
        <v>138</v>
      </c>
      <c r="V179" s="0" t="s">
        <v>139</v>
      </c>
      <c r="W179" s="0" t="s">
        <v>140</v>
      </c>
      <c r="X179" s="0" t="s">
        <v>88</v>
      </c>
      <c r="Y179" s="0" t="s">
        <v>89</v>
      </c>
      <c r="Z179" s="0" t="s">
        <v>90</v>
      </c>
      <c r="AA179" s="0" t="n">
        <v>96057479</v>
      </c>
      <c r="AB179" s="0" t="s">
        <v>372</v>
      </c>
      <c r="AC179" s="0" t="n">
        <v>55134</v>
      </c>
      <c r="AD179" s="91" t="n">
        <v>37012.875</v>
      </c>
      <c r="AE179" s="91" t="n">
        <v>37012.875</v>
      </c>
    </row>
    <row r="180" customFormat="false" ht="12.75" hidden="false" customHeight="false" outlineLevel="0" collapsed="false">
      <c r="A180" s="122" t="n">
        <f aca="false">DATEVALUE(TEXT(F180,"mm/dd/yy"))</f>
        <v>37011</v>
      </c>
      <c r="B180" s="122" t="str">
        <f aca="false">IF(K180="Power",IF(Z180="Enron Canada Corp.",LEFT(L180,9),LEFT(L180,13)),K180)</f>
        <v>US East Power</v>
      </c>
      <c r="C180" s="123" t="n">
        <f aca="false">IF(K180="Power",((AE180-AD180+1)*16*SUM(O180:P180)),((AE180-AD180+1)*SUM(O180:P180)))</f>
        <v>800</v>
      </c>
      <c r="D180" s="123" t="n">
        <f aca="false">VLOOKUP(H180,$A$7:$E$11,(HLOOKUP(B180,$B$5:$E$6,2,FALSE())),FALSE())*C180</f>
        <v>4</v>
      </c>
      <c r="E180" s="90" t="n">
        <v>1183357</v>
      </c>
      <c r="F180" s="91" t="n">
        <v>37011.3157291667</v>
      </c>
      <c r="G180" s="0" t="s">
        <v>146</v>
      </c>
      <c r="H180" s="0" t="s">
        <v>14</v>
      </c>
      <c r="I180" s="0" t="s">
        <v>10</v>
      </c>
      <c r="K180" s="0" t="s">
        <v>12</v>
      </c>
      <c r="L180" s="0" t="s">
        <v>119</v>
      </c>
      <c r="M180" s="0" t="n">
        <v>29088</v>
      </c>
      <c r="N180" s="0" t="s">
        <v>371</v>
      </c>
      <c r="P180" s="92" t="n">
        <v>50</v>
      </c>
      <c r="R180" s="0" t="s">
        <v>83</v>
      </c>
      <c r="S180" s="0" t="s">
        <v>84</v>
      </c>
      <c r="T180" s="94" t="n">
        <v>55</v>
      </c>
      <c r="U180" s="0" t="s">
        <v>138</v>
      </c>
      <c r="V180" s="0" t="s">
        <v>139</v>
      </c>
      <c r="W180" s="0" t="s">
        <v>140</v>
      </c>
      <c r="X180" s="0" t="s">
        <v>88</v>
      </c>
      <c r="Y180" s="0" t="s">
        <v>89</v>
      </c>
      <c r="Z180" s="0" t="s">
        <v>90</v>
      </c>
      <c r="AA180" s="0" t="n">
        <v>96006417</v>
      </c>
      <c r="AB180" s="0" t="n">
        <v>596032.1</v>
      </c>
      <c r="AC180" s="0" t="n">
        <v>56264</v>
      </c>
      <c r="AD180" s="91" t="n">
        <v>37012.875</v>
      </c>
      <c r="AE180" s="91" t="n">
        <v>37012.875</v>
      </c>
    </row>
    <row r="181" customFormat="false" ht="12.75" hidden="false" customHeight="false" outlineLevel="0" collapsed="false">
      <c r="A181" s="122" t="n">
        <f aca="false">DATEVALUE(TEXT(F181,"mm/dd/yy"))</f>
        <v>37011</v>
      </c>
      <c r="B181" s="122" t="str">
        <f aca="false">IF(K181="Power",IF(Z181="Enron Canada Corp.",LEFT(L181,9),LEFT(L181,13)),K181)</f>
        <v>US East Power</v>
      </c>
      <c r="C181" s="123" t="n">
        <f aca="false">IF(K181="Power",((AE181-AD181+1)*16*SUM(O181:P181)),((AE181-AD181+1)*SUM(O181:P181)))</f>
        <v>20000</v>
      </c>
      <c r="D181" s="123" t="n">
        <f aca="false">VLOOKUP(H181,$A$7:$E$11,(HLOOKUP(B181,$B$5:$E$6,2,FALSE())),FALSE())*C181</f>
        <v>100</v>
      </c>
      <c r="E181" s="90" t="n">
        <v>1183478</v>
      </c>
      <c r="F181" s="91" t="n">
        <v>37011.3237731481</v>
      </c>
      <c r="G181" s="0" t="s">
        <v>156</v>
      </c>
      <c r="H181" s="0" t="s">
        <v>14</v>
      </c>
      <c r="I181" s="0" t="s">
        <v>10</v>
      </c>
      <c r="K181" s="0" t="s">
        <v>12</v>
      </c>
      <c r="L181" s="0" t="s">
        <v>119</v>
      </c>
      <c r="M181" s="0" t="n">
        <v>49157</v>
      </c>
      <c r="N181" s="0" t="s">
        <v>359</v>
      </c>
      <c r="O181" s="92" t="n">
        <v>50</v>
      </c>
      <c r="R181" s="0" t="s">
        <v>83</v>
      </c>
      <c r="S181" s="0" t="s">
        <v>84</v>
      </c>
      <c r="T181" s="94" t="n">
        <v>49.75</v>
      </c>
      <c r="U181" s="0" t="s">
        <v>138</v>
      </c>
      <c r="V181" s="0" t="s">
        <v>139</v>
      </c>
      <c r="W181" s="0" t="s">
        <v>140</v>
      </c>
      <c r="X181" s="0" t="s">
        <v>88</v>
      </c>
      <c r="Y181" s="0" t="s">
        <v>89</v>
      </c>
      <c r="Z181" s="0" t="s">
        <v>90</v>
      </c>
      <c r="AB181" s="0" t="n">
        <v>596081.1</v>
      </c>
      <c r="AC181" s="0" t="n">
        <v>3246</v>
      </c>
      <c r="AD181" s="91" t="n">
        <v>37018.875</v>
      </c>
      <c r="AE181" s="91" t="n">
        <v>37042.875</v>
      </c>
    </row>
    <row r="182" customFormat="false" ht="12.75" hidden="false" customHeight="false" outlineLevel="0" collapsed="false">
      <c r="A182" s="122" t="n">
        <f aca="false">DATEVALUE(TEXT(F182,"mm/dd/yy"))</f>
        <v>37011</v>
      </c>
      <c r="B182" s="122" t="str">
        <f aca="false">IF(K182="Power",IF(Z182="Enron Canada Corp.",LEFT(L182,9),LEFT(L182,13)),K182)</f>
        <v>US East Power</v>
      </c>
      <c r="C182" s="123" t="n">
        <f aca="false">IF(K182="Power",((AE182-AD182+1)*16*SUM(O182:P182)),((AE182-AD182+1)*SUM(O182:P182)))</f>
        <v>800</v>
      </c>
      <c r="D182" s="123" t="n">
        <f aca="false">VLOOKUP(H182,$A$7:$E$11,(HLOOKUP(B182,$B$5:$E$6,2,FALSE())),FALSE())*C182</f>
        <v>4</v>
      </c>
      <c r="E182" s="90" t="n">
        <v>1183491</v>
      </c>
      <c r="F182" s="91" t="n">
        <v>37011.3242361111</v>
      </c>
      <c r="G182" s="0" t="s">
        <v>146</v>
      </c>
      <c r="H182" s="0" t="s">
        <v>14</v>
      </c>
      <c r="I182" s="0" t="s">
        <v>10</v>
      </c>
      <c r="K182" s="0" t="s">
        <v>12</v>
      </c>
      <c r="L182" s="0" t="s">
        <v>119</v>
      </c>
      <c r="M182" s="0" t="n">
        <v>29088</v>
      </c>
      <c r="N182" s="0" t="s">
        <v>371</v>
      </c>
      <c r="P182" s="92" t="n">
        <v>50</v>
      </c>
      <c r="R182" s="0" t="s">
        <v>83</v>
      </c>
      <c r="S182" s="0" t="s">
        <v>84</v>
      </c>
      <c r="T182" s="94" t="n">
        <v>54.5</v>
      </c>
      <c r="U182" s="0" t="s">
        <v>138</v>
      </c>
      <c r="V182" s="0" t="s">
        <v>139</v>
      </c>
      <c r="W182" s="0" t="s">
        <v>140</v>
      </c>
      <c r="X182" s="0" t="s">
        <v>88</v>
      </c>
      <c r="Y182" s="0" t="s">
        <v>89</v>
      </c>
      <c r="Z182" s="0" t="s">
        <v>90</v>
      </c>
      <c r="AA182" s="0" t="n">
        <v>96006417</v>
      </c>
      <c r="AB182" s="0" t="n">
        <v>596084.1</v>
      </c>
      <c r="AC182" s="0" t="n">
        <v>56264</v>
      </c>
      <c r="AD182" s="91" t="n">
        <v>37012.875</v>
      </c>
      <c r="AE182" s="91" t="n">
        <v>37012.875</v>
      </c>
    </row>
    <row r="183" customFormat="false" ht="12.75" hidden="false" customHeight="false" outlineLevel="0" collapsed="false">
      <c r="A183" s="122" t="n">
        <f aca="false">DATEVALUE(TEXT(F183,"mm/dd/yy"))</f>
        <v>37011</v>
      </c>
      <c r="B183" s="122" t="str">
        <f aca="false">IF(K183="Power",IF(Z183="Enron Canada Corp.",LEFT(L183,9),LEFT(L183,13)),K183)</f>
        <v>US East Power</v>
      </c>
      <c r="C183" s="123" t="n">
        <f aca="false">IF(K183="Power",((AE183-AD183+1)*16*SUM(O183:P183)),((AE183-AD183+1)*SUM(O183:P183)))</f>
        <v>800</v>
      </c>
      <c r="D183" s="123" t="n">
        <f aca="false">VLOOKUP(H183,$A$7:$E$11,(HLOOKUP(B183,$B$5:$E$6,2,FALSE())),FALSE())*C183</f>
        <v>4</v>
      </c>
      <c r="E183" s="90" t="n">
        <v>1183561</v>
      </c>
      <c r="F183" s="91" t="n">
        <v>37011.3291898148</v>
      </c>
      <c r="G183" s="0" t="s">
        <v>146</v>
      </c>
      <c r="H183" s="0" t="s">
        <v>14</v>
      </c>
      <c r="I183" s="0" t="s">
        <v>10</v>
      </c>
      <c r="K183" s="0" t="s">
        <v>12</v>
      </c>
      <c r="L183" s="0" t="s">
        <v>119</v>
      </c>
      <c r="M183" s="0" t="n">
        <v>29088</v>
      </c>
      <c r="N183" s="0" t="s">
        <v>371</v>
      </c>
      <c r="P183" s="92" t="n">
        <v>50</v>
      </c>
      <c r="R183" s="0" t="s">
        <v>83</v>
      </c>
      <c r="S183" s="0" t="s">
        <v>84</v>
      </c>
      <c r="T183" s="94" t="n">
        <v>54.25</v>
      </c>
      <c r="U183" s="0" t="s">
        <v>138</v>
      </c>
      <c r="V183" s="0" t="s">
        <v>139</v>
      </c>
      <c r="W183" s="0" t="s">
        <v>140</v>
      </c>
      <c r="X183" s="0" t="s">
        <v>88</v>
      </c>
      <c r="Y183" s="0" t="s">
        <v>89</v>
      </c>
      <c r="Z183" s="0" t="s">
        <v>90</v>
      </c>
      <c r="AA183" s="0" t="n">
        <v>96006417</v>
      </c>
      <c r="AB183" s="0" t="n">
        <v>596113.1</v>
      </c>
      <c r="AC183" s="0" t="n">
        <v>56264</v>
      </c>
      <c r="AD183" s="91" t="n">
        <v>37012.875</v>
      </c>
      <c r="AE183" s="91" t="n">
        <v>37012.875</v>
      </c>
    </row>
    <row r="184" customFormat="false" ht="12.75" hidden="false" customHeight="false" outlineLevel="0" collapsed="false">
      <c r="A184" s="122" t="n">
        <f aca="false">DATEVALUE(TEXT(F184,"mm/dd/yy"))</f>
        <v>37011</v>
      </c>
      <c r="B184" s="122" t="str">
        <f aca="false">IF(K184="Power",IF(Z184="Enron Canada Corp.",LEFT(L184,9),LEFT(L184,13)),K184)</f>
        <v>US East Power</v>
      </c>
      <c r="C184" s="123" t="n">
        <f aca="false">IF(K184="Power",((AE184-AD184+1)*16*SUM(O184:P184)),((AE184-AD184+1)*SUM(O184:P184)))</f>
        <v>24000</v>
      </c>
      <c r="D184" s="123" t="n">
        <f aca="false">VLOOKUP(H184,$A$7:$E$11,(HLOOKUP(B184,$B$5:$E$6,2,FALSE())),FALSE())*C184</f>
        <v>120</v>
      </c>
      <c r="E184" s="90" t="n">
        <v>1183856</v>
      </c>
      <c r="F184" s="91" t="n">
        <v>37011.3421643519</v>
      </c>
      <c r="G184" s="0" t="s">
        <v>156</v>
      </c>
      <c r="H184" s="0" t="s">
        <v>14</v>
      </c>
      <c r="I184" s="0" t="s">
        <v>10</v>
      </c>
      <c r="K184" s="0" t="s">
        <v>12</v>
      </c>
      <c r="L184" s="0" t="s">
        <v>119</v>
      </c>
      <c r="M184" s="0" t="n">
        <v>29084</v>
      </c>
      <c r="N184" s="0" t="s">
        <v>373</v>
      </c>
      <c r="O184" s="92" t="n">
        <v>50</v>
      </c>
      <c r="R184" s="0" t="s">
        <v>83</v>
      </c>
      <c r="S184" s="0" t="s">
        <v>84</v>
      </c>
      <c r="T184" s="94" t="n">
        <v>52</v>
      </c>
      <c r="U184" s="0" t="s">
        <v>138</v>
      </c>
      <c r="V184" s="0" t="s">
        <v>139</v>
      </c>
      <c r="W184" s="0" t="s">
        <v>140</v>
      </c>
      <c r="X184" s="0" t="s">
        <v>88</v>
      </c>
      <c r="Y184" s="0" t="s">
        <v>89</v>
      </c>
      <c r="Z184" s="0" t="s">
        <v>90</v>
      </c>
      <c r="AB184" s="0" t="n">
        <v>596213.1</v>
      </c>
      <c r="AC184" s="0" t="n">
        <v>3246</v>
      </c>
      <c r="AD184" s="91" t="n">
        <v>37013.875</v>
      </c>
      <c r="AE184" s="91" t="n">
        <v>37042.875</v>
      </c>
    </row>
    <row r="185" customFormat="false" ht="12.75" hidden="false" customHeight="false" outlineLevel="0" collapsed="false">
      <c r="A185" s="122" t="n">
        <f aca="false">DATEVALUE(TEXT(F185,"mm/dd/yy"))</f>
        <v>37011</v>
      </c>
      <c r="B185" s="122" t="str">
        <f aca="false">IF(K185="Power",IF(Z185="Enron Canada Corp.",LEFT(L185,9),LEFT(L185,13)),K185)</f>
        <v>US East Power</v>
      </c>
      <c r="C185" s="123" t="n">
        <f aca="false">IF(K185="Power",((AE185-AD185+1)*16*SUM(O185:P185)),((AE185-AD185+1)*SUM(O185:P185)))</f>
        <v>24000</v>
      </c>
      <c r="D185" s="123" t="n">
        <f aca="false">VLOOKUP(H185,$A$7:$E$11,(HLOOKUP(B185,$B$5:$E$6,2,FALSE())),FALSE())*C185</f>
        <v>120</v>
      </c>
      <c r="E185" s="90" t="n">
        <v>1183867</v>
      </c>
      <c r="F185" s="91" t="n">
        <v>37011.3426851852</v>
      </c>
      <c r="G185" s="0" t="s">
        <v>156</v>
      </c>
      <c r="H185" s="0" t="s">
        <v>14</v>
      </c>
      <c r="I185" s="0" t="s">
        <v>10</v>
      </c>
      <c r="K185" s="0" t="s">
        <v>12</v>
      </c>
      <c r="L185" s="0" t="s">
        <v>119</v>
      </c>
      <c r="M185" s="0" t="n">
        <v>29084</v>
      </c>
      <c r="N185" s="0" t="s">
        <v>373</v>
      </c>
      <c r="O185" s="92" t="n">
        <v>50</v>
      </c>
      <c r="R185" s="0" t="s">
        <v>83</v>
      </c>
      <c r="S185" s="0" t="s">
        <v>84</v>
      </c>
      <c r="T185" s="94" t="n">
        <v>51.75</v>
      </c>
      <c r="U185" s="0" t="s">
        <v>138</v>
      </c>
      <c r="V185" s="0" t="s">
        <v>139</v>
      </c>
      <c r="W185" s="0" t="s">
        <v>140</v>
      </c>
      <c r="X185" s="0" t="s">
        <v>88</v>
      </c>
      <c r="Y185" s="0" t="s">
        <v>89</v>
      </c>
      <c r="Z185" s="0" t="s">
        <v>90</v>
      </c>
      <c r="AB185" s="0" t="n">
        <v>596220.1</v>
      </c>
      <c r="AC185" s="0" t="n">
        <v>3246</v>
      </c>
      <c r="AD185" s="91" t="n">
        <v>37013.875</v>
      </c>
      <c r="AE185" s="91" t="n">
        <v>37042.875</v>
      </c>
    </row>
    <row r="186" customFormat="false" ht="12.75" hidden="false" customHeight="false" outlineLevel="0" collapsed="false">
      <c r="A186" s="122" t="n">
        <f aca="false">DATEVALUE(TEXT(F186,"mm/dd/yy"))</f>
        <v>37011</v>
      </c>
      <c r="B186" s="122" t="str">
        <f aca="false">IF(K186="Power",IF(Z186="Enron Canada Corp.",LEFT(L186,9),LEFT(L186,13)),K186)</f>
        <v>US East Power</v>
      </c>
      <c r="C186" s="123" t="n">
        <f aca="false">IF(K186="Power",((AE186-AD186+1)*16*SUM(O186:P186)),((AE186-AD186+1)*SUM(O186:P186)))</f>
        <v>24000</v>
      </c>
      <c r="D186" s="123" t="n">
        <f aca="false">VLOOKUP(H186,$A$7:$E$11,(HLOOKUP(B186,$B$5:$E$6,2,FALSE())),FALSE())*C186</f>
        <v>120</v>
      </c>
      <c r="E186" s="90" t="n">
        <v>1185605</v>
      </c>
      <c r="F186" s="91" t="n">
        <v>37011.3911342593</v>
      </c>
      <c r="G186" s="0" t="s">
        <v>99</v>
      </c>
      <c r="H186" s="0" t="s">
        <v>13</v>
      </c>
      <c r="I186" s="0" t="s">
        <v>10</v>
      </c>
      <c r="K186" s="0" t="s">
        <v>12</v>
      </c>
      <c r="L186" s="0" t="s">
        <v>119</v>
      </c>
      <c r="M186" s="0" t="n">
        <v>29065</v>
      </c>
      <c r="N186" s="0" t="s">
        <v>374</v>
      </c>
      <c r="P186" s="92" t="n">
        <v>50</v>
      </c>
      <c r="R186" s="0" t="s">
        <v>83</v>
      </c>
      <c r="S186" s="0" t="s">
        <v>84</v>
      </c>
      <c r="T186" s="94" t="n">
        <v>50.5</v>
      </c>
      <c r="U186" s="0" t="s">
        <v>194</v>
      </c>
      <c r="V186" s="0" t="s">
        <v>195</v>
      </c>
      <c r="W186" s="0" t="s">
        <v>171</v>
      </c>
      <c r="X186" s="0" t="s">
        <v>88</v>
      </c>
      <c r="Y186" s="0" t="s">
        <v>89</v>
      </c>
      <c r="Z186" s="0" t="s">
        <v>90</v>
      </c>
      <c r="AA186" s="0" t="n">
        <v>96028954</v>
      </c>
      <c r="AB186" s="0" t="n">
        <v>596426.1</v>
      </c>
      <c r="AC186" s="0" t="n">
        <v>54979</v>
      </c>
      <c r="AD186" s="91" t="n">
        <v>37013.875</v>
      </c>
      <c r="AE186" s="91" t="n">
        <v>37042.875</v>
      </c>
    </row>
    <row r="187" customFormat="false" ht="12.75" hidden="false" customHeight="false" outlineLevel="0" collapsed="false">
      <c r="A187" s="122" t="n">
        <f aca="false">DATEVALUE(TEXT(F187,"mm/dd/yy"))</f>
        <v>37011</v>
      </c>
      <c r="B187" s="122" t="str">
        <f aca="false">IF(K187="Power",IF(Z187="Enron Canada Corp.",LEFT(L187,9),LEFT(L187,13)),K187)</f>
        <v>US West Power</v>
      </c>
      <c r="C187" s="123" t="n">
        <f aca="false">IF(K187="Power",((AE187-AD187+1)*16*SUM(O187:P187)),((AE187-AD187+1)*SUM(O187:P187)))</f>
        <v>36400</v>
      </c>
      <c r="D187" s="123" t="n">
        <f aca="false">VLOOKUP(H187,$A$7:$E$11,(HLOOKUP(B187,$B$5:$E$6,2,FALSE())),FALSE())*C187</f>
        <v>273</v>
      </c>
      <c r="E187" s="90" t="n">
        <v>1185654</v>
      </c>
      <c r="F187" s="91" t="n">
        <v>37011.3921412037</v>
      </c>
      <c r="G187" s="0" t="s">
        <v>242</v>
      </c>
      <c r="H187" s="0" t="s">
        <v>14</v>
      </c>
      <c r="I187" s="0" t="s">
        <v>10</v>
      </c>
      <c r="K187" s="0" t="s">
        <v>12</v>
      </c>
      <c r="L187" s="0" t="s">
        <v>81</v>
      </c>
      <c r="M187" s="0" t="n">
        <v>38267</v>
      </c>
      <c r="N187" s="0" t="s">
        <v>102</v>
      </c>
      <c r="P187" s="92" t="n">
        <v>25</v>
      </c>
      <c r="R187" s="0" t="s">
        <v>83</v>
      </c>
      <c r="S187" s="0" t="s">
        <v>84</v>
      </c>
      <c r="T187" s="94" t="n">
        <v>111</v>
      </c>
      <c r="U187" s="0" t="s">
        <v>104</v>
      </c>
      <c r="V187" s="0" t="s">
        <v>97</v>
      </c>
      <c r="W187" s="0" t="s">
        <v>98</v>
      </c>
      <c r="X187" s="0" t="s">
        <v>88</v>
      </c>
      <c r="Y187" s="0" t="s">
        <v>89</v>
      </c>
      <c r="Z187" s="0" t="s">
        <v>90</v>
      </c>
      <c r="AA187" s="0" t="n">
        <v>96057479</v>
      </c>
      <c r="AB187" s="0" t="n">
        <v>596427.1</v>
      </c>
      <c r="AC187" s="0" t="n">
        <v>55134</v>
      </c>
      <c r="AD187" s="91" t="n">
        <v>37347.7013888889</v>
      </c>
      <c r="AE187" s="91" t="n">
        <v>37437.7013888889</v>
      </c>
    </row>
    <row r="188" customFormat="false" ht="12.75" hidden="false" customHeight="false" outlineLevel="0" collapsed="false">
      <c r="A188" s="122" t="n">
        <f aca="false">DATEVALUE(TEXT(F188,"mm/dd/yy"))</f>
        <v>37011</v>
      </c>
      <c r="B188" s="122" t="str">
        <f aca="false">IF(K188="Power",IF(Z188="Enron Canada Corp.",LEFT(L188,9),LEFT(L188,13)),K188)</f>
        <v>US East Power</v>
      </c>
      <c r="C188" s="123" t="n">
        <f aca="false">IF(K188="Power",((AE188-AD188+1)*16*SUM(O188:P188)),((AE188-AD188+1)*SUM(O188:P188)))</f>
        <v>2400</v>
      </c>
      <c r="D188" s="123" t="n">
        <f aca="false">VLOOKUP(H188,$A$7:$E$11,(HLOOKUP(B188,$B$5:$E$6,2,FALSE())),FALSE())*C188</f>
        <v>12</v>
      </c>
      <c r="E188" s="90" t="n">
        <v>1185765</v>
      </c>
      <c r="F188" s="91" t="n">
        <v>37011.3959490741</v>
      </c>
      <c r="G188" s="0" t="s">
        <v>99</v>
      </c>
      <c r="H188" s="0" t="s">
        <v>13</v>
      </c>
      <c r="I188" s="0" t="s">
        <v>10</v>
      </c>
      <c r="K188" s="0" t="s">
        <v>12</v>
      </c>
      <c r="L188" s="0" t="s">
        <v>119</v>
      </c>
      <c r="M188" s="0" t="n">
        <v>29066</v>
      </c>
      <c r="N188" s="0" t="s">
        <v>375</v>
      </c>
      <c r="O188" s="92" t="n">
        <v>50</v>
      </c>
      <c r="R188" s="0" t="s">
        <v>83</v>
      </c>
      <c r="S188" s="0" t="s">
        <v>84</v>
      </c>
      <c r="T188" s="94" t="n">
        <v>60.5</v>
      </c>
      <c r="U188" s="0" t="s">
        <v>194</v>
      </c>
      <c r="V188" s="0" t="s">
        <v>195</v>
      </c>
      <c r="W188" s="0" t="s">
        <v>171</v>
      </c>
      <c r="X188" s="0" t="s">
        <v>88</v>
      </c>
      <c r="Y188" s="0" t="s">
        <v>89</v>
      </c>
      <c r="Z188" s="0" t="s">
        <v>90</v>
      </c>
      <c r="AA188" s="0" t="n">
        <v>96028954</v>
      </c>
      <c r="AB188" s="0" t="n">
        <v>596450.1</v>
      </c>
      <c r="AC188" s="0" t="n">
        <v>54979</v>
      </c>
      <c r="AD188" s="91" t="n">
        <v>37013.875</v>
      </c>
      <c r="AE188" s="91" t="n">
        <v>37015.875</v>
      </c>
    </row>
    <row r="189" customFormat="false" ht="12.75" hidden="false" customHeight="false" outlineLevel="0" collapsed="false">
      <c r="A189" s="122" t="n">
        <f aca="false">DATEVALUE(TEXT(F189,"mm/dd/yy"))</f>
        <v>37011</v>
      </c>
      <c r="B189" s="122" t="str">
        <f aca="false">IF(K189="Power",IF(Z189="Enron Canada Corp.",LEFT(L189,9),LEFT(L189,13)),K189)</f>
        <v>US West Power</v>
      </c>
      <c r="C189" s="123" t="n">
        <f aca="false">IF(K189="Power",((AE189-AD189+1)*16*SUM(O189:P189)),((AE189-AD189+1)*SUM(O189:P189)))</f>
        <v>12000</v>
      </c>
      <c r="D189" s="123" t="n">
        <f aca="false">VLOOKUP(H189,$A$7:$E$11,(HLOOKUP(B189,$B$5:$E$6,2,FALSE())),FALSE())*C189</f>
        <v>90</v>
      </c>
      <c r="E189" s="90" t="n">
        <v>1186143</v>
      </c>
      <c r="F189" s="91" t="n">
        <v>37011.4063541667</v>
      </c>
      <c r="G189" s="0" t="s">
        <v>292</v>
      </c>
      <c r="H189" s="0" t="s">
        <v>13</v>
      </c>
      <c r="I189" s="0" t="s">
        <v>10</v>
      </c>
      <c r="K189" s="0" t="s">
        <v>12</v>
      </c>
      <c r="L189" s="0" t="s">
        <v>81</v>
      </c>
      <c r="M189" s="0" t="n">
        <v>29396</v>
      </c>
      <c r="N189" s="0" t="s">
        <v>376</v>
      </c>
      <c r="O189" s="92" t="n">
        <v>25</v>
      </c>
      <c r="R189" s="0" t="s">
        <v>83</v>
      </c>
      <c r="S189" s="0" t="s">
        <v>84</v>
      </c>
      <c r="T189" s="94" t="n">
        <v>125</v>
      </c>
      <c r="U189" s="0" t="s">
        <v>163</v>
      </c>
      <c r="V189" s="0" t="s">
        <v>105</v>
      </c>
      <c r="W189" s="0" t="s">
        <v>87</v>
      </c>
      <c r="X189" s="0" t="s">
        <v>88</v>
      </c>
      <c r="Y189" s="0" t="s">
        <v>89</v>
      </c>
      <c r="Z189" s="0" t="s">
        <v>90</v>
      </c>
      <c r="AA189" s="0" t="n">
        <v>96004381</v>
      </c>
      <c r="AB189" s="0" t="n">
        <v>596482.1</v>
      </c>
      <c r="AC189" s="0" t="n">
        <v>12</v>
      </c>
      <c r="AD189" s="91" t="n">
        <v>37013.875</v>
      </c>
      <c r="AE189" s="91" t="n">
        <v>37042.875</v>
      </c>
    </row>
    <row r="190" customFormat="false" ht="12.75" hidden="false" customHeight="false" outlineLevel="0" collapsed="false">
      <c r="A190" s="122" t="n">
        <f aca="false">DATEVALUE(TEXT(F190,"mm/dd/yy"))</f>
        <v>37011</v>
      </c>
      <c r="B190" s="122" t="str">
        <f aca="false">IF(K190="Power",IF(Z190="Enron Canada Corp.",LEFT(L190,9),LEFT(L190,13)),K190)</f>
        <v>US East Power</v>
      </c>
      <c r="C190" s="123" t="n">
        <f aca="false">IF(K190="Power",((AE190-AD190+1)*16*SUM(O190:P190)),((AE190-AD190+1)*SUM(O190:P190)))</f>
        <v>2400</v>
      </c>
      <c r="D190" s="123" t="n">
        <f aca="false">VLOOKUP(H190,$A$7:$E$11,(HLOOKUP(B190,$B$5:$E$6,2,FALSE())),FALSE())*C190</f>
        <v>12</v>
      </c>
      <c r="E190" s="90" t="n">
        <v>1187232</v>
      </c>
      <c r="F190" s="91" t="n">
        <v>37011.5046296296</v>
      </c>
      <c r="G190" s="0" t="s">
        <v>148</v>
      </c>
      <c r="H190" s="0" t="s">
        <v>14</v>
      </c>
      <c r="I190" s="0" t="s">
        <v>10</v>
      </c>
      <c r="K190" s="0" t="s">
        <v>12</v>
      </c>
      <c r="L190" s="0" t="s">
        <v>119</v>
      </c>
      <c r="M190" s="0" t="n">
        <v>29085</v>
      </c>
      <c r="N190" s="0" t="s">
        <v>377</v>
      </c>
      <c r="P190" s="92" t="n">
        <v>50</v>
      </c>
      <c r="R190" s="0" t="s">
        <v>83</v>
      </c>
      <c r="S190" s="0" t="s">
        <v>84</v>
      </c>
      <c r="T190" s="94" t="n">
        <v>63.5</v>
      </c>
      <c r="U190" s="0" t="s">
        <v>138</v>
      </c>
      <c r="V190" s="0" t="s">
        <v>139</v>
      </c>
      <c r="W190" s="0" t="s">
        <v>140</v>
      </c>
      <c r="X190" s="0" t="s">
        <v>88</v>
      </c>
      <c r="Y190" s="0" t="s">
        <v>89</v>
      </c>
      <c r="Z190" s="0" t="s">
        <v>90</v>
      </c>
      <c r="AA190" s="0" t="n">
        <v>96057469</v>
      </c>
      <c r="AB190" s="0" t="n">
        <v>596779.1</v>
      </c>
      <c r="AC190" s="0" t="n">
        <v>53350</v>
      </c>
      <c r="AD190" s="91" t="n">
        <v>37013.875</v>
      </c>
      <c r="AE190" s="91" t="n">
        <v>37015.875</v>
      </c>
    </row>
    <row r="191" customFormat="false" ht="12.75" hidden="false" customHeight="false" outlineLevel="0" collapsed="false">
      <c r="A191" s="122" t="n">
        <f aca="false">DATEVALUE(TEXT(F191,"mm/dd/yy"))</f>
        <v>37011</v>
      </c>
      <c r="B191" s="122" t="str">
        <f aca="false">IF(K191="Power",IF(Z191="Enron Canada Corp.",LEFT(L191,9),LEFT(L191,13)),K191)</f>
        <v>US East Power</v>
      </c>
      <c r="C191" s="123" t="n">
        <f aca="false">IF(K191="Power",((AE191-AD191+1)*16*SUM(O191:P191)),((AE191-AD191+1)*SUM(O191:P191)))</f>
        <v>73600</v>
      </c>
      <c r="D191" s="123" t="n">
        <f aca="false">VLOOKUP(H191,$A$7:$E$11,(HLOOKUP(B191,$B$5:$E$6,2,FALSE())),FALSE())*C191</f>
        <v>368</v>
      </c>
      <c r="E191" s="90" t="n">
        <v>1187331</v>
      </c>
      <c r="F191" s="91" t="n">
        <v>37011.5155671296</v>
      </c>
      <c r="G191" s="0" t="s">
        <v>242</v>
      </c>
      <c r="H191" s="0" t="s">
        <v>14</v>
      </c>
      <c r="I191" s="0" t="s">
        <v>10</v>
      </c>
      <c r="K191" s="0" t="s">
        <v>12</v>
      </c>
      <c r="L191" s="0" t="s">
        <v>119</v>
      </c>
      <c r="M191" s="0" t="n">
        <v>33009</v>
      </c>
      <c r="N191" s="0" t="s">
        <v>264</v>
      </c>
      <c r="O191" s="92" t="n">
        <v>50</v>
      </c>
      <c r="R191" s="0" t="s">
        <v>83</v>
      </c>
      <c r="S191" s="0" t="s">
        <v>84</v>
      </c>
      <c r="T191" s="94" t="n">
        <v>56.5</v>
      </c>
      <c r="U191" s="0" t="s">
        <v>121</v>
      </c>
      <c r="V191" s="0" t="s">
        <v>252</v>
      </c>
      <c r="W191" s="0" t="s">
        <v>123</v>
      </c>
      <c r="X191" s="0" t="s">
        <v>88</v>
      </c>
      <c r="Y191" s="0" t="s">
        <v>89</v>
      </c>
      <c r="Z191" s="0" t="s">
        <v>90</v>
      </c>
      <c r="AA191" s="0" t="n">
        <v>96057479</v>
      </c>
      <c r="AB191" s="0" t="n">
        <v>596831.1</v>
      </c>
      <c r="AC191" s="0" t="n">
        <v>55134</v>
      </c>
      <c r="AD191" s="91" t="n">
        <v>37165.7159722222</v>
      </c>
      <c r="AE191" s="91" t="n">
        <v>37256.7159722222</v>
      </c>
    </row>
    <row r="192" customFormat="false" ht="12.75" hidden="false" customHeight="false" outlineLevel="0" collapsed="false">
      <c r="A192" s="122" t="n">
        <f aca="false">DATEVALUE(TEXT(F192,"mm/dd/yy"))</f>
        <v>37011</v>
      </c>
      <c r="B192" s="122" t="str">
        <f aca="false">IF(K192="Power",IF(Z192="Enron Canada Corp.",LEFT(L192,9),LEFT(L192,13)),K192)</f>
        <v>US West Power</v>
      </c>
      <c r="C192" s="123" t="n">
        <f aca="false">IF(K192="Power",((AE192-AD192+1)*16*SUM(O192:P192)),((AE192-AD192+1)*SUM(O192:P192)))</f>
        <v>12000</v>
      </c>
      <c r="D192" s="123" t="n">
        <f aca="false">VLOOKUP(H192,$A$7:$E$11,(HLOOKUP(B192,$B$5:$E$6,2,FALSE())),FALSE())*C192</f>
        <v>90</v>
      </c>
      <c r="E192" s="90" t="n">
        <v>1187931</v>
      </c>
      <c r="F192" s="91" t="n">
        <v>37011.5736689815</v>
      </c>
      <c r="G192" s="0" t="s">
        <v>146</v>
      </c>
      <c r="H192" s="0" t="s">
        <v>13</v>
      </c>
      <c r="I192" s="0" t="s">
        <v>10</v>
      </c>
      <c r="K192" s="0" t="s">
        <v>12</v>
      </c>
      <c r="L192" s="0" t="s">
        <v>81</v>
      </c>
      <c r="M192" s="0" t="n">
        <v>10632</v>
      </c>
      <c r="N192" s="0" t="s">
        <v>378</v>
      </c>
      <c r="P192" s="92" t="n">
        <v>25</v>
      </c>
      <c r="R192" s="0" t="s">
        <v>83</v>
      </c>
      <c r="S192" s="0" t="s">
        <v>84</v>
      </c>
      <c r="T192" s="94" t="n">
        <v>290</v>
      </c>
      <c r="U192" s="0" t="s">
        <v>163</v>
      </c>
      <c r="V192" s="0" t="s">
        <v>107</v>
      </c>
      <c r="W192" s="0" t="s">
        <v>87</v>
      </c>
      <c r="X192" s="0" t="s">
        <v>88</v>
      </c>
      <c r="Y192" s="0" t="s">
        <v>89</v>
      </c>
      <c r="Z192" s="0" t="s">
        <v>90</v>
      </c>
      <c r="AA192" s="0" t="n">
        <v>96006417</v>
      </c>
      <c r="AB192" s="0" t="n">
        <v>597011.1</v>
      </c>
      <c r="AC192" s="0" t="n">
        <v>56264</v>
      </c>
      <c r="AD192" s="91" t="n">
        <v>37013.875</v>
      </c>
      <c r="AE192" s="91" t="n">
        <v>37042.875</v>
      </c>
    </row>
    <row r="193" customFormat="false" ht="12.75" hidden="false" customHeight="false" outlineLevel="0" collapsed="false">
      <c r="A193" s="122" t="n">
        <f aca="false">DATEVALUE(TEXT(F193,"mm/dd/yy"))</f>
        <v>37011</v>
      </c>
      <c r="B193" s="122" t="str">
        <f aca="false">IF(K193="Power",IF(Z193="Enron Canada Corp.",LEFT(L193,9),LEFT(L193,13)),K193)</f>
        <v>US East Power</v>
      </c>
      <c r="C193" s="123" t="n">
        <f aca="false">IF(K193="Power",((AE193-AD193+1)*16*SUM(O193:P193)),((AE193-AD193+1)*SUM(O193:P193)))</f>
        <v>2400</v>
      </c>
      <c r="D193" s="123" t="n">
        <f aca="false">VLOOKUP(H193,$A$7:$E$11,(HLOOKUP(B193,$B$5:$E$6,2,FALSE())),FALSE())*C193</f>
        <v>12</v>
      </c>
      <c r="E193" s="90" t="n">
        <v>1187945</v>
      </c>
      <c r="F193" s="91" t="n">
        <v>37011.5743981482</v>
      </c>
      <c r="G193" s="0" t="s">
        <v>274</v>
      </c>
      <c r="H193" s="0" t="s">
        <v>13</v>
      </c>
      <c r="I193" s="0" t="s">
        <v>10</v>
      </c>
      <c r="K193" s="0" t="s">
        <v>12</v>
      </c>
      <c r="L193" s="0" t="s">
        <v>119</v>
      </c>
      <c r="M193" s="0" t="n">
        <v>29078</v>
      </c>
      <c r="N193" s="0" t="s">
        <v>379</v>
      </c>
      <c r="P193" s="92" t="n">
        <v>50</v>
      </c>
      <c r="R193" s="0" t="s">
        <v>83</v>
      </c>
      <c r="S193" s="0" t="s">
        <v>84</v>
      </c>
      <c r="T193" s="94" t="n">
        <v>80</v>
      </c>
      <c r="U193" s="0" t="s">
        <v>209</v>
      </c>
      <c r="V193" s="0" t="s">
        <v>122</v>
      </c>
      <c r="W193" s="0" t="s">
        <v>135</v>
      </c>
      <c r="X193" s="0" t="s">
        <v>88</v>
      </c>
      <c r="Y193" s="0" t="s">
        <v>89</v>
      </c>
      <c r="Z193" s="0" t="s">
        <v>90</v>
      </c>
      <c r="AB193" s="0" t="n">
        <v>597016.1</v>
      </c>
      <c r="AC193" s="0" t="n">
        <v>69121</v>
      </c>
      <c r="AD193" s="91" t="n">
        <v>37013.875</v>
      </c>
      <c r="AE193" s="91" t="n">
        <v>37015.875</v>
      </c>
    </row>
    <row r="194" customFormat="false" ht="12.75" hidden="false" customHeight="false" outlineLevel="0" collapsed="false">
      <c r="A194" s="122" t="n">
        <f aca="false">DATEVALUE(TEXT(F194,"mm/dd/yy"))</f>
        <v>37011</v>
      </c>
      <c r="B194" s="122" t="str">
        <f aca="false">IF(K194="Power",IF(Z194="Enron Canada Corp.",LEFT(L194,9),LEFT(L194,13)),K194)</f>
        <v>US East Power</v>
      </c>
      <c r="C194" s="123" t="n">
        <f aca="false">IF(K194="Power",((AE194-AD194+1)*16*SUM(O194:P194)),((AE194-AD194+1)*SUM(O194:P194)))</f>
        <v>20000</v>
      </c>
      <c r="D194" s="123" t="n">
        <f aca="false">VLOOKUP(H194,$A$7:$E$11,(HLOOKUP(B194,$B$5:$E$6,2,FALSE())),FALSE())*C194</f>
        <v>100</v>
      </c>
      <c r="E194" s="90" t="n">
        <v>1187998</v>
      </c>
      <c r="F194" s="91" t="n">
        <v>37011.5780324074</v>
      </c>
      <c r="G194" s="0" t="s">
        <v>156</v>
      </c>
      <c r="H194" s="0" t="s">
        <v>14</v>
      </c>
      <c r="I194" s="0" t="s">
        <v>10</v>
      </c>
      <c r="K194" s="0" t="s">
        <v>12</v>
      </c>
      <c r="L194" s="0" t="s">
        <v>119</v>
      </c>
      <c r="M194" s="0" t="n">
        <v>49157</v>
      </c>
      <c r="N194" s="0" t="s">
        <v>359</v>
      </c>
      <c r="O194" s="92" t="n">
        <v>50</v>
      </c>
      <c r="R194" s="0" t="s">
        <v>83</v>
      </c>
      <c r="S194" s="0" t="s">
        <v>84</v>
      </c>
      <c r="T194" s="94" t="n">
        <v>47.25</v>
      </c>
      <c r="U194" s="0" t="s">
        <v>138</v>
      </c>
      <c r="V194" s="0" t="s">
        <v>139</v>
      </c>
      <c r="W194" s="0" t="s">
        <v>140</v>
      </c>
      <c r="X194" s="0" t="s">
        <v>88</v>
      </c>
      <c r="Y194" s="0" t="s">
        <v>89</v>
      </c>
      <c r="Z194" s="0" t="s">
        <v>90</v>
      </c>
      <c r="AB194" s="0" t="n">
        <v>597030.1</v>
      </c>
      <c r="AC194" s="0" t="n">
        <v>3246</v>
      </c>
      <c r="AD194" s="91" t="n">
        <v>37018.875</v>
      </c>
      <c r="AE194" s="91" t="n">
        <v>37042.875</v>
      </c>
    </row>
    <row r="195" customFormat="false" ht="12.75" hidden="false" customHeight="false" outlineLevel="0" collapsed="false">
      <c r="A195" s="122" t="n">
        <f aca="false">DATEVALUE(TEXT(F195,"mm/dd/yy"))</f>
        <v>37011</v>
      </c>
      <c r="B195" s="122" t="str">
        <f aca="false">IF(K195="Power",IF(Z195="Enron Canada Corp.",LEFT(L195,9),LEFT(L195,13)),K195)</f>
        <v>US East Power</v>
      </c>
      <c r="C195" s="123" t="n">
        <f aca="false">IF(K195="Power",((AE195-AD195+1)*16*SUM(O195:P195)),((AE195-AD195+1)*SUM(O195:P195)))</f>
        <v>20000</v>
      </c>
      <c r="D195" s="123" t="n">
        <f aca="false">VLOOKUP(H195,$A$7:$E$11,(HLOOKUP(B195,$B$5:$E$6,2,FALSE())),FALSE())*C195</f>
        <v>100</v>
      </c>
      <c r="E195" s="90" t="n">
        <v>1188170</v>
      </c>
      <c r="F195" s="91" t="n">
        <v>37011.5987152778</v>
      </c>
      <c r="G195" s="0" t="s">
        <v>156</v>
      </c>
      <c r="H195" s="0" t="s">
        <v>14</v>
      </c>
      <c r="I195" s="0" t="s">
        <v>10</v>
      </c>
      <c r="K195" s="0" t="s">
        <v>12</v>
      </c>
      <c r="L195" s="0" t="s">
        <v>119</v>
      </c>
      <c r="M195" s="0" t="n">
        <v>49157</v>
      </c>
      <c r="N195" s="0" t="s">
        <v>359</v>
      </c>
      <c r="O195" s="92" t="n">
        <v>50</v>
      </c>
      <c r="R195" s="0" t="s">
        <v>83</v>
      </c>
      <c r="S195" s="0" t="s">
        <v>84</v>
      </c>
      <c r="T195" s="94" t="n">
        <v>46.75</v>
      </c>
      <c r="U195" s="0" t="s">
        <v>138</v>
      </c>
      <c r="V195" s="0" t="s">
        <v>139</v>
      </c>
      <c r="W195" s="0" t="s">
        <v>140</v>
      </c>
      <c r="X195" s="0" t="s">
        <v>88</v>
      </c>
      <c r="Y195" s="0" t="s">
        <v>89</v>
      </c>
      <c r="Z195" s="0" t="s">
        <v>90</v>
      </c>
      <c r="AB195" s="0" t="n">
        <v>597083.1</v>
      </c>
      <c r="AC195" s="0" t="n">
        <v>3246</v>
      </c>
      <c r="AD195" s="91" t="n">
        <v>37018.875</v>
      </c>
      <c r="AE195" s="91" t="n">
        <v>37042.875</v>
      </c>
    </row>
    <row r="196" customFormat="false" ht="12.75" hidden="false" customHeight="false" outlineLevel="0" collapsed="false">
      <c r="A196" s="122" t="n">
        <f aca="false">DATEVALUE(TEXT(F196,"mm/dd/yy"))</f>
        <v>37012</v>
      </c>
      <c r="B196" s="122" t="str">
        <f aca="false">IF(K196="Power",IF(Z196="Enron Canada Corp.",LEFT(L196,9),LEFT(L196,13)),K196)</f>
        <v>US East Power</v>
      </c>
      <c r="C196" s="123" t="n">
        <f aca="false">IF(K196="Power",((AE196-AD196+1)*16*SUM(O196:P196)),((AE196-AD196+1)*SUM(O196:P196)))</f>
        <v>73600</v>
      </c>
      <c r="D196" s="123" t="n">
        <f aca="false">VLOOKUP(H196,$A$7:$E$11,(HLOOKUP(B196,$B$5:$E$6,2,FALSE())),FALSE())*C196</f>
        <v>368</v>
      </c>
      <c r="E196" s="90" t="n">
        <v>1188764</v>
      </c>
      <c r="F196" s="91" t="n">
        <v>37012.2940046296</v>
      </c>
      <c r="G196" s="0" t="s">
        <v>146</v>
      </c>
      <c r="H196" s="0" t="s">
        <v>14</v>
      </c>
      <c r="I196" s="0" t="s">
        <v>10</v>
      </c>
      <c r="K196" s="0" t="s">
        <v>12</v>
      </c>
      <c r="L196" s="0" t="s">
        <v>119</v>
      </c>
      <c r="M196" s="0" t="n">
        <v>33009</v>
      </c>
      <c r="N196" s="0" t="s">
        <v>264</v>
      </c>
      <c r="O196" s="92" t="n">
        <v>50</v>
      </c>
      <c r="R196" s="0" t="s">
        <v>83</v>
      </c>
      <c r="S196" s="0" t="s">
        <v>84</v>
      </c>
      <c r="T196" s="94" t="n">
        <v>56.5</v>
      </c>
      <c r="U196" s="0" t="s">
        <v>121</v>
      </c>
      <c r="V196" s="0" t="s">
        <v>252</v>
      </c>
      <c r="W196" s="0" t="s">
        <v>123</v>
      </c>
      <c r="X196" s="0" t="s">
        <v>88</v>
      </c>
      <c r="Y196" s="0" t="s">
        <v>89</v>
      </c>
      <c r="Z196" s="0" t="s">
        <v>90</v>
      </c>
      <c r="AA196" s="0" t="n">
        <v>96006417</v>
      </c>
      <c r="AB196" s="0" t="n">
        <v>597578.1</v>
      </c>
      <c r="AC196" s="0" t="n">
        <v>56264</v>
      </c>
      <c r="AD196" s="91" t="n">
        <v>37165.7159722222</v>
      </c>
      <c r="AE196" s="91" t="n">
        <v>37256.7159722222</v>
      </c>
    </row>
    <row r="197" customFormat="false" ht="12.75" hidden="false" customHeight="false" outlineLevel="0" collapsed="false">
      <c r="A197" s="122" t="n">
        <f aca="false">DATEVALUE(TEXT(F197,"mm/dd/yy"))</f>
        <v>37012</v>
      </c>
      <c r="B197" s="122" t="str">
        <f aca="false">IF(K197="Power",IF(Z197="Enron Canada Corp.",LEFT(L197,9),LEFT(L197,13)),K197)</f>
        <v>US East Power</v>
      </c>
      <c r="C197" s="123" t="n">
        <f aca="false">IF(K197="Power",((AE197-AD197+1)*16*SUM(O197:P197)),((AE197-AD197+1)*SUM(O197:P197)))</f>
        <v>48000</v>
      </c>
      <c r="D197" s="123" t="n">
        <f aca="false">VLOOKUP(H197,$A$7:$E$11,(HLOOKUP(B197,$B$5:$E$6,2,FALSE())),FALSE())*C197</f>
        <v>240</v>
      </c>
      <c r="E197" s="90" t="n">
        <v>1188890</v>
      </c>
      <c r="F197" s="91" t="n">
        <v>37012.3067592593</v>
      </c>
      <c r="G197" s="0" t="s">
        <v>154</v>
      </c>
      <c r="H197" s="0" t="s">
        <v>14</v>
      </c>
      <c r="I197" s="0" t="s">
        <v>10</v>
      </c>
      <c r="K197" s="0" t="s">
        <v>12</v>
      </c>
      <c r="L197" s="0" t="s">
        <v>119</v>
      </c>
      <c r="M197" s="0" t="n">
        <v>3942</v>
      </c>
      <c r="N197" s="0" t="s">
        <v>300</v>
      </c>
      <c r="P197" s="92" t="n">
        <v>100</v>
      </c>
      <c r="R197" s="0" t="s">
        <v>83</v>
      </c>
      <c r="S197" s="0" t="s">
        <v>84</v>
      </c>
      <c r="T197" s="94" t="n">
        <v>45</v>
      </c>
      <c r="U197" s="0" t="s">
        <v>138</v>
      </c>
      <c r="V197" s="0" t="s">
        <v>159</v>
      </c>
      <c r="W197" s="0" t="s">
        <v>160</v>
      </c>
      <c r="X197" s="0" t="s">
        <v>88</v>
      </c>
      <c r="Y197" s="0" t="s">
        <v>89</v>
      </c>
      <c r="Z197" s="0" t="s">
        <v>90</v>
      </c>
      <c r="AA197" s="0" t="n">
        <v>96005582</v>
      </c>
      <c r="AB197" s="0" t="n">
        <v>597647.1</v>
      </c>
      <c r="AC197" s="0" t="n">
        <v>53461</v>
      </c>
      <c r="AD197" s="91" t="n">
        <v>37135.5916666667</v>
      </c>
      <c r="AE197" s="91" t="n">
        <v>37164.5916666667</v>
      </c>
    </row>
    <row r="198" customFormat="false" ht="12.75" hidden="false" customHeight="false" outlineLevel="0" collapsed="false">
      <c r="A198" s="122" t="n">
        <f aca="false">DATEVALUE(TEXT(F198,"mm/dd/yy"))</f>
        <v>37012</v>
      </c>
      <c r="B198" s="122" t="str">
        <f aca="false">IF(K198="Power",IF(Z198="Enron Canada Corp.",LEFT(L198,9),LEFT(L198,13)),K198)</f>
        <v>US East Power</v>
      </c>
      <c r="C198" s="123" t="n">
        <f aca="false">IF(K198="Power",((AE198-AD198+1)*16*SUM(O198:P198)),((AE198-AD198+1)*SUM(O198:P198)))</f>
        <v>800</v>
      </c>
      <c r="D198" s="123" t="n">
        <f aca="false">VLOOKUP(H198,$A$7:$E$11,(HLOOKUP(B198,$B$5:$E$6,2,FALSE())),FALSE())*C198</f>
        <v>4</v>
      </c>
      <c r="E198" s="90" t="n">
        <v>1189264</v>
      </c>
      <c r="F198" s="91" t="n">
        <v>37012.325625</v>
      </c>
      <c r="G198" s="0" t="s">
        <v>156</v>
      </c>
      <c r="H198" s="0" t="s">
        <v>14</v>
      </c>
      <c r="I198" s="0" t="s">
        <v>10</v>
      </c>
      <c r="K198" s="0" t="s">
        <v>12</v>
      </c>
      <c r="L198" s="0" t="s">
        <v>214</v>
      </c>
      <c r="M198" s="0" t="n">
        <v>32198</v>
      </c>
      <c r="N198" s="0" t="s">
        <v>380</v>
      </c>
      <c r="O198" s="92" t="n">
        <v>50</v>
      </c>
      <c r="R198" s="0" t="s">
        <v>83</v>
      </c>
      <c r="S198" s="0" t="s">
        <v>84</v>
      </c>
      <c r="T198" s="94" t="n">
        <v>76</v>
      </c>
      <c r="U198" s="0" t="s">
        <v>216</v>
      </c>
      <c r="V198" s="0" t="s">
        <v>217</v>
      </c>
      <c r="W198" s="0" t="s">
        <v>135</v>
      </c>
      <c r="X198" s="0" t="s">
        <v>88</v>
      </c>
      <c r="Y198" s="0" t="s">
        <v>89</v>
      </c>
      <c r="Z198" s="0" t="s">
        <v>116</v>
      </c>
      <c r="AB198" s="0" t="n">
        <v>597731.1</v>
      </c>
      <c r="AC198" s="0" t="n">
        <v>3246</v>
      </c>
      <c r="AD198" s="91" t="n">
        <v>37013.875</v>
      </c>
      <c r="AE198" s="91" t="n">
        <v>37013.875</v>
      </c>
    </row>
    <row r="199" customFormat="false" ht="12.75" hidden="false" customHeight="false" outlineLevel="0" collapsed="false">
      <c r="A199" s="122" t="n">
        <f aca="false">DATEVALUE(TEXT(F199,"mm/dd/yy"))</f>
        <v>37012</v>
      </c>
      <c r="B199" s="122" t="str">
        <f aca="false">IF(K199="Power",IF(Z199="Enron Canada Corp.",LEFT(L199,9),LEFT(L199,13)),K199)</f>
        <v>US East Power</v>
      </c>
      <c r="C199" s="123" t="n">
        <f aca="false">IF(K199="Power",((AE199-AD199+1)*16*SUM(O199:P199)),((AE199-AD199+1)*SUM(O199:P199)))</f>
        <v>20000</v>
      </c>
      <c r="D199" s="123" t="n">
        <f aca="false">VLOOKUP(H199,$A$7:$E$11,(HLOOKUP(B199,$B$5:$E$6,2,FALSE())),FALSE())*C199</f>
        <v>100</v>
      </c>
      <c r="E199" s="90" t="n">
        <v>1189286</v>
      </c>
      <c r="F199" s="91" t="n">
        <v>37012.3266087963</v>
      </c>
      <c r="G199" s="0" t="s">
        <v>156</v>
      </c>
      <c r="H199" s="0" t="s">
        <v>14</v>
      </c>
      <c r="I199" s="0" t="s">
        <v>10</v>
      </c>
      <c r="K199" s="0" t="s">
        <v>12</v>
      </c>
      <c r="L199" s="0" t="s">
        <v>119</v>
      </c>
      <c r="M199" s="0" t="n">
        <v>49157</v>
      </c>
      <c r="N199" s="0" t="s">
        <v>359</v>
      </c>
      <c r="O199" s="92" t="n">
        <v>50</v>
      </c>
      <c r="R199" s="0" t="s">
        <v>83</v>
      </c>
      <c r="S199" s="0" t="s">
        <v>84</v>
      </c>
      <c r="T199" s="94" t="n">
        <v>46</v>
      </c>
      <c r="U199" s="0" t="s">
        <v>138</v>
      </c>
      <c r="V199" s="0" t="s">
        <v>139</v>
      </c>
      <c r="W199" s="0" t="s">
        <v>140</v>
      </c>
      <c r="X199" s="0" t="s">
        <v>88</v>
      </c>
      <c r="Y199" s="0" t="s">
        <v>89</v>
      </c>
      <c r="Z199" s="0" t="s">
        <v>90</v>
      </c>
      <c r="AB199" s="0" t="n">
        <v>597735.1</v>
      </c>
      <c r="AC199" s="0" t="n">
        <v>3246</v>
      </c>
      <c r="AD199" s="91" t="n">
        <v>37018.875</v>
      </c>
      <c r="AE199" s="91" t="n">
        <v>37042.875</v>
      </c>
    </row>
    <row r="200" customFormat="false" ht="12.75" hidden="false" customHeight="false" outlineLevel="0" collapsed="false">
      <c r="A200" s="122" t="n">
        <f aca="false">DATEVALUE(TEXT(F200,"mm/dd/yy"))</f>
        <v>37012</v>
      </c>
      <c r="B200" s="122" t="str">
        <f aca="false">IF(K200="Power",IF(Z200="Enron Canada Corp.",LEFT(L200,9),LEFT(L200,13)),K200)</f>
        <v>US East Power</v>
      </c>
      <c r="C200" s="123" t="n">
        <f aca="false">IF(K200="Power",((AE200-AD200+1)*16*SUM(O200:P200)),((AE200-AD200+1)*SUM(O200:P200)))</f>
        <v>2400</v>
      </c>
      <c r="D200" s="123" t="n">
        <f aca="false">VLOOKUP(H200,$A$7:$E$11,(HLOOKUP(B200,$B$5:$E$6,2,FALSE())),FALSE())*C200</f>
        <v>12</v>
      </c>
      <c r="E200" s="90" t="n">
        <v>1190851</v>
      </c>
      <c r="F200" s="91" t="n">
        <v>37012.366875</v>
      </c>
      <c r="G200" s="0" t="s">
        <v>239</v>
      </c>
      <c r="H200" s="0" t="s">
        <v>14</v>
      </c>
      <c r="I200" s="0" t="s">
        <v>10</v>
      </c>
      <c r="K200" s="0" t="s">
        <v>12</v>
      </c>
      <c r="L200" s="0" t="s">
        <v>214</v>
      </c>
      <c r="M200" s="0" t="n">
        <v>30597</v>
      </c>
      <c r="N200" s="0" t="s">
        <v>381</v>
      </c>
      <c r="O200" s="92" t="n">
        <v>50</v>
      </c>
      <c r="R200" s="0" t="s">
        <v>83</v>
      </c>
      <c r="S200" s="0" t="s">
        <v>84</v>
      </c>
      <c r="T200" s="94" t="n">
        <v>58.75</v>
      </c>
      <c r="U200" s="0" t="s">
        <v>216</v>
      </c>
      <c r="V200" s="0" t="s">
        <v>217</v>
      </c>
      <c r="W200" s="0" t="s">
        <v>135</v>
      </c>
      <c r="X200" s="0" t="s">
        <v>88</v>
      </c>
      <c r="Y200" s="0" t="s">
        <v>89</v>
      </c>
      <c r="Z200" s="0" t="s">
        <v>116</v>
      </c>
      <c r="AA200" s="0" t="n">
        <v>96041878</v>
      </c>
      <c r="AB200" s="0" t="n">
        <v>598071.1</v>
      </c>
      <c r="AC200" s="0" t="n">
        <v>11135</v>
      </c>
      <c r="AD200" s="91" t="n">
        <v>37013.875</v>
      </c>
      <c r="AE200" s="91" t="n">
        <v>37015.875</v>
      </c>
    </row>
    <row r="201" customFormat="false" ht="12.75" hidden="false" customHeight="false" outlineLevel="0" collapsed="false">
      <c r="A201" s="122" t="n">
        <f aca="false">DATEVALUE(TEXT(F201,"mm/dd/yy"))</f>
        <v>37012</v>
      </c>
      <c r="B201" s="122" t="str">
        <f aca="false">IF(K201="Power",IF(Z201="Enron Canada Corp.",LEFT(L201,9),LEFT(L201,13)),K201)</f>
        <v>Natural Gas</v>
      </c>
      <c r="C201" s="123" t="n">
        <f aca="false">IF(K201="Power",((AE201-AD201+1)*16*SUM(O201:P201)),((AE201-AD201+1)*SUM(O201:P201)))</f>
        <v>1510000</v>
      </c>
      <c r="D201" s="123" t="n">
        <f aca="false">VLOOKUP(H201,$A$7:$E$11,(HLOOKUP(B201,$B$5:$E$6,2,FALSE())),FALSE())*C201</f>
        <v>377.5</v>
      </c>
      <c r="E201" s="90" t="n">
        <v>1191691</v>
      </c>
      <c r="F201" s="91" t="n">
        <v>37012.3802777778</v>
      </c>
      <c r="G201" s="0" t="s">
        <v>148</v>
      </c>
      <c r="H201" s="0" t="s">
        <v>13</v>
      </c>
      <c r="I201" s="0" t="s">
        <v>10</v>
      </c>
      <c r="K201" s="0" t="s">
        <v>11</v>
      </c>
      <c r="L201" s="0" t="s">
        <v>109</v>
      </c>
      <c r="M201" s="0" t="n">
        <v>37322</v>
      </c>
      <c r="N201" s="0" t="s">
        <v>382</v>
      </c>
      <c r="P201" s="92" t="n">
        <v>10000</v>
      </c>
      <c r="R201" s="0" t="s">
        <v>111</v>
      </c>
      <c r="S201" s="0" t="s">
        <v>84</v>
      </c>
      <c r="T201" s="94" t="n">
        <v>0.045</v>
      </c>
      <c r="U201" s="0" t="s">
        <v>188</v>
      </c>
      <c r="V201" s="0" t="s">
        <v>204</v>
      </c>
      <c r="W201" s="0" t="s">
        <v>205</v>
      </c>
      <c r="X201" s="0" t="s">
        <v>115</v>
      </c>
      <c r="Y201" s="0" t="s">
        <v>89</v>
      </c>
      <c r="Z201" s="0" t="s">
        <v>116</v>
      </c>
      <c r="AA201" s="0" t="n">
        <v>96045266</v>
      </c>
      <c r="AB201" s="0" t="s">
        <v>383</v>
      </c>
      <c r="AC201" s="0" t="n">
        <v>53350</v>
      </c>
      <c r="AD201" s="91" t="n">
        <v>37196</v>
      </c>
      <c r="AE201" s="91" t="n">
        <v>37346</v>
      </c>
    </row>
    <row r="202" customFormat="false" ht="12.75" hidden="false" customHeight="false" outlineLevel="0" collapsed="false">
      <c r="A202" s="122" t="n">
        <f aca="false">DATEVALUE(TEXT(F202,"mm/dd/yy"))</f>
        <v>37012</v>
      </c>
      <c r="B202" s="122" t="str">
        <f aca="false">IF(K202="Power",IF(Z202="Enron Canada Corp.",LEFT(L202,9),LEFT(L202,13)),K202)</f>
        <v>Natural Gas</v>
      </c>
      <c r="C202" s="123" t="n">
        <f aca="false">IF(K202="Power",((AE202-AD202+1)*16*SUM(O202:P202)),((AE202-AD202+1)*SUM(O202:P202)))</f>
        <v>1530000</v>
      </c>
      <c r="D202" s="123" t="n">
        <f aca="false">VLOOKUP(H202,$A$7:$E$11,(HLOOKUP(B202,$B$5:$E$6,2,FALSE())),FALSE())*C202</f>
        <v>382.5</v>
      </c>
      <c r="E202" s="90" t="n">
        <v>1191703</v>
      </c>
      <c r="F202" s="91" t="n">
        <v>37012.380462963</v>
      </c>
      <c r="G202" s="0" t="s">
        <v>148</v>
      </c>
      <c r="H202" s="0" t="s">
        <v>13</v>
      </c>
      <c r="I202" s="0" t="s">
        <v>10</v>
      </c>
      <c r="K202" s="0" t="s">
        <v>11</v>
      </c>
      <c r="L202" s="0" t="s">
        <v>109</v>
      </c>
      <c r="M202" s="0" t="n">
        <v>49209</v>
      </c>
      <c r="N202" s="0" t="s">
        <v>384</v>
      </c>
      <c r="P202" s="92" t="n">
        <v>10000</v>
      </c>
      <c r="R202" s="0" t="s">
        <v>111</v>
      </c>
      <c r="S202" s="0" t="s">
        <v>84</v>
      </c>
      <c r="T202" s="94" t="n">
        <v>0.035</v>
      </c>
      <c r="U202" s="0" t="s">
        <v>188</v>
      </c>
      <c r="V202" s="0" t="s">
        <v>204</v>
      </c>
      <c r="W202" s="0" t="s">
        <v>205</v>
      </c>
      <c r="X202" s="0" t="s">
        <v>115</v>
      </c>
      <c r="Y202" s="0" t="s">
        <v>89</v>
      </c>
      <c r="Z202" s="0" t="s">
        <v>116</v>
      </c>
      <c r="AA202" s="0" t="n">
        <v>96045266</v>
      </c>
      <c r="AB202" s="0" t="s">
        <v>385</v>
      </c>
      <c r="AC202" s="0" t="n">
        <v>53350</v>
      </c>
      <c r="AD202" s="91" t="n">
        <v>37043</v>
      </c>
      <c r="AE202" s="91" t="n">
        <v>37195</v>
      </c>
    </row>
    <row r="203" customFormat="false" ht="12.75" hidden="false" customHeight="false" outlineLevel="0" collapsed="false">
      <c r="A203" s="122" t="n">
        <f aca="false">DATEVALUE(TEXT(F203,"mm/dd/yy"))</f>
        <v>37012</v>
      </c>
      <c r="B203" s="122" t="str">
        <f aca="false">IF(K203="Power",IF(Z203="Enron Canada Corp.",LEFT(L203,9),LEFT(L203,13)),K203)</f>
        <v>US East Power</v>
      </c>
      <c r="C203" s="123" t="n">
        <f aca="false">IF(K203="Power",((AE203-AD203+1)*16*SUM(O203:P203)),((AE203-AD203+1)*SUM(O203:P203)))</f>
        <v>23200</v>
      </c>
      <c r="D203" s="123" t="n">
        <f aca="false">VLOOKUP(H203,$A$7:$E$11,(HLOOKUP(B203,$B$5:$E$6,2,FALSE())),FALSE())*C203</f>
        <v>116</v>
      </c>
      <c r="E203" s="90" t="n">
        <v>1192512</v>
      </c>
      <c r="F203" s="91" t="n">
        <v>37012.4016666667</v>
      </c>
      <c r="G203" s="0" t="s">
        <v>157</v>
      </c>
      <c r="H203" s="0" t="s">
        <v>13</v>
      </c>
      <c r="I203" s="0" t="s">
        <v>10</v>
      </c>
      <c r="K203" s="0" t="s">
        <v>12</v>
      </c>
      <c r="L203" s="0" t="s">
        <v>119</v>
      </c>
      <c r="M203" s="0" t="n">
        <v>29065</v>
      </c>
      <c r="N203" s="0" t="s">
        <v>386</v>
      </c>
      <c r="P203" s="92" t="n">
        <v>50</v>
      </c>
      <c r="R203" s="0" t="s">
        <v>83</v>
      </c>
      <c r="S203" s="0" t="s">
        <v>84</v>
      </c>
      <c r="T203" s="94" t="n">
        <v>45</v>
      </c>
      <c r="U203" s="0" t="s">
        <v>194</v>
      </c>
      <c r="V203" s="0" t="s">
        <v>195</v>
      </c>
      <c r="W203" s="0" t="s">
        <v>171</v>
      </c>
      <c r="X203" s="0" t="s">
        <v>88</v>
      </c>
      <c r="Y203" s="0" t="s">
        <v>89</v>
      </c>
      <c r="Z203" s="0" t="s">
        <v>90</v>
      </c>
      <c r="AA203" s="0" t="n">
        <v>96053024</v>
      </c>
      <c r="AB203" s="0" t="n">
        <v>598271.1</v>
      </c>
      <c r="AC203" s="0" t="n">
        <v>65268</v>
      </c>
      <c r="AD203" s="91" t="n">
        <v>37014.875</v>
      </c>
      <c r="AE203" s="91" t="n">
        <v>37042.875</v>
      </c>
    </row>
    <row r="204" customFormat="false" ht="12.75" hidden="false" customHeight="false" outlineLevel="0" collapsed="false">
      <c r="A204" s="122" t="n">
        <f aca="false">DATEVALUE(TEXT(F204,"mm/dd/yy"))</f>
        <v>37012</v>
      </c>
      <c r="B204" s="122" t="str">
        <f aca="false">IF(K204="Power",IF(Z204="Enron Canada Corp.",LEFT(L204,9),LEFT(L204,13)),K204)</f>
        <v>US East Power</v>
      </c>
      <c r="C204" s="123" t="n">
        <f aca="false">IF(K204="Power",((AE204-AD204+1)*16*SUM(O204:P204)),((AE204-AD204+1)*SUM(O204:P204)))</f>
        <v>14400</v>
      </c>
      <c r="D204" s="123" t="n">
        <f aca="false">VLOOKUP(H204,$A$7:$E$11,(HLOOKUP(B204,$B$5:$E$6,2,FALSE())),FALSE())*C204</f>
        <v>72</v>
      </c>
      <c r="E204" s="90" t="n">
        <v>1193069</v>
      </c>
      <c r="F204" s="91" t="n">
        <v>37012.427650463</v>
      </c>
      <c r="G204" s="0" t="s">
        <v>156</v>
      </c>
      <c r="H204" s="0" t="s">
        <v>14</v>
      </c>
      <c r="I204" s="0" t="s">
        <v>10</v>
      </c>
      <c r="K204" s="0" t="s">
        <v>12</v>
      </c>
      <c r="L204" s="0" t="s">
        <v>119</v>
      </c>
      <c r="M204" s="0" t="n">
        <v>49745</v>
      </c>
      <c r="N204" s="0" t="s">
        <v>387</v>
      </c>
      <c r="O204" s="92" t="n">
        <v>50</v>
      </c>
      <c r="R204" s="0" t="s">
        <v>83</v>
      </c>
      <c r="S204" s="0" t="s">
        <v>84</v>
      </c>
      <c r="T204" s="94" t="n">
        <v>48.5</v>
      </c>
      <c r="U204" s="0" t="s">
        <v>138</v>
      </c>
      <c r="V204" s="0" t="s">
        <v>139</v>
      </c>
      <c r="W204" s="0" t="s">
        <v>140</v>
      </c>
      <c r="X204" s="0" t="s">
        <v>88</v>
      </c>
      <c r="Y204" s="0" t="s">
        <v>89</v>
      </c>
      <c r="Z204" s="0" t="s">
        <v>90</v>
      </c>
      <c r="AB204" s="0" t="n">
        <v>598350.1</v>
      </c>
      <c r="AC204" s="0" t="n">
        <v>3246</v>
      </c>
      <c r="AD204" s="91" t="n">
        <v>37025.875</v>
      </c>
      <c r="AE204" s="91" t="n">
        <v>37042.875</v>
      </c>
    </row>
    <row r="205" customFormat="false" ht="12.75" hidden="false" customHeight="false" outlineLevel="0" collapsed="false">
      <c r="A205" s="122" t="n">
        <f aca="false">DATEVALUE(TEXT(F205,"mm/dd/yy"))</f>
        <v>37012</v>
      </c>
      <c r="B205" s="122" t="str">
        <f aca="false">IF(K205="Power",IF(Z205="Enron Canada Corp.",LEFT(L205,9),LEFT(L205,13)),K205)</f>
        <v>US West Power</v>
      </c>
      <c r="C205" s="123" t="n">
        <f aca="false">IF(K205="Power",((AE205-AD205+1)*16*SUM(O205:P205)),((AE205-AD205+1)*SUM(O205:P205)))</f>
        <v>36400</v>
      </c>
      <c r="D205" s="123" t="n">
        <f aca="false">VLOOKUP(H205,$A$7:$E$11,(HLOOKUP(B205,$B$5:$E$6,2,FALSE())),FALSE())*C205</f>
        <v>273</v>
      </c>
      <c r="E205" s="90" t="n">
        <v>1194040</v>
      </c>
      <c r="F205" s="91" t="n">
        <v>37012.5069444444</v>
      </c>
      <c r="G205" s="0" t="s">
        <v>148</v>
      </c>
      <c r="H205" s="0" t="s">
        <v>14</v>
      </c>
      <c r="I205" s="0" t="s">
        <v>10</v>
      </c>
      <c r="K205" s="0" t="s">
        <v>12</v>
      </c>
      <c r="L205" s="0" t="s">
        <v>81</v>
      </c>
      <c r="M205" s="0" t="n">
        <v>38267</v>
      </c>
      <c r="N205" s="0" t="s">
        <v>102</v>
      </c>
      <c r="O205" s="92" t="n">
        <v>25</v>
      </c>
      <c r="R205" s="0" t="s">
        <v>83</v>
      </c>
      <c r="S205" s="0" t="s">
        <v>84</v>
      </c>
      <c r="T205" s="94" t="n">
        <v>103.5</v>
      </c>
      <c r="U205" s="0" t="s">
        <v>104</v>
      </c>
      <c r="V205" s="0" t="s">
        <v>97</v>
      </c>
      <c r="W205" s="0" t="s">
        <v>98</v>
      </c>
      <c r="X205" s="0" t="s">
        <v>88</v>
      </c>
      <c r="Y205" s="0" t="s">
        <v>89</v>
      </c>
      <c r="Z205" s="0" t="s">
        <v>90</v>
      </c>
      <c r="AA205" s="0" t="n">
        <v>96057469</v>
      </c>
      <c r="AB205" s="0" t="n">
        <v>598594.1</v>
      </c>
      <c r="AC205" s="0" t="n">
        <v>53350</v>
      </c>
      <c r="AD205" s="91" t="n">
        <v>37347.7013888889</v>
      </c>
      <c r="AE205" s="91" t="n">
        <v>37437.7013888889</v>
      </c>
    </row>
    <row r="206" customFormat="false" ht="12.75" hidden="false" customHeight="false" outlineLevel="0" collapsed="false">
      <c r="A206" s="122" t="n">
        <f aca="false">DATEVALUE(TEXT(F206,"mm/dd/yy"))</f>
        <v>37012</v>
      </c>
      <c r="B206" s="122" t="str">
        <f aca="false">IF(K206="Power",IF(Z206="Enron Canada Corp.",LEFT(L206,9),LEFT(L206,13)),K206)</f>
        <v>US West Power</v>
      </c>
      <c r="C206" s="123" t="n">
        <f aca="false">IF(K206="Power",((AE206-AD206+1)*16*SUM(O206:P206)),((AE206-AD206+1)*SUM(O206:P206)))</f>
        <v>12000</v>
      </c>
      <c r="D206" s="123" t="n">
        <f aca="false">VLOOKUP(H206,$A$7:$E$11,(HLOOKUP(B206,$B$5:$E$6,2,FALSE())),FALSE())*C206</f>
        <v>90</v>
      </c>
      <c r="E206" s="90" t="n">
        <v>1194121</v>
      </c>
      <c r="F206" s="91" t="n">
        <v>37012.5178356481</v>
      </c>
      <c r="G206" s="0" t="s">
        <v>164</v>
      </c>
      <c r="H206" s="0" t="s">
        <v>13</v>
      </c>
      <c r="I206" s="0" t="s">
        <v>10</v>
      </c>
      <c r="K206" s="0" t="s">
        <v>12</v>
      </c>
      <c r="L206" s="0" t="s">
        <v>81</v>
      </c>
      <c r="M206" s="0" t="n">
        <v>40719</v>
      </c>
      <c r="N206" s="0" t="s">
        <v>388</v>
      </c>
      <c r="P206" s="92" t="n">
        <v>25</v>
      </c>
      <c r="R206" s="0" t="s">
        <v>83</v>
      </c>
      <c r="S206" s="0" t="s">
        <v>84</v>
      </c>
      <c r="T206" s="94" t="n">
        <v>265</v>
      </c>
      <c r="U206" s="0" t="s">
        <v>163</v>
      </c>
      <c r="V206" s="0" t="s">
        <v>389</v>
      </c>
      <c r="W206" s="0" t="s">
        <v>87</v>
      </c>
      <c r="X206" s="0" t="s">
        <v>88</v>
      </c>
      <c r="Y206" s="0" t="s">
        <v>89</v>
      </c>
      <c r="Z206" s="0" t="s">
        <v>90</v>
      </c>
      <c r="AA206" s="0" t="n">
        <v>96004396</v>
      </c>
      <c r="AB206" s="0" t="n">
        <v>598610.1</v>
      </c>
      <c r="AC206" s="0" t="n">
        <v>64245</v>
      </c>
      <c r="AD206" s="91" t="n">
        <v>37135.875</v>
      </c>
      <c r="AE206" s="91" t="n">
        <v>37164.875</v>
      </c>
    </row>
    <row r="207" customFormat="false" ht="12.75" hidden="false" customHeight="false" outlineLevel="0" collapsed="false">
      <c r="A207" s="122" t="n">
        <f aca="false">DATEVALUE(TEXT(F207,"mm/dd/yy"))</f>
        <v>37012</v>
      </c>
      <c r="B207" s="122" t="str">
        <f aca="false">IF(K207="Power",IF(Z207="Enron Canada Corp.",LEFT(L207,9),LEFT(L207,13)),K207)</f>
        <v>US West Power</v>
      </c>
      <c r="C207" s="123" t="n">
        <f aca="false">IF(K207="Power",((AE207-AD207+1)*16*SUM(O207:P207)),((AE207-AD207+1)*SUM(O207:P207)))</f>
        <v>12000</v>
      </c>
      <c r="D207" s="123" t="n">
        <f aca="false">VLOOKUP(H207,$A$7:$E$11,(HLOOKUP(B207,$B$5:$E$6,2,FALSE())),FALSE())*C207</f>
        <v>90</v>
      </c>
      <c r="E207" s="90" t="n">
        <v>1194137</v>
      </c>
      <c r="F207" s="91" t="n">
        <v>37012.521087963</v>
      </c>
      <c r="G207" s="0" t="s">
        <v>164</v>
      </c>
      <c r="H207" s="0" t="s">
        <v>13</v>
      </c>
      <c r="I207" s="0" t="s">
        <v>10</v>
      </c>
      <c r="K207" s="0" t="s">
        <v>12</v>
      </c>
      <c r="L207" s="0" t="s">
        <v>81</v>
      </c>
      <c r="M207" s="0" t="n">
        <v>40719</v>
      </c>
      <c r="N207" s="0" t="s">
        <v>388</v>
      </c>
      <c r="P207" s="92" t="n">
        <v>25</v>
      </c>
      <c r="R207" s="0" t="s">
        <v>83</v>
      </c>
      <c r="S207" s="0" t="s">
        <v>84</v>
      </c>
      <c r="T207" s="94" t="n">
        <v>270</v>
      </c>
      <c r="U207" s="0" t="s">
        <v>163</v>
      </c>
      <c r="V207" s="0" t="s">
        <v>389</v>
      </c>
      <c r="W207" s="0" t="s">
        <v>87</v>
      </c>
      <c r="X207" s="0" t="s">
        <v>88</v>
      </c>
      <c r="Y207" s="0" t="s">
        <v>89</v>
      </c>
      <c r="Z207" s="0" t="s">
        <v>90</v>
      </c>
      <c r="AA207" s="0" t="n">
        <v>96004396</v>
      </c>
      <c r="AB207" s="0" t="n">
        <v>598636.1</v>
      </c>
      <c r="AC207" s="0" t="n">
        <v>64245</v>
      </c>
      <c r="AD207" s="91" t="n">
        <v>37135.875</v>
      </c>
      <c r="AE207" s="91" t="n">
        <v>37164.875</v>
      </c>
    </row>
    <row r="208" customFormat="false" ht="12.75" hidden="false" customHeight="false" outlineLevel="0" collapsed="false">
      <c r="A208" s="122" t="n">
        <f aca="false">DATEVALUE(TEXT(F208,"mm/dd/yy"))</f>
        <v>37012</v>
      </c>
      <c r="B208" s="122" t="str">
        <f aca="false">IF(K208="Power",IF(Z208="Enron Canada Corp.",LEFT(L208,9),LEFT(L208,13)),K208)</f>
        <v>US West Power</v>
      </c>
      <c r="C208" s="123" t="n">
        <f aca="false">IF(K208="Power",((AE208-AD208+1)*16*SUM(O208:P208)),((AE208-AD208+1)*SUM(O208:P208)))</f>
        <v>12000</v>
      </c>
      <c r="D208" s="123" t="n">
        <f aca="false">VLOOKUP(H208,$A$7:$E$11,(HLOOKUP(B208,$B$5:$E$6,2,FALSE())),FALSE())*C208</f>
        <v>90</v>
      </c>
      <c r="E208" s="90" t="n">
        <v>1194159</v>
      </c>
      <c r="F208" s="91" t="n">
        <v>37012.5283564815</v>
      </c>
      <c r="G208" s="0" t="s">
        <v>164</v>
      </c>
      <c r="H208" s="0" t="s">
        <v>13</v>
      </c>
      <c r="I208" s="0" t="s">
        <v>10</v>
      </c>
      <c r="K208" s="0" t="s">
        <v>12</v>
      </c>
      <c r="L208" s="0" t="s">
        <v>81</v>
      </c>
      <c r="M208" s="0" t="n">
        <v>40719</v>
      </c>
      <c r="N208" s="0" t="s">
        <v>388</v>
      </c>
      <c r="P208" s="92" t="n">
        <v>25</v>
      </c>
      <c r="R208" s="0" t="s">
        <v>83</v>
      </c>
      <c r="S208" s="0" t="s">
        <v>84</v>
      </c>
      <c r="T208" s="94" t="n">
        <v>270</v>
      </c>
      <c r="U208" s="0" t="s">
        <v>163</v>
      </c>
      <c r="V208" s="0" t="s">
        <v>389</v>
      </c>
      <c r="W208" s="0" t="s">
        <v>87</v>
      </c>
      <c r="X208" s="0" t="s">
        <v>88</v>
      </c>
      <c r="Y208" s="0" t="s">
        <v>89</v>
      </c>
      <c r="Z208" s="0" t="s">
        <v>90</v>
      </c>
      <c r="AA208" s="0" t="n">
        <v>96004396</v>
      </c>
      <c r="AB208" s="0" t="n">
        <v>598627.1</v>
      </c>
      <c r="AC208" s="0" t="n">
        <v>64245</v>
      </c>
      <c r="AD208" s="91" t="n">
        <v>37135.875</v>
      </c>
      <c r="AE208" s="91" t="n">
        <v>37164.875</v>
      </c>
    </row>
    <row r="209" customFormat="false" ht="12.75" hidden="false" customHeight="false" outlineLevel="0" collapsed="false">
      <c r="A209" s="122" t="n">
        <f aca="false">DATEVALUE(TEXT(F209,"mm/dd/yy"))</f>
        <v>37012</v>
      </c>
      <c r="B209" s="122" t="str">
        <f aca="false">IF(K209="Power",IF(Z209="Enron Canada Corp.",LEFT(L209,9),LEFT(L209,13)),K209)</f>
        <v>Natural Gas</v>
      </c>
      <c r="C209" s="123" t="n">
        <f aca="false">IF(K209="Power",((AE209-AD209+1)*16*SUM(O209:P209)),((AE209-AD209+1)*SUM(O209:P209)))</f>
        <v>765000</v>
      </c>
      <c r="D209" s="123" t="n">
        <f aca="false">VLOOKUP(H209,$A$7:$E$11,(HLOOKUP(B209,$B$5:$E$6,2,FALSE())),FALSE())*C209</f>
        <v>191.25</v>
      </c>
      <c r="E209" s="90" t="n">
        <v>1194243</v>
      </c>
      <c r="F209" s="91" t="n">
        <v>37012.5438425926</v>
      </c>
      <c r="G209" s="0" t="s">
        <v>230</v>
      </c>
      <c r="H209" s="0" t="s">
        <v>13</v>
      </c>
      <c r="I209" s="0" t="s">
        <v>10</v>
      </c>
      <c r="K209" s="0" t="s">
        <v>11</v>
      </c>
      <c r="L209" s="0" t="s">
        <v>109</v>
      </c>
      <c r="M209" s="0" t="n">
        <v>47850</v>
      </c>
      <c r="N209" s="0" t="s">
        <v>390</v>
      </c>
      <c r="O209" s="92" t="n">
        <v>5000</v>
      </c>
      <c r="R209" s="0" t="s">
        <v>111</v>
      </c>
      <c r="S209" s="0" t="s">
        <v>84</v>
      </c>
      <c r="T209" s="94" t="n">
        <v>-0.03</v>
      </c>
      <c r="U209" s="0" t="s">
        <v>188</v>
      </c>
      <c r="V209" s="0" t="s">
        <v>189</v>
      </c>
      <c r="W209" s="0" t="s">
        <v>190</v>
      </c>
      <c r="X209" s="0" t="s">
        <v>115</v>
      </c>
      <c r="Y209" s="0" t="s">
        <v>89</v>
      </c>
      <c r="Z209" s="0" t="s">
        <v>116</v>
      </c>
      <c r="AA209" s="0" t="n">
        <v>95001227</v>
      </c>
      <c r="AB209" s="0" t="s">
        <v>391</v>
      </c>
      <c r="AC209" s="0" t="n">
        <v>208</v>
      </c>
      <c r="AD209" s="91" t="n">
        <v>37043</v>
      </c>
      <c r="AE209" s="91" t="n">
        <v>37195</v>
      </c>
    </row>
    <row r="210" customFormat="false" ht="12.75" hidden="false" customHeight="false" outlineLevel="0" collapsed="false">
      <c r="A210" s="122" t="n">
        <f aca="false">DATEVALUE(TEXT(F210,"mm/dd/yy"))</f>
        <v>37012</v>
      </c>
      <c r="B210" s="122" t="str">
        <f aca="false">IF(K210="Power",IF(Z210="Enron Canada Corp.",LEFT(L210,9),LEFT(L210,13)),K210)</f>
        <v>US West Power</v>
      </c>
      <c r="C210" s="123" t="n">
        <f aca="false">IF(K210="Power",((AE210-AD210+1)*16*SUM(O210:P210)),((AE210-AD210+1)*SUM(O210:P210)))</f>
        <v>12000</v>
      </c>
      <c r="D210" s="123" t="n">
        <f aca="false">VLOOKUP(H210,$A$7:$E$11,(HLOOKUP(B210,$B$5:$E$6,2,FALSE())),FALSE())*C210</f>
        <v>90</v>
      </c>
      <c r="E210" s="90" t="n">
        <v>1194597</v>
      </c>
      <c r="F210" s="91" t="n">
        <v>37012.5849074074</v>
      </c>
      <c r="G210" s="0" t="s">
        <v>148</v>
      </c>
      <c r="H210" s="0" t="s">
        <v>14</v>
      </c>
      <c r="I210" s="0" t="s">
        <v>10</v>
      </c>
      <c r="K210" s="0" t="s">
        <v>12</v>
      </c>
      <c r="L210" s="0" t="s">
        <v>81</v>
      </c>
      <c r="M210" s="0" t="n">
        <v>49075</v>
      </c>
      <c r="N210" s="0" t="s">
        <v>392</v>
      </c>
      <c r="O210" s="92" t="n">
        <v>25</v>
      </c>
      <c r="R210" s="0" t="s">
        <v>83</v>
      </c>
      <c r="S210" s="0" t="s">
        <v>84</v>
      </c>
      <c r="T210" s="94" t="n">
        <v>345</v>
      </c>
      <c r="U210" s="0" t="s">
        <v>104</v>
      </c>
      <c r="V210" s="0" t="s">
        <v>105</v>
      </c>
      <c r="W210" s="0" t="s">
        <v>87</v>
      </c>
      <c r="X210" s="0" t="s">
        <v>88</v>
      </c>
      <c r="Y210" s="0" t="s">
        <v>89</v>
      </c>
      <c r="Z210" s="0" t="s">
        <v>90</v>
      </c>
      <c r="AA210" s="0" t="n">
        <v>96057469</v>
      </c>
      <c r="AB210" s="0" t="n">
        <v>598777.1</v>
      </c>
      <c r="AC210" s="0" t="n">
        <v>53350</v>
      </c>
      <c r="AD210" s="91" t="n">
        <v>37043.875</v>
      </c>
      <c r="AE210" s="91" t="n">
        <v>37072.875</v>
      </c>
    </row>
    <row r="211" customFormat="false" ht="12.75" hidden="false" customHeight="false" outlineLevel="0" collapsed="false">
      <c r="A211" s="122" t="n">
        <f aca="false">DATEVALUE(TEXT(F211,"mm/dd/yy"))</f>
        <v>37013</v>
      </c>
      <c r="B211" s="122" t="str">
        <f aca="false">IF(K211="Power",IF(Z211="Enron Canada Corp.",LEFT(L211,9),LEFT(L211,13)),K211)</f>
        <v>US East Power</v>
      </c>
      <c r="C211" s="123" t="n">
        <f aca="false">IF(K211="Power",((AE211-AD211+1)*16*SUM(O211:P211)),((AE211-AD211+1)*SUM(O211:P211)))</f>
        <v>73600</v>
      </c>
      <c r="D211" s="123" t="n">
        <f aca="false">VLOOKUP(H211,$A$7:$E$11,(HLOOKUP(B211,$B$5:$E$6,2,FALSE())),FALSE())*C211</f>
        <v>368</v>
      </c>
      <c r="E211" s="90" t="n">
        <v>1196116</v>
      </c>
      <c r="F211" s="91" t="n">
        <v>37013.3369560185</v>
      </c>
      <c r="G211" s="0" t="s">
        <v>174</v>
      </c>
      <c r="H211" s="0" t="s">
        <v>13</v>
      </c>
      <c r="I211" s="0" t="s">
        <v>10</v>
      </c>
      <c r="K211" s="0" t="s">
        <v>12</v>
      </c>
      <c r="L211" s="0" t="s">
        <v>214</v>
      </c>
      <c r="M211" s="0" t="n">
        <v>30187</v>
      </c>
      <c r="N211" s="0" t="s">
        <v>393</v>
      </c>
      <c r="P211" s="92" t="n">
        <v>50</v>
      </c>
      <c r="R211" s="0" t="s">
        <v>83</v>
      </c>
      <c r="S211" s="0" t="s">
        <v>84</v>
      </c>
      <c r="T211" s="94" t="n">
        <v>41.5</v>
      </c>
      <c r="U211" s="0" t="s">
        <v>209</v>
      </c>
      <c r="V211" s="0" t="s">
        <v>252</v>
      </c>
      <c r="W211" s="0" t="s">
        <v>123</v>
      </c>
      <c r="X211" s="0" t="s">
        <v>88</v>
      </c>
      <c r="Y211" s="0" t="s">
        <v>89</v>
      </c>
      <c r="Z211" s="0" t="s">
        <v>116</v>
      </c>
      <c r="AA211" s="0" t="n">
        <v>96057022</v>
      </c>
      <c r="AB211" s="0" t="n">
        <v>599411.1</v>
      </c>
      <c r="AC211" s="0" t="n">
        <v>91219</v>
      </c>
      <c r="AD211" s="91" t="n">
        <v>37165</v>
      </c>
      <c r="AE211" s="91" t="n">
        <v>37256</v>
      </c>
    </row>
    <row r="212" customFormat="false" ht="12.75" hidden="false" customHeight="false" outlineLevel="0" collapsed="false">
      <c r="A212" s="122" t="n">
        <f aca="false">DATEVALUE(TEXT(F212,"mm/dd/yy"))</f>
        <v>37013</v>
      </c>
      <c r="B212" s="122" t="str">
        <f aca="false">IF(K212="Power",IF(Z212="Enron Canada Corp.",LEFT(L212,9),LEFT(L212,13)),K212)</f>
        <v>US West Power</v>
      </c>
      <c r="C212" s="123" t="n">
        <f aca="false">IF(K212="Power",((AE212-AD212+1)*16*SUM(O212:P212)),((AE212-AD212+1)*SUM(O212:P212)))</f>
        <v>400</v>
      </c>
      <c r="D212" s="123" t="n">
        <f aca="false">VLOOKUP(H212,$A$7:$E$11,(HLOOKUP(B212,$B$5:$E$6,2,FALSE())),FALSE())*C212</f>
        <v>3</v>
      </c>
      <c r="E212" s="90" t="n">
        <v>1196360</v>
      </c>
      <c r="F212" s="91" t="n">
        <v>37013.3463310185</v>
      </c>
      <c r="G212" s="0" t="s">
        <v>292</v>
      </c>
      <c r="H212" s="0" t="s">
        <v>13</v>
      </c>
      <c r="I212" s="0" t="s">
        <v>10</v>
      </c>
      <c r="K212" s="0" t="s">
        <v>12</v>
      </c>
      <c r="L212" s="0" t="s">
        <v>92</v>
      </c>
      <c r="M212" s="0" t="n">
        <v>29487</v>
      </c>
      <c r="N212" s="0" t="s">
        <v>394</v>
      </c>
      <c r="P212" s="92" t="n">
        <v>25</v>
      </c>
      <c r="R212" s="0" t="s">
        <v>83</v>
      </c>
      <c r="S212" s="0" t="s">
        <v>84</v>
      </c>
      <c r="T212" s="94" t="n">
        <v>210</v>
      </c>
      <c r="U212" s="0" t="s">
        <v>163</v>
      </c>
      <c r="V212" s="0" t="s">
        <v>319</v>
      </c>
      <c r="W212" s="0" t="s">
        <v>101</v>
      </c>
      <c r="X212" s="0" t="s">
        <v>88</v>
      </c>
      <c r="Y212" s="0" t="s">
        <v>89</v>
      </c>
      <c r="Z212" s="0" t="s">
        <v>90</v>
      </c>
      <c r="AA212" s="0" t="n">
        <v>96004381</v>
      </c>
      <c r="AB212" s="0" t="n">
        <v>599503.1</v>
      </c>
      <c r="AC212" s="0" t="n">
        <v>12</v>
      </c>
      <c r="AD212" s="91" t="n">
        <v>37014.875</v>
      </c>
      <c r="AE212" s="91" t="n">
        <v>37014.875</v>
      </c>
    </row>
    <row r="213" customFormat="false" ht="12.75" hidden="false" customHeight="false" outlineLevel="0" collapsed="false">
      <c r="A213" s="122" t="n">
        <f aca="false">DATEVALUE(TEXT(F213,"mm/dd/yy"))</f>
        <v>37013</v>
      </c>
      <c r="B213" s="122" t="str">
        <f aca="false">IF(K213="Power",IF(Z213="Enron Canada Corp.",LEFT(L213,9),LEFT(L213,13)),K213)</f>
        <v>US East Power</v>
      </c>
      <c r="C213" s="123" t="n">
        <f aca="false">IF(K213="Power",((AE213-AD213+1)*16*SUM(O213:P213)),((AE213-AD213+1)*SUM(O213:P213)))</f>
        <v>800</v>
      </c>
      <c r="D213" s="123" t="n">
        <f aca="false">VLOOKUP(H213,$A$7:$E$11,(HLOOKUP(B213,$B$5:$E$6,2,FALSE())),FALSE())*C213</f>
        <v>4</v>
      </c>
      <c r="E213" s="90" t="n">
        <v>1196815</v>
      </c>
      <c r="F213" s="91" t="n">
        <v>37013.3625462963</v>
      </c>
      <c r="G213" s="0" t="s">
        <v>239</v>
      </c>
      <c r="H213" s="0" t="s">
        <v>14</v>
      </c>
      <c r="I213" s="0" t="s">
        <v>10</v>
      </c>
      <c r="K213" s="0" t="s">
        <v>12</v>
      </c>
      <c r="L213" s="0" t="s">
        <v>214</v>
      </c>
      <c r="M213" s="0" t="n">
        <v>32198</v>
      </c>
      <c r="N213" s="0" t="s">
        <v>395</v>
      </c>
      <c r="O213" s="92" t="n">
        <v>50</v>
      </c>
      <c r="R213" s="0" t="s">
        <v>83</v>
      </c>
      <c r="S213" s="0" t="s">
        <v>84</v>
      </c>
      <c r="T213" s="94" t="n">
        <v>85</v>
      </c>
      <c r="U213" s="0" t="s">
        <v>216</v>
      </c>
      <c r="V213" s="0" t="s">
        <v>217</v>
      </c>
      <c r="W213" s="0" t="s">
        <v>135</v>
      </c>
      <c r="X213" s="0" t="s">
        <v>88</v>
      </c>
      <c r="Y213" s="0" t="s">
        <v>89</v>
      </c>
      <c r="Z213" s="0" t="s">
        <v>116</v>
      </c>
      <c r="AA213" s="0" t="n">
        <v>96041878</v>
      </c>
      <c r="AB213" s="0" t="n">
        <v>599597.1</v>
      </c>
      <c r="AC213" s="0" t="n">
        <v>11135</v>
      </c>
      <c r="AD213" s="91" t="n">
        <v>37014.875</v>
      </c>
      <c r="AE213" s="91" t="n">
        <v>37014.875</v>
      </c>
    </row>
    <row r="214" customFormat="false" ht="12.75" hidden="false" customHeight="false" outlineLevel="0" collapsed="false">
      <c r="A214" s="122" t="n">
        <f aca="false">DATEVALUE(TEXT(F214,"mm/dd/yy"))</f>
        <v>37013</v>
      </c>
      <c r="B214" s="122" t="str">
        <f aca="false">IF(K214="Power",IF(Z214="Enron Canada Corp.",LEFT(L214,9),LEFT(L214,13)),K214)</f>
        <v>US West Power</v>
      </c>
      <c r="C214" s="123" t="n">
        <f aca="false">IF(K214="Power",((AE214-AD214+1)*16*SUM(O214:P214)),((AE214-AD214+1)*SUM(O214:P214)))</f>
        <v>36800</v>
      </c>
      <c r="D214" s="123" t="n">
        <f aca="false">VLOOKUP(H214,$A$7:$E$11,(HLOOKUP(B214,$B$5:$E$6,2,FALSE())),FALSE())*C214</f>
        <v>276</v>
      </c>
      <c r="E214" s="90" t="n">
        <v>1198029</v>
      </c>
      <c r="F214" s="91" t="n">
        <v>37013.3897453704</v>
      </c>
      <c r="G214" s="0" t="s">
        <v>161</v>
      </c>
      <c r="H214" s="0" t="s">
        <v>14</v>
      </c>
      <c r="I214" s="0" t="s">
        <v>10</v>
      </c>
      <c r="K214" s="0" t="s">
        <v>12</v>
      </c>
      <c r="L214" s="0" t="s">
        <v>81</v>
      </c>
      <c r="M214" s="0" t="n">
        <v>33072</v>
      </c>
      <c r="N214" s="0" t="s">
        <v>396</v>
      </c>
      <c r="O214" s="92" t="n">
        <v>25</v>
      </c>
      <c r="R214" s="0" t="s">
        <v>83</v>
      </c>
      <c r="S214" s="0" t="s">
        <v>84</v>
      </c>
      <c r="T214" s="94" t="n">
        <v>270</v>
      </c>
      <c r="U214" s="0" t="s">
        <v>104</v>
      </c>
      <c r="V214" s="0" t="s">
        <v>97</v>
      </c>
      <c r="W214" s="0" t="s">
        <v>98</v>
      </c>
      <c r="X214" s="0" t="s">
        <v>88</v>
      </c>
      <c r="Y214" s="0" t="s">
        <v>89</v>
      </c>
      <c r="Z214" s="0" t="s">
        <v>90</v>
      </c>
      <c r="AA214" s="0" t="n">
        <v>96019669</v>
      </c>
      <c r="AB214" s="0" t="n">
        <v>599708.1</v>
      </c>
      <c r="AC214" s="0" t="n">
        <v>9409</v>
      </c>
      <c r="AD214" s="91" t="n">
        <v>37165.5645833333</v>
      </c>
      <c r="AE214" s="91" t="n">
        <v>37256.5645833333</v>
      </c>
    </row>
    <row r="215" customFormat="false" ht="12.75" hidden="false" customHeight="false" outlineLevel="0" collapsed="false">
      <c r="A215" s="122" t="n">
        <f aca="false">DATEVALUE(TEXT(F215,"mm/dd/yy"))</f>
        <v>37013</v>
      </c>
      <c r="B215" s="122" t="str">
        <f aca="false">IF(K215="Power",IF(Z215="Enron Canada Corp.",LEFT(L215,9),LEFT(L215,13)),K215)</f>
        <v>Natural Gas</v>
      </c>
      <c r="C215" s="123" t="n">
        <f aca="false">IF(K215="Power",((AE215-AD215+1)*16*SUM(O215:P215)),((AE215-AD215+1)*SUM(O215:P215)))</f>
        <v>3825000</v>
      </c>
      <c r="D215" s="123" t="n">
        <f aca="false">VLOOKUP(H215,$A$7:$E$11,(HLOOKUP(B215,$B$5:$E$6,2,FALSE())),FALSE())*C215</f>
        <v>956.25</v>
      </c>
      <c r="E215" s="90" t="n">
        <v>1198598</v>
      </c>
      <c r="F215" s="91" t="n">
        <v>37013.4079166667</v>
      </c>
      <c r="G215" s="0" t="s">
        <v>148</v>
      </c>
      <c r="H215" s="0" t="s">
        <v>13</v>
      </c>
      <c r="I215" s="0" t="s">
        <v>10</v>
      </c>
      <c r="K215" s="0" t="s">
        <v>11</v>
      </c>
      <c r="L215" s="0" t="s">
        <v>109</v>
      </c>
      <c r="M215" s="0" t="n">
        <v>49193</v>
      </c>
      <c r="N215" s="0" t="s">
        <v>397</v>
      </c>
      <c r="O215" s="92" t="n">
        <v>25000</v>
      </c>
      <c r="R215" s="0" t="s">
        <v>111</v>
      </c>
      <c r="S215" s="0" t="s">
        <v>84</v>
      </c>
      <c r="T215" s="94" t="n">
        <v>-0.0075</v>
      </c>
      <c r="U215" s="0" t="s">
        <v>314</v>
      </c>
      <c r="V215" s="0" t="s">
        <v>315</v>
      </c>
      <c r="W215" s="0" t="s">
        <v>316</v>
      </c>
      <c r="X215" s="0" t="s">
        <v>115</v>
      </c>
      <c r="Y215" s="0" t="s">
        <v>89</v>
      </c>
      <c r="Z215" s="0" t="s">
        <v>116</v>
      </c>
      <c r="AA215" s="0" t="n">
        <v>96045266</v>
      </c>
      <c r="AB215" s="0" t="s">
        <v>398</v>
      </c>
      <c r="AC215" s="0" t="n">
        <v>53350</v>
      </c>
      <c r="AD215" s="91" t="n">
        <v>37043.6493055556</v>
      </c>
      <c r="AE215" s="91" t="n">
        <v>37195.6493055556</v>
      </c>
    </row>
    <row r="216" customFormat="false" ht="12.75" hidden="false" customHeight="false" outlineLevel="0" collapsed="false">
      <c r="A216" s="122" t="n">
        <f aca="false">DATEVALUE(TEXT(F216,"mm/dd/yy"))</f>
        <v>37013</v>
      </c>
      <c r="B216" s="122" t="str">
        <f aca="false">IF(K216="Power",IF(Z216="Enron Canada Corp.",LEFT(L216,9),LEFT(L216,13)),K216)</f>
        <v>Natural Gas</v>
      </c>
      <c r="C216" s="123" t="n">
        <f aca="false">IF(K216="Power",((AE216-AD216+1)*16*SUM(O216:P216)),((AE216-AD216+1)*SUM(O216:P216)))</f>
        <v>1530000</v>
      </c>
      <c r="D216" s="123" t="n">
        <f aca="false">VLOOKUP(H216,$A$7:$E$11,(HLOOKUP(B216,$B$5:$E$6,2,FALSE())),FALSE())*C216</f>
        <v>459</v>
      </c>
      <c r="E216" s="90" t="n">
        <v>1198833</v>
      </c>
      <c r="F216" s="91" t="n">
        <v>37013.4176388889</v>
      </c>
      <c r="G216" s="0" t="s">
        <v>239</v>
      </c>
      <c r="H216" s="0" t="s">
        <v>14</v>
      </c>
      <c r="I216" s="0" t="s">
        <v>10</v>
      </c>
      <c r="K216" s="0" t="s">
        <v>11</v>
      </c>
      <c r="L216" s="0" t="s">
        <v>399</v>
      </c>
      <c r="M216" s="0" t="n">
        <v>49379</v>
      </c>
      <c r="N216" s="0" t="s">
        <v>400</v>
      </c>
      <c r="O216" s="92" t="n">
        <v>10000</v>
      </c>
      <c r="R216" s="0" t="s">
        <v>111</v>
      </c>
      <c r="S216" s="0" t="s">
        <v>84</v>
      </c>
      <c r="T216" s="94" t="n">
        <v>0.205</v>
      </c>
      <c r="U216" s="0" t="s">
        <v>127</v>
      </c>
      <c r="V216" s="0" t="s">
        <v>401</v>
      </c>
      <c r="W216" s="0" t="s">
        <v>402</v>
      </c>
      <c r="X216" s="0" t="s">
        <v>115</v>
      </c>
      <c r="Y216" s="0" t="s">
        <v>89</v>
      </c>
      <c r="Z216" s="0" t="s">
        <v>116</v>
      </c>
      <c r="AA216" s="0" t="n">
        <v>96041878</v>
      </c>
      <c r="AB216" s="0" t="s">
        <v>403</v>
      </c>
      <c r="AC216" s="0" t="n">
        <v>11135</v>
      </c>
      <c r="AD216" s="91" t="n">
        <v>37043</v>
      </c>
      <c r="AE216" s="91" t="n">
        <v>37195</v>
      </c>
    </row>
    <row r="217" customFormat="false" ht="12.75" hidden="false" customHeight="false" outlineLevel="0" collapsed="false">
      <c r="A217" s="122" t="n">
        <f aca="false">DATEVALUE(TEXT(F217,"mm/dd/yy"))</f>
        <v>37013</v>
      </c>
      <c r="B217" s="122" t="str">
        <f aca="false">IF(K217="Power",IF(Z217="Enron Canada Corp.",LEFT(L217,9),LEFT(L217,13)),K217)</f>
        <v>US West Power</v>
      </c>
      <c r="C217" s="123" t="n">
        <f aca="false">IF(K217="Power",((AE217-AD217+1)*16*SUM(O217:P217)),((AE217-AD217+1)*SUM(O217:P217)))</f>
        <v>11200</v>
      </c>
      <c r="D217" s="123" t="n">
        <f aca="false">VLOOKUP(H217,$A$7:$E$11,(HLOOKUP(B217,$B$5:$E$6,2,FALSE())),FALSE())*C217</f>
        <v>84</v>
      </c>
      <c r="E217" s="90" t="n">
        <v>1198879</v>
      </c>
      <c r="F217" s="91" t="n">
        <v>37013.4213541667</v>
      </c>
      <c r="G217" s="0" t="s">
        <v>146</v>
      </c>
      <c r="H217" s="0" t="s">
        <v>13</v>
      </c>
      <c r="I217" s="0" t="s">
        <v>10</v>
      </c>
      <c r="K217" s="0" t="s">
        <v>12</v>
      </c>
      <c r="L217" s="0" t="s">
        <v>81</v>
      </c>
      <c r="M217" s="0" t="n">
        <v>10630</v>
      </c>
      <c r="N217" s="0" t="s">
        <v>404</v>
      </c>
      <c r="P217" s="92" t="n">
        <v>25</v>
      </c>
      <c r="R217" s="0" t="s">
        <v>83</v>
      </c>
      <c r="S217" s="0" t="s">
        <v>84</v>
      </c>
      <c r="T217" s="94" t="n">
        <v>290</v>
      </c>
      <c r="U217" s="0" t="s">
        <v>163</v>
      </c>
      <c r="V217" s="0" t="s">
        <v>405</v>
      </c>
      <c r="W217" s="0" t="s">
        <v>406</v>
      </c>
      <c r="X217" s="0" t="s">
        <v>88</v>
      </c>
      <c r="Y217" s="0" t="s">
        <v>89</v>
      </c>
      <c r="Z217" s="0" t="s">
        <v>90</v>
      </c>
      <c r="AA217" s="0" t="n">
        <v>96006417</v>
      </c>
      <c r="AB217" s="0" t="n">
        <v>599796.1</v>
      </c>
      <c r="AC217" s="0" t="n">
        <v>56264</v>
      </c>
      <c r="AD217" s="91" t="n">
        <v>37015.875</v>
      </c>
      <c r="AE217" s="91" t="n">
        <v>37042.875</v>
      </c>
    </row>
    <row r="218" customFormat="false" ht="12.75" hidden="false" customHeight="false" outlineLevel="0" collapsed="false">
      <c r="A218" s="122" t="n">
        <f aca="false">DATEVALUE(TEXT(F218,"mm/dd/yy"))</f>
        <v>37013</v>
      </c>
      <c r="B218" s="122" t="str">
        <f aca="false">IF(K218="Power",IF(Z218="Enron Canada Corp.",LEFT(L218,9),LEFT(L218,13)),K218)</f>
        <v>US West Power</v>
      </c>
      <c r="C218" s="123" t="n">
        <f aca="false">IF(K218="Power",((AE218-AD218+1)*16*SUM(O218:P218)),((AE218-AD218+1)*SUM(O218:P218)))</f>
        <v>36800</v>
      </c>
      <c r="D218" s="123" t="n">
        <f aca="false">VLOOKUP(H218,$A$7:$E$11,(HLOOKUP(B218,$B$5:$E$6,2,FALSE())),FALSE())*C218</f>
        <v>276</v>
      </c>
      <c r="E218" s="90" t="n">
        <v>1198950</v>
      </c>
      <c r="F218" s="91" t="n">
        <v>37013.4264351852</v>
      </c>
      <c r="G218" s="0" t="s">
        <v>161</v>
      </c>
      <c r="H218" s="0" t="s">
        <v>14</v>
      </c>
      <c r="I218" s="0" t="s">
        <v>10</v>
      </c>
      <c r="K218" s="0" t="s">
        <v>12</v>
      </c>
      <c r="L218" s="0" t="s">
        <v>81</v>
      </c>
      <c r="M218" s="0" t="n">
        <v>33072</v>
      </c>
      <c r="N218" s="0" t="s">
        <v>396</v>
      </c>
      <c r="O218" s="92" t="n">
        <v>25</v>
      </c>
      <c r="R218" s="0" t="s">
        <v>83</v>
      </c>
      <c r="S218" s="0" t="s">
        <v>84</v>
      </c>
      <c r="T218" s="94" t="n">
        <v>265</v>
      </c>
      <c r="U218" s="0" t="s">
        <v>104</v>
      </c>
      <c r="V218" s="0" t="s">
        <v>97</v>
      </c>
      <c r="W218" s="0" t="s">
        <v>98</v>
      </c>
      <c r="X218" s="0" t="s">
        <v>88</v>
      </c>
      <c r="Y218" s="0" t="s">
        <v>89</v>
      </c>
      <c r="Z218" s="0" t="s">
        <v>90</v>
      </c>
      <c r="AA218" s="0" t="n">
        <v>96019669</v>
      </c>
      <c r="AB218" s="0" t="n">
        <v>599815.1</v>
      </c>
      <c r="AC218" s="0" t="n">
        <v>9409</v>
      </c>
      <c r="AD218" s="91" t="n">
        <v>37165.5645833333</v>
      </c>
      <c r="AE218" s="91" t="n">
        <v>37256.5645833333</v>
      </c>
    </row>
    <row r="219" customFormat="false" ht="12.75" hidden="false" customHeight="false" outlineLevel="0" collapsed="false">
      <c r="A219" s="122" t="n">
        <f aca="false">DATEVALUE(TEXT(F219,"mm/dd/yy"))</f>
        <v>37013</v>
      </c>
      <c r="B219" s="122" t="str">
        <f aca="false">IF(K219="Power",IF(Z219="Enron Canada Corp.",LEFT(L219,9),LEFT(L219,13)),K219)</f>
        <v>US East Power</v>
      </c>
      <c r="C219" s="123" t="n">
        <f aca="false">IF(K219="Power",((AE219-AD219+1)*16*SUM(O219:P219)),((AE219-AD219+1)*SUM(O219:P219)))</f>
        <v>73600</v>
      </c>
      <c r="D219" s="123" t="n">
        <f aca="false">VLOOKUP(H219,$A$7:$E$11,(HLOOKUP(B219,$B$5:$E$6,2,FALSE())),FALSE())*C219</f>
        <v>368</v>
      </c>
      <c r="E219" s="90" t="n">
        <v>1199082</v>
      </c>
      <c r="F219" s="91" t="n">
        <v>37013.4367824074</v>
      </c>
      <c r="G219" s="0" t="s">
        <v>136</v>
      </c>
      <c r="H219" s="0" t="s">
        <v>14</v>
      </c>
      <c r="I219" s="0" t="s">
        <v>10</v>
      </c>
      <c r="K219" s="0" t="s">
        <v>12</v>
      </c>
      <c r="L219" s="0" t="s">
        <v>119</v>
      </c>
      <c r="M219" s="0" t="n">
        <v>32890</v>
      </c>
      <c r="N219" s="0" t="s">
        <v>247</v>
      </c>
      <c r="O219" s="92" t="n">
        <v>50</v>
      </c>
      <c r="R219" s="0" t="s">
        <v>83</v>
      </c>
      <c r="S219" s="0" t="s">
        <v>84</v>
      </c>
      <c r="T219" s="94" t="n">
        <v>40.6</v>
      </c>
      <c r="U219" s="0" t="s">
        <v>138</v>
      </c>
      <c r="V219" s="0" t="s">
        <v>159</v>
      </c>
      <c r="W219" s="0" t="s">
        <v>160</v>
      </c>
      <c r="X219" s="0" t="s">
        <v>88</v>
      </c>
      <c r="Y219" s="0" t="s">
        <v>89</v>
      </c>
      <c r="Z219" s="0" t="s">
        <v>90</v>
      </c>
      <c r="AA219" s="0" t="n">
        <v>96009016</v>
      </c>
      <c r="AB219" s="0" t="n">
        <v>599838.1</v>
      </c>
      <c r="AC219" s="0" t="n">
        <v>18</v>
      </c>
      <c r="AD219" s="91" t="n">
        <v>37165.5916666667</v>
      </c>
      <c r="AE219" s="91" t="n">
        <v>37256.5916666667</v>
      </c>
    </row>
    <row r="220" customFormat="false" ht="12.75" hidden="false" customHeight="false" outlineLevel="0" collapsed="false">
      <c r="A220" s="122" t="n">
        <f aca="false">DATEVALUE(TEXT(F220,"mm/dd/yy"))</f>
        <v>37013</v>
      </c>
      <c r="B220" s="122" t="str">
        <f aca="false">IF(K220="Power",IF(Z220="Enron Canada Corp.",LEFT(L220,9),LEFT(L220,13)),K220)</f>
        <v>US West Power</v>
      </c>
      <c r="C220" s="123" t="n">
        <f aca="false">IF(K220="Power",((AE220-AD220+1)*16*SUM(O220:P220)),((AE220-AD220+1)*SUM(O220:P220)))</f>
        <v>12400</v>
      </c>
      <c r="D220" s="123" t="n">
        <f aca="false">VLOOKUP(H220,$A$7:$E$11,(HLOOKUP(B220,$B$5:$E$6,2,FALSE())),FALSE())*C220</f>
        <v>93</v>
      </c>
      <c r="E220" s="90" t="n">
        <v>1199339</v>
      </c>
      <c r="F220" s="91" t="n">
        <v>37013.4654050926</v>
      </c>
      <c r="G220" s="0" t="s">
        <v>162</v>
      </c>
      <c r="H220" s="0" t="s">
        <v>14</v>
      </c>
      <c r="I220" s="0" t="s">
        <v>10</v>
      </c>
      <c r="K220" s="0" t="s">
        <v>12</v>
      </c>
      <c r="L220" s="0" t="s">
        <v>92</v>
      </c>
      <c r="M220" s="0" t="n">
        <v>36705</v>
      </c>
      <c r="N220" s="0" t="s">
        <v>407</v>
      </c>
      <c r="P220" s="92" t="n">
        <v>25</v>
      </c>
      <c r="R220" s="0" t="s">
        <v>83</v>
      </c>
      <c r="S220" s="0" t="s">
        <v>84</v>
      </c>
      <c r="T220" s="94" t="n">
        <v>280</v>
      </c>
      <c r="U220" s="0" t="s">
        <v>104</v>
      </c>
      <c r="V220" s="0" t="s">
        <v>94</v>
      </c>
      <c r="W220" s="0" t="s">
        <v>101</v>
      </c>
      <c r="X220" s="0" t="s">
        <v>88</v>
      </c>
      <c r="Y220" s="0" t="s">
        <v>89</v>
      </c>
      <c r="Z220" s="0" t="s">
        <v>90</v>
      </c>
      <c r="AA220" s="0" t="n">
        <v>96013065</v>
      </c>
      <c r="AB220" s="0" t="n">
        <v>599883.1</v>
      </c>
      <c r="AC220" s="0" t="n">
        <v>55265</v>
      </c>
      <c r="AD220" s="91" t="n">
        <v>37073.875</v>
      </c>
      <c r="AE220" s="91" t="n">
        <v>37103.875</v>
      </c>
    </row>
    <row r="221" customFormat="false" ht="12.75" hidden="false" customHeight="false" outlineLevel="0" collapsed="false">
      <c r="A221" s="122" t="n">
        <f aca="false">DATEVALUE(TEXT(F221,"mm/dd/yy"))</f>
        <v>37013</v>
      </c>
      <c r="B221" s="122" t="str">
        <f aca="false">IF(K221="Power",IF(Z221="Enron Canada Corp.",LEFT(L221,9),LEFT(L221,13)),K221)</f>
        <v>US West Power</v>
      </c>
      <c r="C221" s="123" t="n">
        <f aca="false">IF(K221="Power",((AE221-AD221+1)*16*SUM(O221:P221)),((AE221-AD221+1)*SUM(O221:P221)))</f>
        <v>36800</v>
      </c>
      <c r="D221" s="123" t="n">
        <f aca="false">VLOOKUP(H221,$A$7:$E$11,(HLOOKUP(B221,$B$5:$E$6,2,FALSE())),FALSE())*C221</f>
        <v>276</v>
      </c>
      <c r="E221" s="90" t="n">
        <v>1199562</v>
      </c>
      <c r="F221" s="91" t="n">
        <v>37013.5025462963</v>
      </c>
      <c r="G221" s="0" t="s">
        <v>148</v>
      </c>
      <c r="H221" s="0" t="s">
        <v>14</v>
      </c>
      <c r="I221" s="0" t="s">
        <v>10</v>
      </c>
      <c r="K221" s="0" t="s">
        <v>12</v>
      </c>
      <c r="L221" s="0" t="s">
        <v>81</v>
      </c>
      <c r="M221" s="0" t="n">
        <v>31385</v>
      </c>
      <c r="N221" s="0" t="s">
        <v>408</v>
      </c>
      <c r="P221" s="92" t="n">
        <v>25</v>
      </c>
      <c r="R221" s="0" t="s">
        <v>83</v>
      </c>
      <c r="S221" s="0" t="s">
        <v>84</v>
      </c>
      <c r="T221" s="94" t="n">
        <v>392</v>
      </c>
      <c r="U221" s="0" t="s">
        <v>104</v>
      </c>
      <c r="V221" s="0" t="s">
        <v>97</v>
      </c>
      <c r="W221" s="0" t="s">
        <v>98</v>
      </c>
      <c r="X221" s="0" t="s">
        <v>88</v>
      </c>
      <c r="Y221" s="0" t="s">
        <v>89</v>
      </c>
      <c r="Z221" s="0" t="s">
        <v>90</v>
      </c>
      <c r="AA221" s="0" t="n">
        <v>96057469</v>
      </c>
      <c r="AB221" s="0" t="n">
        <v>599979.1</v>
      </c>
      <c r="AC221" s="0" t="n">
        <v>53350</v>
      </c>
      <c r="AD221" s="91" t="n">
        <v>37073.7013888889</v>
      </c>
      <c r="AE221" s="91" t="n">
        <v>37164.7013888889</v>
      </c>
    </row>
    <row r="222" customFormat="false" ht="12.75" hidden="false" customHeight="false" outlineLevel="0" collapsed="false">
      <c r="A222" s="122" t="n">
        <f aca="false">DATEVALUE(TEXT(F222,"mm/dd/yy"))</f>
        <v>37013</v>
      </c>
      <c r="B222" s="122" t="str">
        <f aca="false">IF(K222="Power",IF(Z222="Enron Canada Corp.",LEFT(L222,9),LEFT(L222,13)),K222)</f>
        <v>US East Power</v>
      </c>
      <c r="C222" s="123" t="n">
        <f aca="false">IF(K222="Power",((AE222-AD222+1)*16*SUM(O222:P222)),((AE222-AD222+1)*SUM(O222:P222)))</f>
        <v>24000</v>
      </c>
      <c r="D222" s="123" t="n">
        <f aca="false">VLOOKUP(H222,$A$7:$E$11,(HLOOKUP(B222,$B$5:$E$6,2,FALSE())),FALSE())*C222</f>
        <v>120</v>
      </c>
      <c r="E222" s="90" t="n">
        <v>1200377</v>
      </c>
      <c r="F222" s="91" t="n">
        <v>37013.5621064815</v>
      </c>
      <c r="G222" s="0" t="s">
        <v>242</v>
      </c>
      <c r="H222" s="0" t="s">
        <v>14</v>
      </c>
      <c r="I222" s="0" t="s">
        <v>10</v>
      </c>
      <c r="K222" s="0" t="s">
        <v>12</v>
      </c>
      <c r="L222" s="0" t="s">
        <v>119</v>
      </c>
      <c r="M222" s="0" t="n">
        <v>32554</v>
      </c>
      <c r="N222" s="0" t="s">
        <v>158</v>
      </c>
      <c r="P222" s="92" t="n">
        <v>50</v>
      </c>
      <c r="R222" s="0" t="s">
        <v>83</v>
      </c>
      <c r="S222" s="0" t="s">
        <v>84</v>
      </c>
      <c r="T222" s="94" t="n">
        <v>67</v>
      </c>
      <c r="U222" s="0" t="s">
        <v>138</v>
      </c>
      <c r="V222" s="0" t="s">
        <v>159</v>
      </c>
      <c r="W222" s="0" t="s">
        <v>160</v>
      </c>
      <c r="X222" s="0" t="s">
        <v>88</v>
      </c>
      <c r="Y222" s="0" t="s">
        <v>89</v>
      </c>
      <c r="Z222" s="0" t="s">
        <v>90</v>
      </c>
      <c r="AA222" s="0" t="n">
        <v>96057479</v>
      </c>
      <c r="AB222" s="0" t="n">
        <v>600156.1</v>
      </c>
      <c r="AC222" s="0" t="n">
        <v>55134</v>
      </c>
      <c r="AD222" s="91" t="n">
        <v>37043.5916666667</v>
      </c>
      <c r="AE222" s="91" t="n">
        <v>37072.5916666667</v>
      </c>
    </row>
    <row r="223" customFormat="false" ht="12.75" hidden="false" customHeight="false" outlineLevel="0" collapsed="false">
      <c r="A223" s="122" t="n">
        <f aca="false">DATEVALUE(TEXT(F223,"mm/dd/yy"))</f>
        <v>37014</v>
      </c>
      <c r="B223" s="122" t="str">
        <f aca="false">IF(K223="Power",IF(Z223="Enron Canada Corp.",LEFT(L223,9),LEFT(L223,13)),K223)</f>
        <v>Natural Gas</v>
      </c>
      <c r="C223" s="123" t="n">
        <f aca="false">IF(K223="Power",((AE223-AD223+1)*16*SUM(O223:P223)),((AE223-AD223+1)*SUM(O223:P223)))</f>
        <v>280000</v>
      </c>
      <c r="D223" s="123" t="n">
        <f aca="false">VLOOKUP(H223,$A$7:$E$11,(HLOOKUP(B223,$B$5:$E$6,2,FALSE())),FALSE())*C223</f>
        <v>84</v>
      </c>
      <c r="E223" s="90" t="n">
        <v>1202104</v>
      </c>
      <c r="F223" s="91" t="n">
        <v>37014.3227430556</v>
      </c>
      <c r="G223" s="0" t="s">
        <v>154</v>
      </c>
      <c r="H223" s="0" t="s">
        <v>14</v>
      </c>
      <c r="I223" s="0" t="s">
        <v>10</v>
      </c>
      <c r="K223" s="0" t="s">
        <v>11</v>
      </c>
      <c r="L223" s="0" t="s">
        <v>125</v>
      </c>
      <c r="M223" s="0" t="n">
        <v>28148</v>
      </c>
      <c r="N223" s="0" t="s">
        <v>409</v>
      </c>
      <c r="O223" s="92" t="n">
        <v>10000</v>
      </c>
      <c r="R223" s="0" t="s">
        <v>111</v>
      </c>
      <c r="S223" s="0" t="s">
        <v>84</v>
      </c>
      <c r="T223" s="94" t="n">
        <v>4.39</v>
      </c>
      <c r="U223" s="0" t="s">
        <v>127</v>
      </c>
      <c r="V223" s="0" t="s">
        <v>204</v>
      </c>
      <c r="W223" s="0" t="s">
        <v>205</v>
      </c>
      <c r="X223" s="0" t="s">
        <v>115</v>
      </c>
      <c r="Y223" s="0" t="s">
        <v>89</v>
      </c>
      <c r="Z223" s="0" t="s">
        <v>116</v>
      </c>
      <c r="AA223" s="0" t="n">
        <v>96030374</v>
      </c>
      <c r="AB223" s="0" t="s">
        <v>410</v>
      </c>
      <c r="AC223" s="0" t="n">
        <v>53461</v>
      </c>
      <c r="AD223" s="91" t="n">
        <v>37015.875</v>
      </c>
      <c r="AE223" s="91" t="n">
        <v>37042.875</v>
      </c>
    </row>
    <row r="224" customFormat="false" ht="12.75" hidden="false" customHeight="false" outlineLevel="0" collapsed="false">
      <c r="A224" s="122" t="n">
        <f aca="false">DATEVALUE(TEXT(F224,"mm/dd/yy"))</f>
        <v>37014</v>
      </c>
      <c r="B224" s="122" t="str">
        <f aca="false">IF(K224="Power",IF(Z224="Enron Canada Corp.",LEFT(L224,9),LEFT(L224,13)),K224)</f>
        <v>Natural Gas</v>
      </c>
      <c r="C224" s="123" t="n">
        <f aca="false">IF(K224="Power",((AE224-AD224+1)*16*SUM(O224:P224)),((AE224-AD224+1)*SUM(O224:P224)))</f>
        <v>140000</v>
      </c>
      <c r="D224" s="123" t="n">
        <f aca="false">VLOOKUP(H224,$A$7:$E$11,(HLOOKUP(B224,$B$5:$E$6,2,FALSE())),FALSE())*C224</f>
        <v>42</v>
      </c>
      <c r="E224" s="90" t="n">
        <v>1202112</v>
      </c>
      <c r="F224" s="91" t="n">
        <v>37014.3233101852</v>
      </c>
      <c r="G224" s="0" t="s">
        <v>154</v>
      </c>
      <c r="H224" s="0" t="s">
        <v>14</v>
      </c>
      <c r="I224" s="0" t="s">
        <v>10</v>
      </c>
      <c r="K224" s="0" t="s">
        <v>11</v>
      </c>
      <c r="L224" s="0" t="s">
        <v>125</v>
      </c>
      <c r="M224" s="0" t="n">
        <v>28148</v>
      </c>
      <c r="N224" s="0" t="s">
        <v>409</v>
      </c>
      <c r="O224" s="92" t="n">
        <v>5000</v>
      </c>
      <c r="R224" s="0" t="s">
        <v>111</v>
      </c>
      <c r="S224" s="0" t="s">
        <v>84</v>
      </c>
      <c r="T224" s="94" t="n">
        <v>4.39</v>
      </c>
      <c r="U224" s="0" t="s">
        <v>127</v>
      </c>
      <c r="V224" s="0" t="s">
        <v>204</v>
      </c>
      <c r="W224" s="0" t="s">
        <v>205</v>
      </c>
      <c r="X224" s="0" t="s">
        <v>115</v>
      </c>
      <c r="Y224" s="0" t="s">
        <v>89</v>
      </c>
      <c r="Z224" s="0" t="s">
        <v>116</v>
      </c>
      <c r="AA224" s="0" t="n">
        <v>96030374</v>
      </c>
      <c r="AB224" s="0" t="s">
        <v>411</v>
      </c>
      <c r="AC224" s="0" t="n">
        <v>53461</v>
      </c>
      <c r="AD224" s="91" t="n">
        <v>37015.875</v>
      </c>
      <c r="AE224" s="91" t="n">
        <v>37042.875</v>
      </c>
    </row>
    <row r="225" customFormat="false" ht="12.75" hidden="false" customHeight="false" outlineLevel="0" collapsed="false">
      <c r="A225" s="122" t="n">
        <f aca="false">DATEVALUE(TEXT(F225,"mm/dd/yy"))</f>
        <v>37014</v>
      </c>
      <c r="B225" s="122" t="str">
        <f aca="false">IF(K225="Power",IF(Z225="Enron Canada Corp.",LEFT(L225,9),LEFT(L225,13)),K225)</f>
        <v>US West Power</v>
      </c>
      <c r="C225" s="123" t="n">
        <f aca="false">IF(K225="Power",((AE225-AD225+1)*16*SUM(O225:P225)),((AE225-AD225+1)*SUM(O225:P225)))</f>
        <v>800</v>
      </c>
      <c r="D225" s="123" t="n">
        <f aca="false">VLOOKUP(H225,$A$7:$E$11,(HLOOKUP(B225,$B$5:$E$6,2,FALSE())),FALSE())*C225</f>
        <v>6</v>
      </c>
      <c r="E225" s="90" t="n">
        <v>1202633</v>
      </c>
      <c r="F225" s="91" t="n">
        <v>37014.3455208333</v>
      </c>
      <c r="G225" s="0" t="s">
        <v>292</v>
      </c>
      <c r="H225" s="0" t="s">
        <v>13</v>
      </c>
      <c r="I225" s="0" t="s">
        <v>10</v>
      </c>
      <c r="K225" s="0" t="s">
        <v>12</v>
      </c>
      <c r="L225" s="0" t="s">
        <v>92</v>
      </c>
      <c r="M225" s="0" t="n">
        <v>29383</v>
      </c>
      <c r="N225" s="0" t="s">
        <v>412</v>
      </c>
      <c r="P225" s="92" t="n">
        <v>25</v>
      </c>
      <c r="R225" s="0" t="s">
        <v>83</v>
      </c>
      <c r="S225" s="0" t="s">
        <v>84</v>
      </c>
      <c r="T225" s="94" t="n">
        <v>79</v>
      </c>
      <c r="U225" s="0" t="s">
        <v>163</v>
      </c>
      <c r="V225" s="0" t="s">
        <v>294</v>
      </c>
      <c r="W225" s="0" t="s">
        <v>101</v>
      </c>
      <c r="X225" s="0" t="s">
        <v>88</v>
      </c>
      <c r="Y225" s="0" t="s">
        <v>89</v>
      </c>
      <c r="Z225" s="0" t="s">
        <v>90</v>
      </c>
      <c r="AA225" s="0" t="n">
        <v>96004381</v>
      </c>
      <c r="AB225" s="0" t="n">
        <v>600969.1</v>
      </c>
      <c r="AC225" s="0" t="n">
        <v>12</v>
      </c>
      <c r="AD225" s="91" t="n">
        <v>37015.875</v>
      </c>
      <c r="AE225" s="91" t="n">
        <v>37016.875</v>
      </c>
    </row>
    <row r="226" customFormat="false" ht="12.75" hidden="false" customHeight="false" outlineLevel="0" collapsed="false">
      <c r="A226" s="122" t="n">
        <f aca="false">DATEVALUE(TEXT(F226,"mm/dd/yy"))</f>
        <v>37014</v>
      </c>
      <c r="B226" s="122" t="str">
        <f aca="false">IF(K226="Power",IF(Z226="Enron Canada Corp.",LEFT(L226,9),LEFT(L226,13)),K226)</f>
        <v>US West Power</v>
      </c>
      <c r="C226" s="123" t="n">
        <f aca="false">IF(K226="Power",((AE226-AD226+1)*16*SUM(O226:P226)),((AE226-AD226+1)*SUM(O226:P226)))</f>
        <v>800</v>
      </c>
      <c r="D226" s="123" t="n">
        <f aca="false">VLOOKUP(H226,$A$7:$E$11,(HLOOKUP(B226,$B$5:$E$6,2,FALSE())),FALSE())*C226</f>
        <v>6</v>
      </c>
      <c r="E226" s="90" t="n">
        <v>1202763</v>
      </c>
      <c r="F226" s="91" t="n">
        <v>37014.35</v>
      </c>
      <c r="G226" s="0" t="s">
        <v>292</v>
      </c>
      <c r="H226" s="0" t="s">
        <v>13</v>
      </c>
      <c r="I226" s="0" t="s">
        <v>10</v>
      </c>
      <c r="K226" s="0" t="s">
        <v>12</v>
      </c>
      <c r="L226" s="0" t="s">
        <v>92</v>
      </c>
      <c r="M226" s="0" t="n">
        <v>29383</v>
      </c>
      <c r="N226" s="0" t="s">
        <v>412</v>
      </c>
      <c r="P226" s="92" t="n">
        <v>25</v>
      </c>
      <c r="R226" s="0" t="s">
        <v>83</v>
      </c>
      <c r="S226" s="0" t="s">
        <v>84</v>
      </c>
      <c r="T226" s="94" t="n">
        <v>90</v>
      </c>
      <c r="U226" s="0" t="s">
        <v>163</v>
      </c>
      <c r="V226" s="0" t="s">
        <v>294</v>
      </c>
      <c r="W226" s="0" t="s">
        <v>101</v>
      </c>
      <c r="X226" s="0" t="s">
        <v>88</v>
      </c>
      <c r="Y226" s="0" t="s">
        <v>89</v>
      </c>
      <c r="Z226" s="0" t="s">
        <v>90</v>
      </c>
      <c r="AA226" s="0" t="n">
        <v>96004381</v>
      </c>
      <c r="AB226" s="0" t="n">
        <v>601003.1</v>
      </c>
      <c r="AC226" s="0" t="n">
        <v>12</v>
      </c>
      <c r="AD226" s="91" t="n">
        <v>37015.875</v>
      </c>
      <c r="AE226" s="91" t="n">
        <v>37016.875</v>
      </c>
    </row>
    <row r="227" customFormat="false" ht="12.75" hidden="false" customHeight="false" outlineLevel="0" collapsed="false">
      <c r="A227" s="122" t="n">
        <f aca="false">DATEVALUE(TEXT(F227,"mm/dd/yy"))</f>
        <v>37014</v>
      </c>
      <c r="B227" s="122" t="str">
        <f aca="false">IF(K227="Power",IF(Z227="Enron Canada Corp.",LEFT(L227,9),LEFT(L227,13)),K227)</f>
        <v>US West Power</v>
      </c>
      <c r="C227" s="123" t="n">
        <f aca="false">IF(K227="Power",((AE227-AD227+1)*16*SUM(O227:P227)),((AE227-AD227+1)*SUM(O227:P227)))</f>
        <v>36800</v>
      </c>
      <c r="D227" s="123" t="n">
        <f aca="false">VLOOKUP(H227,$A$7:$E$11,(HLOOKUP(B227,$B$5:$E$6,2,FALSE())),FALSE())*C227</f>
        <v>276</v>
      </c>
      <c r="E227" s="90" t="n">
        <v>1203044</v>
      </c>
      <c r="F227" s="91" t="n">
        <v>37014.3573032407</v>
      </c>
      <c r="G227" s="0" t="s">
        <v>80</v>
      </c>
      <c r="H227" s="0" t="s">
        <v>14</v>
      </c>
      <c r="I227" s="0" t="s">
        <v>10</v>
      </c>
      <c r="K227" s="0" t="s">
        <v>12</v>
      </c>
      <c r="L227" s="0" t="s">
        <v>81</v>
      </c>
      <c r="M227" s="0" t="n">
        <v>30847</v>
      </c>
      <c r="N227" s="0" t="s">
        <v>413</v>
      </c>
      <c r="O227" s="92" t="n">
        <v>25</v>
      </c>
      <c r="R227" s="0" t="s">
        <v>83</v>
      </c>
      <c r="S227" s="0" t="s">
        <v>84</v>
      </c>
      <c r="T227" s="94" t="n">
        <v>145</v>
      </c>
      <c r="U227" s="0" t="s">
        <v>104</v>
      </c>
      <c r="V227" s="0" t="s">
        <v>389</v>
      </c>
      <c r="W227" s="0" t="s">
        <v>87</v>
      </c>
      <c r="X227" s="0" t="s">
        <v>88</v>
      </c>
      <c r="Y227" s="0" t="s">
        <v>89</v>
      </c>
      <c r="Z227" s="0" t="s">
        <v>90</v>
      </c>
      <c r="AA227" s="0" t="n">
        <v>96004354</v>
      </c>
      <c r="AB227" s="0" t="n">
        <v>601051.1</v>
      </c>
      <c r="AC227" s="0" t="n">
        <v>29605</v>
      </c>
      <c r="AD227" s="91" t="n">
        <v>37165.5645833333</v>
      </c>
      <c r="AE227" s="91" t="n">
        <v>37256.5645833333</v>
      </c>
    </row>
    <row r="228" customFormat="false" ht="12.75" hidden="false" customHeight="false" outlineLevel="0" collapsed="false">
      <c r="A228" s="122" t="n">
        <f aca="false">DATEVALUE(TEXT(F228,"mm/dd/yy"))</f>
        <v>37014</v>
      </c>
      <c r="B228" s="122" t="str">
        <f aca="false">IF(K228="Power",IF(Z228="Enron Canada Corp.",LEFT(L228,9),LEFT(L228,13)),K228)</f>
        <v>US East Power</v>
      </c>
      <c r="C228" s="123" t="n">
        <f aca="false">IF(K228="Power",((AE228-AD228+1)*16*SUM(O228:P228)),((AE228-AD228+1)*SUM(O228:P228)))</f>
        <v>14400</v>
      </c>
      <c r="D228" s="123" t="n">
        <f aca="false">VLOOKUP(H228,$A$7:$E$11,(HLOOKUP(B228,$B$5:$E$6,2,FALSE())),FALSE())*C228</f>
        <v>72</v>
      </c>
      <c r="E228" s="90" t="n">
        <v>1203892</v>
      </c>
      <c r="F228" s="91" t="n">
        <v>37014.3713773148</v>
      </c>
      <c r="G228" s="0" t="s">
        <v>242</v>
      </c>
      <c r="H228" s="0" t="s">
        <v>14</v>
      </c>
      <c r="I228" s="0" t="s">
        <v>10</v>
      </c>
      <c r="K228" s="0" t="s">
        <v>12</v>
      </c>
      <c r="L228" s="0" t="s">
        <v>119</v>
      </c>
      <c r="M228" s="0" t="n">
        <v>49745</v>
      </c>
      <c r="N228" s="0" t="s">
        <v>387</v>
      </c>
      <c r="O228" s="92" t="n">
        <v>50</v>
      </c>
      <c r="R228" s="0" t="s">
        <v>83</v>
      </c>
      <c r="S228" s="0" t="s">
        <v>84</v>
      </c>
      <c r="T228" s="94" t="n">
        <v>48.5</v>
      </c>
      <c r="U228" s="0" t="s">
        <v>138</v>
      </c>
      <c r="V228" s="0" t="s">
        <v>159</v>
      </c>
      <c r="W228" s="0" t="s">
        <v>140</v>
      </c>
      <c r="X228" s="0" t="s">
        <v>88</v>
      </c>
      <c r="Y228" s="0" t="s">
        <v>89</v>
      </c>
      <c r="Z228" s="0" t="s">
        <v>90</v>
      </c>
      <c r="AA228" s="0" t="n">
        <v>96057479</v>
      </c>
      <c r="AB228" s="0" t="n">
        <v>601112.1</v>
      </c>
      <c r="AC228" s="0" t="n">
        <v>55134</v>
      </c>
      <c r="AD228" s="91" t="n">
        <v>37025.875</v>
      </c>
      <c r="AE228" s="91" t="n">
        <v>37042.875</v>
      </c>
    </row>
    <row r="229" customFormat="false" ht="12.75" hidden="false" customHeight="false" outlineLevel="0" collapsed="false">
      <c r="A229" s="122" t="n">
        <f aca="false">DATEVALUE(TEXT(F229,"mm/dd/yy"))</f>
        <v>37014</v>
      </c>
      <c r="B229" s="122" t="str">
        <f aca="false">IF(K229="Power",IF(Z229="Enron Canada Corp.",LEFT(L229,9),LEFT(L229,13)),K229)</f>
        <v>US East Power</v>
      </c>
      <c r="C229" s="123" t="n">
        <f aca="false">IF(K229="Power",((AE229-AD229+1)*16*SUM(O229:P229)),((AE229-AD229+1)*SUM(O229:P229)))</f>
        <v>800</v>
      </c>
      <c r="D229" s="123" t="n">
        <f aca="false">VLOOKUP(H229,$A$7:$E$11,(HLOOKUP(B229,$B$5:$E$6,2,FALSE())),FALSE())*C229</f>
        <v>4</v>
      </c>
      <c r="E229" s="90" t="n">
        <v>1203925</v>
      </c>
      <c r="F229" s="91" t="n">
        <v>37014.3717939815</v>
      </c>
      <c r="G229" s="0" t="s">
        <v>156</v>
      </c>
      <c r="H229" s="0" t="s">
        <v>14</v>
      </c>
      <c r="I229" s="0" t="s">
        <v>10</v>
      </c>
      <c r="K229" s="0" t="s">
        <v>12</v>
      </c>
      <c r="L229" s="0" t="s">
        <v>119</v>
      </c>
      <c r="M229" s="0" t="n">
        <v>29088</v>
      </c>
      <c r="N229" s="0" t="s">
        <v>414</v>
      </c>
      <c r="O229" s="92" t="n">
        <v>50</v>
      </c>
      <c r="R229" s="0" t="s">
        <v>83</v>
      </c>
      <c r="S229" s="0" t="s">
        <v>84</v>
      </c>
      <c r="T229" s="94" t="n">
        <v>60.75</v>
      </c>
      <c r="U229" s="0" t="s">
        <v>138</v>
      </c>
      <c r="V229" s="0" t="s">
        <v>159</v>
      </c>
      <c r="W229" s="0" t="s">
        <v>140</v>
      </c>
      <c r="X229" s="0" t="s">
        <v>88</v>
      </c>
      <c r="Y229" s="0" t="s">
        <v>89</v>
      </c>
      <c r="Z229" s="0" t="s">
        <v>90</v>
      </c>
      <c r="AB229" s="0" t="n">
        <v>601114.1</v>
      </c>
      <c r="AC229" s="0" t="n">
        <v>3246</v>
      </c>
      <c r="AD229" s="91" t="n">
        <v>37015.875</v>
      </c>
      <c r="AE229" s="91" t="n">
        <v>37015.875</v>
      </c>
    </row>
    <row r="230" customFormat="false" ht="12.75" hidden="false" customHeight="false" outlineLevel="0" collapsed="false">
      <c r="A230" s="122" t="n">
        <f aca="false">DATEVALUE(TEXT(F230,"mm/dd/yy"))</f>
        <v>37014</v>
      </c>
      <c r="B230" s="122" t="str">
        <f aca="false">IF(K230="Power",IF(Z230="Enron Canada Corp.",LEFT(L230,9),LEFT(L230,13)),K230)</f>
        <v>US East Power</v>
      </c>
      <c r="C230" s="123" t="n">
        <f aca="false">IF(K230="Power",((AE230-AD230+1)*16*SUM(O230:P230)),((AE230-AD230+1)*SUM(O230:P230)))</f>
        <v>73600</v>
      </c>
      <c r="D230" s="123" t="n">
        <f aca="false">VLOOKUP(H230,$A$7:$E$11,(HLOOKUP(B230,$B$5:$E$6,2,FALSE())),FALSE())*C230</f>
        <v>368</v>
      </c>
      <c r="E230" s="90" t="n">
        <v>1204057</v>
      </c>
      <c r="F230" s="91" t="n">
        <v>37014.3739467593</v>
      </c>
      <c r="G230" s="0" t="s">
        <v>156</v>
      </c>
      <c r="H230" s="0" t="s">
        <v>14</v>
      </c>
      <c r="I230" s="0" t="s">
        <v>10</v>
      </c>
      <c r="K230" s="0" t="s">
        <v>12</v>
      </c>
      <c r="L230" s="0" t="s">
        <v>119</v>
      </c>
      <c r="M230" s="0" t="n">
        <v>32890</v>
      </c>
      <c r="N230" s="0" t="s">
        <v>247</v>
      </c>
      <c r="O230" s="92" t="n">
        <v>50</v>
      </c>
      <c r="R230" s="0" t="s">
        <v>83</v>
      </c>
      <c r="S230" s="0" t="s">
        <v>84</v>
      </c>
      <c r="T230" s="94" t="n">
        <v>39.95</v>
      </c>
      <c r="U230" s="0" t="s">
        <v>138</v>
      </c>
      <c r="V230" s="0" t="s">
        <v>159</v>
      </c>
      <c r="W230" s="0" t="s">
        <v>160</v>
      </c>
      <c r="X230" s="0" t="s">
        <v>88</v>
      </c>
      <c r="Y230" s="0" t="s">
        <v>89</v>
      </c>
      <c r="Z230" s="0" t="s">
        <v>90</v>
      </c>
      <c r="AB230" s="0" t="n">
        <v>601124.1</v>
      </c>
      <c r="AC230" s="0" t="n">
        <v>3246</v>
      </c>
      <c r="AD230" s="91" t="n">
        <v>37165.5916666667</v>
      </c>
      <c r="AE230" s="91" t="n">
        <v>37256.5916666667</v>
      </c>
    </row>
    <row r="231" customFormat="false" ht="12.75" hidden="false" customHeight="false" outlineLevel="0" collapsed="false">
      <c r="A231" s="122" t="n">
        <f aca="false">DATEVALUE(TEXT(F231,"mm/dd/yy"))</f>
        <v>37014</v>
      </c>
      <c r="B231" s="122" t="str">
        <f aca="false">IF(K231="Power",IF(Z231="Enron Canada Corp.",LEFT(L231,9),LEFT(L231,13)),K231)</f>
        <v>Natural Gas</v>
      </c>
      <c r="C231" s="123" t="n">
        <f aca="false">IF(K231="Power",((AE231-AD231+1)*16*SUM(O231:P231)),((AE231-AD231+1)*SUM(O231:P231)))</f>
        <v>300000</v>
      </c>
      <c r="D231" s="123" t="n">
        <f aca="false">VLOOKUP(H231,$A$7:$E$11,(HLOOKUP(B231,$B$5:$E$6,2,FALSE())),FALSE())*C231</f>
        <v>90</v>
      </c>
      <c r="E231" s="90" t="n">
        <v>1204124</v>
      </c>
      <c r="F231" s="91" t="n">
        <v>37014.3754398148</v>
      </c>
      <c r="G231" s="0" t="s">
        <v>415</v>
      </c>
      <c r="H231" s="0" t="s">
        <v>14</v>
      </c>
      <c r="I231" s="0" t="s">
        <v>10</v>
      </c>
      <c r="K231" s="0" t="s">
        <v>11</v>
      </c>
      <c r="L231" s="0" t="s">
        <v>109</v>
      </c>
      <c r="M231" s="0" t="n">
        <v>47099</v>
      </c>
      <c r="N231" s="0" t="s">
        <v>228</v>
      </c>
      <c r="P231" s="92" t="n">
        <v>10000</v>
      </c>
      <c r="R231" s="0" t="s">
        <v>111</v>
      </c>
      <c r="S231" s="0" t="s">
        <v>84</v>
      </c>
      <c r="T231" s="94" t="n">
        <v>-0.05</v>
      </c>
      <c r="U231" s="0" t="s">
        <v>127</v>
      </c>
      <c r="V231" s="0" t="s">
        <v>204</v>
      </c>
      <c r="W231" s="0" t="s">
        <v>205</v>
      </c>
      <c r="X231" s="0" t="s">
        <v>115</v>
      </c>
      <c r="Y231" s="0" t="s">
        <v>89</v>
      </c>
      <c r="Z231" s="0" t="s">
        <v>116</v>
      </c>
      <c r="AA231" s="0" t="n">
        <v>96022095</v>
      </c>
      <c r="AB231" s="0" t="s">
        <v>416</v>
      </c>
      <c r="AC231" s="0" t="n">
        <v>31699</v>
      </c>
      <c r="AD231" s="91" t="n">
        <v>37043.875</v>
      </c>
      <c r="AE231" s="91" t="n">
        <v>37072.875</v>
      </c>
    </row>
    <row r="232" customFormat="false" ht="12.75" hidden="false" customHeight="false" outlineLevel="0" collapsed="false">
      <c r="A232" s="122" t="n">
        <f aca="false">DATEVALUE(TEXT(F232,"mm/dd/yy"))</f>
        <v>37014</v>
      </c>
      <c r="B232" s="122" t="str">
        <f aca="false">IF(K232="Power",IF(Z232="Enron Canada Corp.",LEFT(L232,9),LEFT(L232,13)),K232)</f>
        <v>US West Power</v>
      </c>
      <c r="C232" s="123" t="n">
        <f aca="false">IF(K232="Power",((AE232-AD232+1)*16*SUM(O232:P232)),((AE232-AD232+1)*SUM(O232:P232)))</f>
        <v>12400</v>
      </c>
      <c r="D232" s="123" t="n">
        <f aca="false">VLOOKUP(H232,$A$7:$E$11,(HLOOKUP(B232,$B$5:$E$6,2,FALSE())),FALSE())*C232</f>
        <v>93</v>
      </c>
      <c r="E232" s="90" t="n">
        <v>1204834</v>
      </c>
      <c r="F232" s="91" t="n">
        <v>37014.3952083333</v>
      </c>
      <c r="G232" s="0" t="s">
        <v>148</v>
      </c>
      <c r="H232" s="0" t="s">
        <v>14</v>
      </c>
      <c r="I232" s="0" t="s">
        <v>10</v>
      </c>
      <c r="K232" s="0" t="s">
        <v>12</v>
      </c>
      <c r="L232" s="0" t="s">
        <v>92</v>
      </c>
      <c r="M232" s="0" t="n">
        <v>36705</v>
      </c>
      <c r="N232" s="0" t="s">
        <v>407</v>
      </c>
      <c r="P232" s="92" t="n">
        <v>25</v>
      </c>
      <c r="R232" s="0" t="s">
        <v>83</v>
      </c>
      <c r="S232" s="0" t="s">
        <v>84</v>
      </c>
      <c r="T232" s="94" t="n">
        <v>283</v>
      </c>
      <c r="U232" s="0" t="s">
        <v>104</v>
      </c>
      <c r="V232" s="0" t="s">
        <v>94</v>
      </c>
      <c r="W232" s="0" t="s">
        <v>101</v>
      </c>
      <c r="X232" s="0" t="s">
        <v>88</v>
      </c>
      <c r="Y232" s="0" t="s">
        <v>89</v>
      </c>
      <c r="Z232" s="0" t="s">
        <v>90</v>
      </c>
      <c r="AA232" s="0" t="n">
        <v>96057469</v>
      </c>
      <c r="AB232" s="0" t="n">
        <v>601222.1</v>
      </c>
      <c r="AC232" s="0" t="n">
        <v>53350</v>
      </c>
      <c r="AD232" s="91" t="n">
        <v>37073.875</v>
      </c>
      <c r="AE232" s="91" t="n">
        <v>37103.875</v>
      </c>
    </row>
    <row r="233" customFormat="false" ht="12.75" hidden="false" customHeight="false" outlineLevel="0" collapsed="false">
      <c r="A233" s="122" t="n">
        <f aca="false">DATEVALUE(TEXT(F233,"mm/dd/yy"))</f>
        <v>37014</v>
      </c>
      <c r="B233" s="122" t="str">
        <f aca="false">IF(K233="Power",IF(Z233="Enron Canada Corp.",LEFT(L233,9),LEFT(L233,13)),K233)</f>
        <v>US West Power</v>
      </c>
      <c r="C233" s="123" t="n">
        <f aca="false">IF(K233="Power",((AE233-AD233+1)*16*SUM(O233:P233)),((AE233-AD233+1)*SUM(O233:P233)))</f>
        <v>36000</v>
      </c>
      <c r="D233" s="123" t="n">
        <f aca="false">VLOOKUP(H233,$A$7:$E$11,(HLOOKUP(B233,$B$5:$E$6,2,FALSE())),FALSE())*C233</f>
        <v>270</v>
      </c>
      <c r="E233" s="90" t="n">
        <v>1204922</v>
      </c>
      <c r="F233" s="91" t="n">
        <v>37014.3981712963</v>
      </c>
      <c r="G233" s="0" t="s">
        <v>292</v>
      </c>
      <c r="H233" s="0" t="s">
        <v>13</v>
      </c>
      <c r="I233" s="0" t="s">
        <v>10</v>
      </c>
      <c r="K233" s="0" t="s">
        <v>12</v>
      </c>
      <c r="L233" s="0" t="s">
        <v>81</v>
      </c>
      <c r="M233" s="0" t="n">
        <v>36942</v>
      </c>
      <c r="N233" s="0" t="s">
        <v>417</v>
      </c>
      <c r="O233" s="92" t="n">
        <v>25</v>
      </c>
      <c r="R233" s="0" t="s">
        <v>83</v>
      </c>
      <c r="S233" s="0" t="s">
        <v>84</v>
      </c>
      <c r="T233" s="94" t="n">
        <v>100</v>
      </c>
      <c r="U233" s="0" t="s">
        <v>163</v>
      </c>
      <c r="V233" s="0" t="s">
        <v>389</v>
      </c>
      <c r="W233" s="0" t="s">
        <v>87</v>
      </c>
      <c r="X233" s="0" t="s">
        <v>88</v>
      </c>
      <c r="Y233" s="0" t="s">
        <v>89</v>
      </c>
      <c r="Z233" s="0" t="s">
        <v>90</v>
      </c>
      <c r="AA233" s="0" t="n">
        <v>96004381</v>
      </c>
      <c r="AB233" s="0" t="n">
        <v>601228.1</v>
      </c>
      <c r="AC233" s="0" t="n">
        <v>12</v>
      </c>
      <c r="AD233" s="91" t="n">
        <v>37257.7013888889</v>
      </c>
      <c r="AE233" s="91" t="n">
        <v>37346.7013888889</v>
      </c>
    </row>
    <row r="234" customFormat="false" ht="12.75" hidden="false" customHeight="false" outlineLevel="0" collapsed="false">
      <c r="A234" s="122" t="n">
        <f aca="false">DATEVALUE(TEXT(F234,"mm/dd/yy"))</f>
        <v>37014</v>
      </c>
      <c r="B234" s="122" t="str">
        <f aca="false">IF(K234="Power",IF(Z234="Enron Canada Corp.",LEFT(L234,9),LEFT(L234,13)),K234)</f>
        <v>US West Power</v>
      </c>
      <c r="C234" s="123" t="n">
        <f aca="false">IF(K234="Power",((AE234-AD234+1)*16*SUM(O234:P234)),((AE234-AD234+1)*SUM(O234:P234)))</f>
        <v>36400</v>
      </c>
      <c r="D234" s="123" t="n">
        <f aca="false">VLOOKUP(H234,$A$7:$E$11,(HLOOKUP(B234,$B$5:$E$6,2,FALSE())),FALSE())*C234</f>
        <v>273</v>
      </c>
      <c r="E234" s="90" t="n">
        <v>1204927</v>
      </c>
      <c r="F234" s="91" t="n">
        <v>37014.3983680556</v>
      </c>
      <c r="G234" s="0" t="s">
        <v>292</v>
      </c>
      <c r="H234" s="0" t="s">
        <v>13</v>
      </c>
      <c r="I234" s="0" t="s">
        <v>10</v>
      </c>
      <c r="K234" s="0" t="s">
        <v>12</v>
      </c>
      <c r="L234" s="0" t="s">
        <v>92</v>
      </c>
      <c r="M234" s="0" t="n">
        <v>45336</v>
      </c>
      <c r="N234" s="0" t="s">
        <v>418</v>
      </c>
      <c r="O234" s="92" t="n">
        <v>25</v>
      </c>
      <c r="R234" s="0" t="s">
        <v>83</v>
      </c>
      <c r="S234" s="0" t="s">
        <v>84</v>
      </c>
      <c r="T234" s="94" t="n">
        <v>85</v>
      </c>
      <c r="U234" s="0" t="s">
        <v>163</v>
      </c>
      <c r="V234" s="0" t="s">
        <v>94</v>
      </c>
      <c r="W234" s="0" t="s">
        <v>95</v>
      </c>
      <c r="X234" s="0" t="s">
        <v>88</v>
      </c>
      <c r="Y234" s="0" t="s">
        <v>89</v>
      </c>
      <c r="Z234" s="0" t="s">
        <v>90</v>
      </c>
      <c r="AA234" s="0" t="n">
        <v>96004381</v>
      </c>
      <c r="AB234" s="0" t="n">
        <v>601229.1</v>
      </c>
      <c r="AC234" s="0" t="n">
        <v>12</v>
      </c>
      <c r="AD234" s="91" t="n">
        <v>37347</v>
      </c>
      <c r="AE234" s="91" t="n">
        <v>37437</v>
      </c>
    </row>
    <row r="235" customFormat="false" ht="12.75" hidden="false" customHeight="false" outlineLevel="0" collapsed="false">
      <c r="A235" s="122" t="n">
        <f aca="false">DATEVALUE(TEXT(F235,"mm/dd/yy"))</f>
        <v>37014</v>
      </c>
      <c r="B235" s="122" t="str">
        <f aca="false">IF(K235="Power",IF(Z235="Enron Canada Corp.",LEFT(L235,9),LEFT(L235,13)),K235)</f>
        <v>Natural Gas</v>
      </c>
      <c r="C235" s="123" t="n">
        <f aca="false">IF(K235="Power",((AE235-AD235+1)*16*SUM(O235:P235)),((AE235-AD235+1)*SUM(O235:P235)))</f>
        <v>755000</v>
      </c>
      <c r="D235" s="123" t="n">
        <f aca="false">VLOOKUP(H235,$A$7:$E$11,(HLOOKUP(B235,$B$5:$E$6,2,FALSE())),FALSE())*C235</f>
        <v>226.5</v>
      </c>
      <c r="E235" s="90" t="n">
        <v>1205555</v>
      </c>
      <c r="F235" s="91" t="n">
        <v>37014.4291435185</v>
      </c>
      <c r="G235" s="0" t="s">
        <v>239</v>
      </c>
      <c r="H235" s="0" t="s">
        <v>14</v>
      </c>
      <c r="I235" s="0" t="s">
        <v>10</v>
      </c>
      <c r="K235" s="0" t="s">
        <v>11</v>
      </c>
      <c r="L235" s="0" t="s">
        <v>109</v>
      </c>
      <c r="M235" s="0" t="n">
        <v>34972</v>
      </c>
      <c r="N235" s="0" t="s">
        <v>419</v>
      </c>
      <c r="P235" s="92" t="n">
        <v>5000</v>
      </c>
      <c r="R235" s="0" t="s">
        <v>111</v>
      </c>
      <c r="S235" s="0" t="s">
        <v>84</v>
      </c>
      <c r="T235" s="94" t="n">
        <v>-0.17</v>
      </c>
      <c r="U235" s="0" t="s">
        <v>112</v>
      </c>
      <c r="V235" s="0" t="s">
        <v>420</v>
      </c>
      <c r="W235" s="0" t="s">
        <v>421</v>
      </c>
      <c r="X235" s="0" t="s">
        <v>115</v>
      </c>
      <c r="Y235" s="0" t="s">
        <v>89</v>
      </c>
      <c r="Z235" s="0" t="s">
        <v>116</v>
      </c>
      <c r="AA235" s="0" t="n">
        <v>96041878</v>
      </c>
      <c r="AB235" s="0" t="s">
        <v>422</v>
      </c>
      <c r="AC235" s="0" t="n">
        <v>11135</v>
      </c>
      <c r="AD235" s="91" t="n">
        <v>37196</v>
      </c>
      <c r="AE235" s="91" t="n">
        <v>37346</v>
      </c>
    </row>
    <row r="236" customFormat="false" ht="12.75" hidden="false" customHeight="false" outlineLevel="0" collapsed="false">
      <c r="A236" s="122" t="n">
        <f aca="false">DATEVALUE(TEXT(F236,"mm/dd/yy"))</f>
        <v>37014</v>
      </c>
      <c r="B236" s="122" t="str">
        <f aca="false">IF(K236="Power",IF(Z236="Enron Canada Corp.",LEFT(L236,9),LEFT(L236,13)),K236)</f>
        <v>US East Power</v>
      </c>
      <c r="C236" s="123" t="n">
        <f aca="false">IF(K236="Power",((AE236-AD236+1)*16*SUM(O236:P236)),((AE236-AD236+1)*SUM(O236:P236)))</f>
        <v>14400</v>
      </c>
      <c r="D236" s="123" t="n">
        <f aca="false">VLOOKUP(H236,$A$7:$E$11,(HLOOKUP(B236,$B$5:$E$6,2,FALSE())),FALSE())*C236</f>
        <v>72</v>
      </c>
      <c r="E236" s="90" t="n">
        <v>1206075</v>
      </c>
      <c r="F236" s="91" t="n">
        <v>37014.4662615741</v>
      </c>
      <c r="G236" s="0" t="s">
        <v>154</v>
      </c>
      <c r="H236" s="0" t="s">
        <v>14</v>
      </c>
      <c r="I236" s="0" t="s">
        <v>10</v>
      </c>
      <c r="K236" s="0" t="s">
        <v>12</v>
      </c>
      <c r="L236" s="0" t="s">
        <v>119</v>
      </c>
      <c r="M236" s="0" t="n">
        <v>49745</v>
      </c>
      <c r="N236" s="0" t="s">
        <v>387</v>
      </c>
      <c r="O236" s="92" t="n">
        <v>50</v>
      </c>
      <c r="R236" s="0" t="s">
        <v>83</v>
      </c>
      <c r="S236" s="0" t="s">
        <v>84</v>
      </c>
      <c r="T236" s="94" t="n">
        <v>48</v>
      </c>
      <c r="U236" s="0" t="s">
        <v>138</v>
      </c>
      <c r="V236" s="0" t="s">
        <v>159</v>
      </c>
      <c r="W236" s="0" t="s">
        <v>140</v>
      </c>
      <c r="X236" s="0" t="s">
        <v>88</v>
      </c>
      <c r="Y236" s="0" t="s">
        <v>89</v>
      </c>
      <c r="Z236" s="0" t="s">
        <v>90</v>
      </c>
      <c r="AA236" s="0" t="n">
        <v>96005582</v>
      </c>
      <c r="AB236" s="0" t="n">
        <v>601388.1</v>
      </c>
      <c r="AC236" s="0" t="n">
        <v>53461</v>
      </c>
      <c r="AD236" s="91" t="n">
        <v>37025.875</v>
      </c>
      <c r="AE236" s="91" t="n">
        <v>37042.875</v>
      </c>
    </row>
    <row r="237" customFormat="false" ht="12.75" hidden="false" customHeight="false" outlineLevel="0" collapsed="false">
      <c r="A237" s="122" t="n">
        <f aca="false">DATEVALUE(TEXT(F237,"mm/dd/yy"))</f>
        <v>37014</v>
      </c>
      <c r="B237" s="122" t="str">
        <f aca="false">IF(K237="Power",IF(Z237="Enron Canada Corp.",LEFT(L237,9),LEFT(L237,13)),K237)</f>
        <v>US East Power</v>
      </c>
      <c r="C237" s="123" t="n">
        <f aca="false">IF(K237="Power",((AE237-AD237+1)*16*SUM(O237:P237)),((AE237-AD237+1)*SUM(O237:P237)))</f>
        <v>24000</v>
      </c>
      <c r="D237" s="123" t="n">
        <f aca="false">VLOOKUP(H237,$A$7:$E$11,(HLOOKUP(B237,$B$5:$E$6,2,FALSE())),FALSE())*C237</f>
        <v>120</v>
      </c>
      <c r="E237" s="90" t="n">
        <v>1206427</v>
      </c>
      <c r="F237" s="91" t="n">
        <v>37014.5222800926</v>
      </c>
      <c r="G237" s="0" t="s">
        <v>164</v>
      </c>
      <c r="H237" s="0" t="s">
        <v>13</v>
      </c>
      <c r="I237" s="0" t="s">
        <v>10</v>
      </c>
      <c r="K237" s="0" t="s">
        <v>12</v>
      </c>
      <c r="L237" s="0" t="s">
        <v>119</v>
      </c>
      <c r="M237" s="0" t="n">
        <v>33275</v>
      </c>
      <c r="N237" s="0" t="s">
        <v>254</v>
      </c>
      <c r="O237" s="92" t="n">
        <v>50</v>
      </c>
      <c r="R237" s="0" t="s">
        <v>83</v>
      </c>
      <c r="S237" s="0" t="s">
        <v>84</v>
      </c>
      <c r="T237" s="94" t="n">
        <v>62</v>
      </c>
      <c r="U237" s="0" t="s">
        <v>194</v>
      </c>
      <c r="V237" s="0" t="s">
        <v>167</v>
      </c>
      <c r="W237" s="0" t="s">
        <v>168</v>
      </c>
      <c r="X237" s="0" t="s">
        <v>88</v>
      </c>
      <c r="Y237" s="0" t="s">
        <v>89</v>
      </c>
      <c r="Z237" s="0" t="s">
        <v>90</v>
      </c>
      <c r="AA237" s="0" t="n">
        <v>96004396</v>
      </c>
      <c r="AB237" s="0" t="n">
        <v>601473.1</v>
      </c>
      <c r="AC237" s="0" t="n">
        <v>64245</v>
      </c>
      <c r="AD237" s="91" t="n">
        <v>37043.7104166667</v>
      </c>
      <c r="AE237" s="91" t="n">
        <v>37072.7104166667</v>
      </c>
    </row>
    <row r="238" customFormat="false" ht="12.75" hidden="false" customHeight="false" outlineLevel="0" collapsed="false">
      <c r="A238" s="122" t="n">
        <f aca="false">DATEVALUE(TEXT(F238,"mm/dd/yy"))</f>
        <v>37014</v>
      </c>
      <c r="B238" s="122" t="str">
        <f aca="false">IF(K238="Power",IF(Z238="Enron Canada Corp.",LEFT(L238,9),LEFT(L238,13)),K238)</f>
        <v>US West Power</v>
      </c>
      <c r="C238" s="123" t="n">
        <f aca="false">IF(K238="Power",((AE238-AD238+1)*16*SUM(O238:P238)),((AE238-AD238+1)*SUM(O238:P238)))</f>
        <v>36400</v>
      </c>
      <c r="D238" s="123" t="n">
        <f aca="false">VLOOKUP(H238,$A$7:$E$11,(HLOOKUP(B238,$B$5:$E$6,2,FALSE())),FALSE())*C238</f>
        <v>273</v>
      </c>
      <c r="E238" s="90" t="n">
        <v>1206465</v>
      </c>
      <c r="F238" s="91" t="n">
        <v>37014.526412037</v>
      </c>
      <c r="G238" s="0" t="s">
        <v>148</v>
      </c>
      <c r="H238" s="0" t="s">
        <v>14</v>
      </c>
      <c r="I238" s="0" t="s">
        <v>10</v>
      </c>
      <c r="K238" s="0" t="s">
        <v>12</v>
      </c>
      <c r="L238" s="0" t="s">
        <v>92</v>
      </c>
      <c r="M238" s="0" t="n">
        <v>45336</v>
      </c>
      <c r="N238" s="0" t="s">
        <v>418</v>
      </c>
      <c r="P238" s="92" t="n">
        <v>25</v>
      </c>
      <c r="R238" s="0" t="s">
        <v>83</v>
      </c>
      <c r="S238" s="0" t="s">
        <v>84</v>
      </c>
      <c r="T238" s="94" t="n">
        <v>88</v>
      </c>
      <c r="U238" s="0" t="s">
        <v>104</v>
      </c>
      <c r="V238" s="0" t="s">
        <v>94</v>
      </c>
      <c r="W238" s="0" t="s">
        <v>95</v>
      </c>
      <c r="X238" s="0" t="s">
        <v>88</v>
      </c>
      <c r="Y238" s="0" t="s">
        <v>89</v>
      </c>
      <c r="Z238" s="0" t="s">
        <v>90</v>
      </c>
      <c r="AA238" s="0" t="n">
        <v>96057469</v>
      </c>
      <c r="AB238" s="0" t="n">
        <v>601479.1</v>
      </c>
      <c r="AC238" s="0" t="n">
        <v>53350</v>
      </c>
      <c r="AD238" s="91" t="n">
        <v>37347</v>
      </c>
      <c r="AE238" s="91" t="n">
        <v>37437</v>
      </c>
    </row>
    <row r="239" customFormat="false" ht="12.75" hidden="false" customHeight="false" outlineLevel="0" collapsed="false">
      <c r="A239" s="122" t="n">
        <f aca="false">DATEVALUE(TEXT(F239,"mm/dd/yy"))</f>
        <v>37014</v>
      </c>
      <c r="B239" s="122" t="str">
        <f aca="false">IF(K239="Power",IF(Z239="Enron Canada Corp.",LEFT(L239,9),LEFT(L239,13)),K239)</f>
        <v>US East Power</v>
      </c>
      <c r="C239" s="123" t="n">
        <f aca="false">IF(K239="Power",((AE239-AD239+1)*16*SUM(O239:P239)),((AE239-AD239+1)*SUM(O239:P239)))</f>
        <v>73600</v>
      </c>
      <c r="D239" s="123" t="n">
        <f aca="false">VLOOKUP(H239,$A$7:$E$11,(HLOOKUP(B239,$B$5:$E$6,2,FALSE())),FALSE())*C239</f>
        <v>368</v>
      </c>
      <c r="E239" s="90" t="n">
        <v>1206635</v>
      </c>
      <c r="F239" s="91" t="n">
        <v>37014.5545949074</v>
      </c>
      <c r="G239" s="0" t="s">
        <v>174</v>
      </c>
      <c r="H239" s="0" t="s">
        <v>13</v>
      </c>
      <c r="I239" s="0" t="s">
        <v>10</v>
      </c>
      <c r="K239" s="0" t="s">
        <v>12</v>
      </c>
      <c r="L239" s="0" t="s">
        <v>214</v>
      </c>
      <c r="M239" s="0" t="n">
        <v>30187</v>
      </c>
      <c r="N239" s="0" t="s">
        <v>393</v>
      </c>
      <c r="P239" s="92" t="n">
        <v>50</v>
      </c>
      <c r="R239" s="0" t="s">
        <v>83</v>
      </c>
      <c r="S239" s="0" t="s">
        <v>84</v>
      </c>
      <c r="T239" s="94" t="n">
        <v>42.25</v>
      </c>
      <c r="U239" s="0" t="s">
        <v>209</v>
      </c>
      <c r="V239" s="0" t="s">
        <v>252</v>
      </c>
      <c r="W239" s="0" t="s">
        <v>123</v>
      </c>
      <c r="X239" s="0" t="s">
        <v>88</v>
      </c>
      <c r="Y239" s="0" t="s">
        <v>89</v>
      </c>
      <c r="Z239" s="0" t="s">
        <v>116</v>
      </c>
      <c r="AA239" s="0" t="n">
        <v>96057022</v>
      </c>
      <c r="AB239" s="0" t="n">
        <v>601571.1</v>
      </c>
      <c r="AC239" s="0" t="n">
        <v>91219</v>
      </c>
      <c r="AD239" s="91" t="n">
        <v>37165</v>
      </c>
      <c r="AE239" s="91" t="n">
        <v>37256</v>
      </c>
    </row>
    <row r="240" customFormat="false" ht="12.75" hidden="false" customHeight="false" outlineLevel="0" collapsed="false">
      <c r="A240" s="122" t="n">
        <f aca="false">DATEVALUE(TEXT(F240,"mm/dd/yy"))</f>
        <v>37014</v>
      </c>
      <c r="B240" s="122" t="str">
        <f aca="false">IF(K240="Power",IF(Z240="Enron Canada Corp.",LEFT(L240,9),LEFT(L240,13)),K240)</f>
        <v>US East Power</v>
      </c>
      <c r="C240" s="123" t="n">
        <f aca="false">IF(K240="Power",((AE240-AD240+1)*16*SUM(O240:P240)),((AE240-AD240+1)*SUM(O240:P240)))</f>
        <v>4000</v>
      </c>
      <c r="D240" s="123" t="n">
        <f aca="false">VLOOKUP(H240,$A$7:$E$11,(HLOOKUP(B240,$B$5:$E$6,2,FALSE())),FALSE())*C240</f>
        <v>20</v>
      </c>
      <c r="E240" s="90" t="n">
        <v>1206912</v>
      </c>
      <c r="F240" s="91" t="n">
        <v>37014.5974768519</v>
      </c>
      <c r="G240" s="0" t="s">
        <v>423</v>
      </c>
      <c r="H240" s="0" t="s">
        <v>13</v>
      </c>
      <c r="I240" s="0" t="s">
        <v>10</v>
      </c>
      <c r="K240" s="0" t="s">
        <v>12</v>
      </c>
      <c r="L240" s="0" t="s">
        <v>119</v>
      </c>
      <c r="M240" s="0" t="n">
        <v>29070</v>
      </c>
      <c r="N240" s="0" t="s">
        <v>424</v>
      </c>
      <c r="P240" s="92" t="n">
        <v>50</v>
      </c>
      <c r="R240" s="0" t="s">
        <v>83</v>
      </c>
      <c r="S240" s="0" t="s">
        <v>84</v>
      </c>
      <c r="T240" s="94" t="n">
        <v>38</v>
      </c>
      <c r="U240" s="0" t="s">
        <v>194</v>
      </c>
      <c r="V240" s="0" t="s">
        <v>195</v>
      </c>
      <c r="W240" s="0" t="s">
        <v>171</v>
      </c>
      <c r="X240" s="0" t="s">
        <v>88</v>
      </c>
      <c r="Y240" s="0" t="s">
        <v>89</v>
      </c>
      <c r="Z240" s="0" t="s">
        <v>90</v>
      </c>
      <c r="AA240" s="0" t="n">
        <v>96056752</v>
      </c>
      <c r="AB240" s="0" t="n">
        <v>601655.1</v>
      </c>
      <c r="AC240" s="0" t="n">
        <v>3254</v>
      </c>
      <c r="AD240" s="91" t="n">
        <v>37018.875</v>
      </c>
      <c r="AE240" s="91" t="n">
        <v>37022.875</v>
      </c>
    </row>
    <row r="241" customFormat="false" ht="12.75" hidden="false" customHeight="false" outlineLevel="0" collapsed="false">
      <c r="A241" s="122" t="n">
        <f aca="false">DATEVALUE(TEXT(F241,"mm/dd/yy"))</f>
        <v>37018</v>
      </c>
      <c r="B241" s="122" t="str">
        <f aca="false">IF(K241="Power",IF(Z241="Enron Canada Corp.",LEFT(L241,9),LEFT(L241,13)),K241)</f>
        <v>US East Power</v>
      </c>
      <c r="C241" s="123" t="n">
        <f aca="false">IF(K241="Power",((AE241-AD241+1)*16*SUM(O241:P241)),((AE241-AD241+1)*SUM(O241:P241)))</f>
        <v>800</v>
      </c>
      <c r="D241" s="123" t="n">
        <f aca="false">VLOOKUP(H241,$A$7:$E$11,(HLOOKUP(B241,$B$5:$E$6,2,FALSE())),FALSE())*C241</f>
        <v>4</v>
      </c>
      <c r="E241" s="90" t="n">
        <v>1212190</v>
      </c>
      <c r="F241" s="91" t="n">
        <v>37018.2943171296</v>
      </c>
      <c r="G241" s="0" t="s">
        <v>210</v>
      </c>
      <c r="H241" s="0" t="s">
        <v>14</v>
      </c>
      <c r="I241" s="0" t="s">
        <v>10</v>
      </c>
      <c r="K241" s="0" t="s">
        <v>12</v>
      </c>
      <c r="L241" s="0" t="s">
        <v>119</v>
      </c>
      <c r="M241" s="0" t="n">
        <v>29088</v>
      </c>
      <c r="N241" s="0" t="s">
        <v>425</v>
      </c>
      <c r="P241" s="92" t="n">
        <v>50</v>
      </c>
      <c r="R241" s="0" t="s">
        <v>83</v>
      </c>
      <c r="S241" s="0" t="s">
        <v>84</v>
      </c>
      <c r="T241" s="94" t="n">
        <v>33.5</v>
      </c>
      <c r="U241" s="0" t="s">
        <v>138</v>
      </c>
      <c r="V241" s="0" t="s">
        <v>139</v>
      </c>
      <c r="W241" s="0" t="s">
        <v>140</v>
      </c>
      <c r="X241" s="0" t="s">
        <v>88</v>
      </c>
      <c r="Y241" s="0" t="s">
        <v>89</v>
      </c>
      <c r="Z241" s="0" t="s">
        <v>90</v>
      </c>
      <c r="AB241" s="0" t="n">
        <v>603114.1</v>
      </c>
      <c r="AC241" s="0" t="n">
        <v>5607</v>
      </c>
      <c r="AD241" s="91" t="n">
        <v>37019.875</v>
      </c>
      <c r="AE241" s="91" t="n">
        <v>37019.875</v>
      </c>
    </row>
    <row r="242" customFormat="false" ht="12.75" hidden="false" customHeight="false" outlineLevel="0" collapsed="false">
      <c r="A242" s="122" t="n">
        <f aca="false">DATEVALUE(TEXT(F242,"mm/dd/yy"))</f>
        <v>37018</v>
      </c>
      <c r="B242" s="122" t="str">
        <f aca="false">IF(K242="Power",IF(Z242="Enron Canada Corp.",LEFT(L242,9),LEFT(L242,13)),K242)</f>
        <v>US East Power</v>
      </c>
      <c r="C242" s="123" t="n">
        <f aca="false">IF(K242="Power",((AE242-AD242+1)*16*SUM(O242:P242)),((AE242-AD242+1)*SUM(O242:P242)))</f>
        <v>2400</v>
      </c>
      <c r="D242" s="123" t="n">
        <f aca="false">VLOOKUP(H242,$A$7:$E$11,(HLOOKUP(B242,$B$5:$E$6,2,FALSE())),FALSE())*C242</f>
        <v>12</v>
      </c>
      <c r="E242" s="90" t="n">
        <v>1212200</v>
      </c>
      <c r="F242" s="91" t="n">
        <v>37018.2960069444</v>
      </c>
      <c r="G242" s="0" t="s">
        <v>156</v>
      </c>
      <c r="H242" s="0" t="s">
        <v>14</v>
      </c>
      <c r="I242" s="0" t="s">
        <v>10</v>
      </c>
      <c r="K242" s="0" t="s">
        <v>12</v>
      </c>
      <c r="L242" s="0" t="s">
        <v>119</v>
      </c>
      <c r="M242" s="0" t="n">
        <v>29085</v>
      </c>
      <c r="N242" s="0" t="s">
        <v>426</v>
      </c>
      <c r="O242" s="92" t="n">
        <v>50</v>
      </c>
      <c r="R242" s="0" t="s">
        <v>83</v>
      </c>
      <c r="S242" s="0" t="s">
        <v>84</v>
      </c>
      <c r="T242" s="94" t="n">
        <v>37</v>
      </c>
      <c r="U242" s="0" t="s">
        <v>138</v>
      </c>
      <c r="V242" s="0" t="s">
        <v>139</v>
      </c>
      <c r="W242" s="0" t="s">
        <v>140</v>
      </c>
      <c r="X242" s="0" t="s">
        <v>88</v>
      </c>
      <c r="Y242" s="0" t="s">
        <v>89</v>
      </c>
      <c r="Z242" s="0" t="s">
        <v>90</v>
      </c>
      <c r="AB242" s="0" t="n">
        <v>603122.1</v>
      </c>
      <c r="AC242" s="0" t="n">
        <v>3246</v>
      </c>
      <c r="AD242" s="91" t="n">
        <v>37020.875</v>
      </c>
      <c r="AE242" s="91" t="n">
        <v>37022.875</v>
      </c>
    </row>
    <row r="243" customFormat="false" ht="12.75" hidden="false" customHeight="false" outlineLevel="0" collapsed="false">
      <c r="A243" s="122" t="n">
        <f aca="false">DATEVALUE(TEXT(F243,"mm/dd/yy"))</f>
        <v>37018</v>
      </c>
      <c r="B243" s="122" t="str">
        <f aca="false">IF(K243="Power",IF(Z243="Enron Canada Corp.",LEFT(L243,9),LEFT(L243,13)),K243)</f>
        <v>US East Power</v>
      </c>
      <c r="C243" s="123" t="n">
        <f aca="false">IF(K243="Power",((AE243-AD243+1)*16*SUM(O243:P243)),((AE243-AD243+1)*SUM(O243:P243)))</f>
        <v>2400</v>
      </c>
      <c r="D243" s="123" t="n">
        <f aca="false">VLOOKUP(H243,$A$7:$E$11,(HLOOKUP(B243,$B$5:$E$6,2,FALSE())),FALSE())*C243</f>
        <v>12</v>
      </c>
      <c r="E243" s="90" t="n">
        <v>1212211</v>
      </c>
      <c r="F243" s="91" t="n">
        <v>37018.2986342593</v>
      </c>
      <c r="G243" s="0" t="s">
        <v>156</v>
      </c>
      <c r="H243" s="0" t="s">
        <v>14</v>
      </c>
      <c r="I243" s="0" t="s">
        <v>10</v>
      </c>
      <c r="K243" s="0" t="s">
        <v>12</v>
      </c>
      <c r="L243" s="0" t="s">
        <v>119</v>
      </c>
      <c r="M243" s="0" t="n">
        <v>29085</v>
      </c>
      <c r="N243" s="0" t="s">
        <v>426</v>
      </c>
      <c r="O243" s="92" t="n">
        <v>50</v>
      </c>
      <c r="R243" s="0" t="s">
        <v>83</v>
      </c>
      <c r="S243" s="0" t="s">
        <v>84</v>
      </c>
      <c r="T243" s="94" t="n">
        <v>35.5</v>
      </c>
      <c r="U243" s="0" t="s">
        <v>138</v>
      </c>
      <c r="V243" s="0" t="s">
        <v>139</v>
      </c>
      <c r="W243" s="0" t="s">
        <v>140</v>
      </c>
      <c r="X243" s="0" t="s">
        <v>88</v>
      </c>
      <c r="Y243" s="0" t="s">
        <v>89</v>
      </c>
      <c r="Z243" s="0" t="s">
        <v>90</v>
      </c>
      <c r="AB243" s="0" t="n">
        <v>603131.1</v>
      </c>
      <c r="AC243" s="0" t="n">
        <v>3246</v>
      </c>
      <c r="AD243" s="91" t="n">
        <v>37020.875</v>
      </c>
      <c r="AE243" s="91" t="n">
        <v>37022.875</v>
      </c>
    </row>
    <row r="244" customFormat="false" ht="12.75" hidden="false" customHeight="false" outlineLevel="0" collapsed="false">
      <c r="A244" s="122" t="n">
        <f aca="false">DATEVALUE(TEXT(F244,"mm/dd/yy"))</f>
        <v>37018</v>
      </c>
      <c r="B244" s="122" t="str">
        <f aca="false">IF(K244="Power",IF(Z244="Enron Canada Corp.",LEFT(L244,9),LEFT(L244,13)),K244)</f>
        <v>US East Power</v>
      </c>
      <c r="C244" s="123" t="n">
        <f aca="false">IF(K244="Power",((AE244-AD244+1)*16*SUM(O244:P244)),((AE244-AD244+1)*SUM(O244:P244)))</f>
        <v>73600</v>
      </c>
      <c r="D244" s="123" t="n">
        <f aca="false">VLOOKUP(H244,$A$7:$E$11,(HLOOKUP(B244,$B$5:$E$6,2,FALSE())),FALSE())*C244</f>
        <v>368</v>
      </c>
      <c r="E244" s="90" t="n">
        <v>1212282</v>
      </c>
      <c r="F244" s="91" t="n">
        <v>37018.3120023148</v>
      </c>
      <c r="G244" s="0" t="s">
        <v>239</v>
      </c>
      <c r="H244" s="0" t="s">
        <v>13</v>
      </c>
      <c r="I244" s="0" t="s">
        <v>10</v>
      </c>
      <c r="K244" s="0" t="s">
        <v>12</v>
      </c>
      <c r="L244" s="0" t="s">
        <v>214</v>
      </c>
      <c r="M244" s="0" t="n">
        <v>30187</v>
      </c>
      <c r="N244" s="0" t="s">
        <v>393</v>
      </c>
      <c r="P244" s="92" t="n">
        <v>50</v>
      </c>
      <c r="R244" s="0" t="s">
        <v>83</v>
      </c>
      <c r="S244" s="0" t="s">
        <v>84</v>
      </c>
      <c r="T244" s="94" t="n">
        <v>42.5</v>
      </c>
      <c r="U244" s="0" t="s">
        <v>209</v>
      </c>
      <c r="V244" s="0" t="s">
        <v>252</v>
      </c>
      <c r="W244" s="0" t="s">
        <v>123</v>
      </c>
      <c r="X244" s="0" t="s">
        <v>88</v>
      </c>
      <c r="Y244" s="0" t="s">
        <v>89</v>
      </c>
      <c r="Z244" s="0" t="s">
        <v>116</v>
      </c>
      <c r="AA244" s="0" t="n">
        <v>96041878</v>
      </c>
      <c r="AB244" s="0" t="n">
        <v>603178.1</v>
      </c>
      <c r="AC244" s="0" t="n">
        <v>11135</v>
      </c>
      <c r="AD244" s="91" t="n">
        <v>37165</v>
      </c>
      <c r="AE244" s="91" t="n">
        <v>37256</v>
      </c>
    </row>
    <row r="245" customFormat="false" ht="12.75" hidden="false" customHeight="false" outlineLevel="0" collapsed="false">
      <c r="A245" s="122" t="n">
        <f aca="false">DATEVALUE(TEXT(F245,"mm/dd/yy"))</f>
        <v>37018</v>
      </c>
      <c r="B245" s="122" t="str">
        <f aca="false">IF(K245="Power",IF(Z245="Enron Canada Corp.",LEFT(L245,9),LEFT(L245,13)),K245)</f>
        <v>US West Power</v>
      </c>
      <c r="C245" s="123" t="n">
        <f aca="false">IF(K245="Power",((AE245-AD245+1)*16*SUM(O245:P245)),((AE245-AD245+1)*SUM(O245:P245)))</f>
        <v>400</v>
      </c>
      <c r="D245" s="123" t="n">
        <f aca="false">VLOOKUP(H245,$A$7:$E$11,(HLOOKUP(B245,$B$5:$E$6,2,FALSE())),FALSE())*C245</f>
        <v>3</v>
      </c>
      <c r="E245" s="90" t="n">
        <v>1212738</v>
      </c>
      <c r="F245" s="91" t="n">
        <v>37018.3446064815</v>
      </c>
      <c r="G245" s="0" t="s">
        <v>292</v>
      </c>
      <c r="H245" s="0" t="s">
        <v>13</v>
      </c>
      <c r="I245" s="0" t="s">
        <v>10</v>
      </c>
      <c r="K245" s="0" t="s">
        <v>12</v>
      </c>
      <c r="L245" s="0" t="s">
        <v>92</v>
      </c>
      <c r="M245" s="0" t="n">
        <v>29487</v>
      </c>
      <c r="N245" s="0" t="s">
        <v>427</v>
      </c>
      <c r="P245" s="92" t="n">
        <v>25</v>
      </c>
      <c r="R245" s="0" t="s">
        <v>83</v>
      </c>
      <c r="S245" s="0" t="s">
        <v>84</v>
      </c>
      <c r="T245" s="94" t="n">
        <v>310</v>
      </c>
      <c r="U245" s="0" t="s">
        <v>163</v>
      </c>
      <c r="V245" s="0" t="s">
        <v>319</v>
      </c>
      <c r="W245" s="0" t="s">
        <v>101</v>
      </c>
      <c r="X245" s="0" t="s">
        <v>88</v>
      </c>
      <c r="Y245" s="0" t="s">
        <v>89</v>
      </c>
      <c r="Z245" s="0" t="s">
        <v>90</v>
      </c>
      <c r="AA245" s="0" t="n">
        <v>96004381</v>
      </c>
      <c r="AB245" s="0" t="n">
        <v>603364.1</v>
      </c>
      <c r="AC245" s="0" t="n">
        <v>12</v>
      </c>
      <c r="AD245" s="91" t="n">
        <v>37019.875</v>
      </c>
      <c r="AE245" s="91" t="n">
        <v>37019.875</v>
      </c>
    </row>
    <row r="246" customFormat="false" ht="12.75" hidden="false" customHeight="false" outlineLevel="0" collapsed="false">
      <c r="A246" s="122" t="n">
        <f aca="false">DATEVALUE(TEXT(F246,"mm/dd/yy"))</f>
        <v>37018</v>
      </c>
      <c r="B246" s="122" t="str">
        <f aca="false">IF(K246="Power",IF(Z246="Enron Canada Corp.",LEFT(L246,9),LEFT(L246,13)),K246)</f>
        <v>US West Power</v>
      </c>
      <c r="C246" s="123" t="n">
        <f aca="false">IF(K246="Power",((AE246-AD246+1)*16*SUM(O246:P246)),((AE246-AD246+1)*SUM(O246:P246)))</f>
        <v>400</v>
      </c>
      <c r="D246" s="123" t="n">
        <f aca="false">VLOOKUP(H246,$A$7:$E$11,(HLOOKUP(B246,$B$5:$E$6,2,FALSE())),FALSE())*C246</f>
        <v>3</v>
      </c>
      <c r="E246" s="90" t="n">
        <v>1212753</v>
      </c>
      <c r="F246" s="91" t="n">
        <v>37018.345162037</v>
      </c>
      <c r="G246" s="0" t="s">
        <v>292</v>
      </c>
      <c r="H246" s="0" t="s">
        <v>13</v>
      </c>
      <c r="I246" s="0" t="s">
        <v>10</v>
      </c>
      <c r="K246" s="0" t="s">
        <v>12</v>
      </c>
      <c r="L246" s="0" t="s">
        <v>92</v>
      </c>
      <c r="M246" s="0" t="n">
        <v>29383</v>
      </c>
      <c r="N246" s="0" t="s">
        <v>428</v>
      </c>
      <c r="P246" s="92" t="n">
        <v>25</v>
      </c>
      <c r="R246" s="0" t="s">
        <v>83</v>
      </c>
      <c r="S246" s="0" t="s">
        <v>84</v>
      </c>
      <c r="T246" s="94" t="n">
        <v>163</v>
      </c>
      <c r="U246" s="0" t="s">
        <v>163</v>
      </c>
      <c r="V246" s="0" t="s">
        <v>429</v>
      </c>
      <c r="W246" s="0" t="s">
        <v>101</v>
      </c>
      <c r="X246" s="0" t="s">
        <v>88</v>
      </c>
      <c r="Y246" s="0" t="s">
        <v>89</v>
      </c>
      <c r="Z246" s="0" t="s">
        <v>90</v>
      </c>
      <c r="AA246" s="0" t="n">
        <v>96004381</v>
      </c>
      <c r="AB246" s="0" t="n">
        <v>603369.1</v>
      </c>
      <c r="AC246" s="0" t="n">
        <v>12</v>
      </c>
      <c r="AD246" s="91" t="n">
        <v>37019.875</v>
      </c>
      <c r="AE246" s="91" t="n">
        <v>37019.875</v>
      </c>
    </row>
    <row r="247" customFormat="false" ht="12.75" hidden="false" customHeight="false" outlineLevel="0" collapsed="false">
      <c r="A247" s="122" t="n">
        <f aca="false">DATEVALUE(TEXT(F247,"mm/dd/yy"))</f>
        <v>37018</v>
      </c>
      <c r="B247" s="122" t="str">
        <f aca="false">IF(K247="Power",IF(Z247="Enron Canada Corp.",LEFT(L247,9),LEFT(L247,13)),K247)</f>
        <v>US West Power</v>
      </c>
      <c r="C247" s="123" t="n">
        <f aca="false">IF(K247="Power",((AE247-AD247+1)*16*SUM(O247:P247)),((AE247-AD247+1)*SUM(O247:P247)))</f>
        <v>400</v>
      </c>
      <c r="D247" s="123" t="n">
        <f aca="false">VLOOKUP(H247,$A$7:$E$11,(HLOOKUP(B247,$B$5:$E$6,2,FALSE())),FALSE())*C247</f>
        <v>3</v>
      </c>
      <c r="E247" s="90" t="n">
        <v>1212898</v>
      </c>
      <c r="F247" s="91" t="n">
        <v>37018.3509837963</v>
      </c>
      <c r="G247" s="0" t="s">
        <v>292</v>
      </c>
      <c r="H247" s="0" t="s">
        <v>13</v>
      </c>
      <c r="I247" s="0" t="s">
        <v>10</v>
      </c>
      <c r="K247" s="0" t="s">
        <v>12</v>
      </c>
      <c r="L247" s="0" t="s">
        <v>92</v>
      </c>
      <c r="M247" s="0" t="n">
        <v>29383</v>
      </c>
      <c r="N247" s="0" t="s">
        <v>428</v>
      </c>
      <c r="P247" s="92" t="n">
        <v>25</v>
      </c>
      <c r="R247" s="0" t="s">
        <v>83</v>
      </c>
      <c r="S247" s="0" t="s">
        <v>84</v>
      </c>
      <c r="T247" s="94" t="n">
        <v>174</v>
      </c>
      <c r="U247" s="0" t="s">
        <v>163</v>
      </c>
      <c r="V247" s="0" t="s">
        <v>429</v>
      </c>
      <c r="W247" s="0" t="s">
        <v>101</v>
      </c>
      <c r="X247" s="0" t="s">
        <v>88</v>
      </c>
      <c r="Y247" s="0" t="s">
        <v>89</v>
      </c>
      <c r="Z247" s="0" t="s">
        <v>90</v>
      </c>
      <c r="AA247" s="0" t="n">
        <v>96004381</v>
      </c>
      <c r="AB247" s="0" t="n">
        <v>603415.1</v>
      </c>
      <c r="AC247" s="0" t="n">
        <v>12</v>
      </c>
      <c r="AD247" s="91" t="n">
        <v>37019.875</v>
      </c>
      <c r="AE247" s="91" t="n">
        <v>37019.875</v>
      </c>
    </row>
    <row r="248" customFormat="false" ht="12.75" hidden="false" customHeight="false" outlineLevel="0" collapsed="false">
      <c r="A248" s="122" t="n">
        <f aca="false">DATEVALUE(TEXT(F248,"mm/dd/yy"))</f>
        <v>37018</v>
      </c>
      <c r="B248" s="122" t="str">
        <f aca="false">IF(K248="Power",IF(Z248="Enron Canada Corp.",LEFT(L248,9),LEFT(L248,13)),K248)</f>
        <v>US East Power</v>
      </c>
      <c r="C248" s="123" t="n">
        <f aca="false">IF(K248="Power",((AE248-AD248+1)*16*SUM(O248:P248)),((AE248-AD248+1)*SUM(O248:P248)))</f>
        <v>18400</v>
      </c>
      <c r="D248" s="123" t="n">
        <f aca="false">VLOOKUP(H248,$A$7:$E$11,(HLOOKUP(B248,$B$5:$E$6,2,FALSE())),FALSE())*C248</f>
        <v>92</v>
      </c>
      <c r="E248" s="90" t="n">
        <v>1213253</v>
      </c>
      <c r="F248" s="91" t="n">
        <v>37018.3647453704</v>
      </c>
      <c r="G248" s="0" t="s">
        <v>146</v>
      </c>
      <c r="H248" s="0" t="s">
        <v>13</v>
      </c>
      <c r="I248" s="0" t="s">
        <v>10</v>
      </c>
      <c r="K248" s="0" t="s">
        <v>12</v>
      </c>
      <c r="L248" s="0" t="s">
        <v>430</v>
      </c>
      <c r="M248" s="0" t="n">
        <v>32892</v>
      </c>
      <c r="N248" s="0" t="s">
        <v>431</v>
      </c>
      <c r="O248" s="92" t="n">
        <v>50</v>
      </c>
      <c r="R248" s="0" t="s">
        <v>83</v>
      </c>
      <c r="S248" s="0" t="s">
        <v>84</v>
      </c>
      <c r="T248" s="94" t="n">
        <v>47.5</v>
      </c>
      <c r="U248" s="0" t="s">
        <v>432</v>
      </c>
      <c r="V248" s="0" t="s">
        <v>433</v>
      </c>
      <c r="W248" s="0" t="s">
        <v>434</v>
      </c>
      <c r="X248" s="0" t="s">
        <v>88</v>
      </c>
      <c r="Y248" s="0" t="s">
        <v>89</v>
      </c>
      <c r="Z248" s="0" t="s">
        <v>90</v>
      </c>
      <c r="AA248" s="0" t="n">
        <v>96006417</v>
      </c>
      <c r="AB248" s="0" t="n">
        <v>603483.1</v>
      </c>
      <c r="AC248" s="0" t="n">
        <v>56264</v>
      </c>
      <c r="AD248" s="91" t="n">
        <v>37020.875</v>
      </c>
      <c r="AE248" s="91" t="n">
        <v>37042.875</v>
      </c>
    </row>
    <row r="249" customFormat="false" ht="12.75" hidden="false" customHeight="false" outlineLevel="0" collapsed="false">
      <c r="A249" s="122" t="n">
        <f aca="false">DATEVALUE(TEXT(F249,"mm/dd/yy"))</f>
        <v>37018</v>
      </c>
      <c r="B249" s="122" t="str">
        <f aca="false">IF(K249="Power",IF(Z249="Enron Canada Corp.",LEFT(L249,9),LEFT(L249,13)),K249)</f>
        <v>US East Power</v>
      </c>
      <c r="C249" s="123" t="n">
        <f aca="false">IF(K249="Power",((AE249-AD249+1)*16*SUM(O249:P249)),((AE249-AD249+1)*SUM(O249:P249)))</f>
        <v>800</v>
      </c>
      <c r="D249" s="123" t="n">
        <f aca="false">VLOOKUP(H249,$A$7:$E$11,(HLOOKUP(B249,$B$5:$E$6,2,FALSE())),FALSE())*C249</f>
        <v>4</v>
      </c>
      <c r="E249" s="90" t="n">
        <v>1213310</v>
      </c>
      <c r="F249" s="91" t="n">
        <v>37018.3662152778</v>
      </c>
      <c r="G249" s="0" t="s">
        <v>156</v>
      </c>
      <c r="H249" s="0" t="s">
        <v>14</v>
      </c>
      <c r="I249" s="0" t="s">
        <v>10</v>
      </c>
      <c r="K249" s="0" t="s">
        <v>12</v>
      </c>
      <c r="L249" s="0" t="s">
        <v>119</v>
      </c>
      <c r="M249" s="0" t="n">
        <v>29088</v>
      </c>
      <c r="N249" s="0" t="s">
        <v>425</v>
      </c>
      <c r="O249" s="92" t="n">
        <v>50</v>
      </c>
      <c r="R249" s="0" t="s">
        <v>83</v>
      </c>
      <c r="S249" s="0" t="s">
        <v>84</v>
      </c>
      <c r="T249" s="94" t="n">
        <v>36</v>
      </c>
      <c r="U249" s="0" t="s">
        <v>138</v>
      </c>
      <c r="V249" s="0" t="s">
        <v>139</v>
      </c>
      <c r="W249" s="0" t="s">
        <v>140</v>
      </c>
      <c r="X249" s="0" t="s">
        <v>88</v>
      </c>
      <c r="Y249" s="0" t="s">
        <v>89</v>
      </c>
      <c r="Z249" s="0" t="s">
        <v>90</v>
      </c>
      <c r="AB249" s="0" t="n">
        <v>603492.1</v>
      </c>
      <c r="AC249" s="0" t="n">
        <v>3246</v>
      </c>
      <c r="AD249" s="91" t="n">
        <v>37019.875</v>
      </c>
      <c r="AE249" s="91" t="n">
        <v>37019.875</v>
      </c>
    </row>
    <row r="250" customFormat="false" ht="12.75" hidden="false" customHeight="false" outlineLevel="0" collapsed="false">
      <c r="A250" s="122" t="n">
        <f aca="false">DATEVALUE(TEXT(F250,"mm/dd/yy"))</f>
        <v>37018</v>
      </c>
      <c r="B250" s="122" t="str">
        <f aca="false">IF(K250="Power",IF(Z250="Enron Canada Corp.",LEFT(L250,9),LEFT(L250,13)),K250)</f>
        <v>US East Power</v>
      </c>
      <c r="C250" s="123" t="n">
        <f aca="false">IF(K250="Power",((AE250-AD250+1)*16*SUM(O250:P250)),((AE250-AD250+1)*SUM(O250:P250)))</f>
        <v>18400</v>
      </c>
      <c r="D250" s="123" t="n">
        <f aca="false">VLOOKUP(H250,$A$7:$E$11,(HLOOKUP(B250,$B$5:$E$6,2,FALSE())),FALSE())*C250</f>
        <v>92</v>
      </c>
      <c r="E250" s="90" t="n">
        <v>1213316</v>
      </c>
      <c r="F250" s="91" t="n">
        <v>37018.366400463</v>
      </c>
      <c r="G250" s="0" t="s">
        <v>99</v>
      </c>
      <c r="H250" s="0" t="s">
        <v>13</v>
      </c>
      <c r="I250" s="0" t="s">
        <v>10</v>
      </c>
      <c r="K250" s="0" t="s">
        <v>12</v>
      </c>
      <c r="L250" s="0" t="s">
        <v>119</v>
      </c>
      <c r="M250" s="0" t="n">
        <v>29065</v>
      </c>
      <c r="N250" s="0" t="s">
        <v>435</v>
      </c>
      <c r="P250" s="92" t="n">
        <v>50</v>
      </c>
      <c r="R250" s="0" t="s">
        <v>83</v>
      </c>
      <c r="S250" s="0" t="s">
        <v>84</v>
      </c>
      <c r="T250" s="94" t="n">
        <v>38</v>
      </c>
      <c r="U250" s="0" t="s">
        <v>194</v>
      </c>
      <c r="V250" s="0" t="s">
        <v>195</v>
      </c>
      <c r="W250" s="0" t="s">
        <v>171</v>
      </c>
      <c r="X250" s="0" t="s">
        <v>88</v>
      </c>
      <c r="Y250" s="0" t="s">
        <v>89</v>
      </c>
      <c r="Z250" s="0" t="s">
        <v>90</v>
      </c>
      <c r="AA250" s="0" t="n">
        <v>96028954</v>
      </c>
      <c r="AB250" s="0" t="n">
        <v>603493.1</v>
      </c>
      <c r="AC250" s="0" t="n">
        <v>54979</v>
      </c>
      <c r="AD250" s="91" t="n">
        <v>37020.875</v>
      </c>
      <c r="AE250" s="91" t="n">
        <v>37042.875</v>
      </c>
    </row>
    <row r="251" customFormat="false" ht="12.75" hidden="false" customHeight="false" outlineLevel="0" collapsed="false">
      <c r="A251" s="122" t="n">
        <f aca="false">DATEVALUE(TEXT(F251,"mm/dd/yy"))</f>
        <v>37018</v>
      </c>
      <c r="B251" s="122" t="str">
        <f aca="false">IF(K251="Power",IF(Z251="Enron Canada Corp.",LEFT(L251,9),LEFT(L251,13)),K251)</f>
        <v>US East Power</v>
      </c>
      <c r="C251" s="123" t="n">
        <f aca="false">IF(K251="Power",((AE251-AD251+1)*16*SUM(O251:P251)),((AE251-AD251+1)*SUM(O251:P251)))</f>
        <v>800</v>
      </c>
      <c r="D251" s="123" t="n">
        <f aca="false">VLOOKUP(H251,$A$7:$E$11,(HLOOKUP(B251,$B$5:$E$6,2,FALSE())),FALSE())*C251</f>
        <v>4</v>
      </c>
      <c r="E251" s="90" t="n">
        <v>1213362</v>
      </c>
      <c r="F251" s="91" t="n">
        <v>37018.3691898148</v>
      </c>
      <c r="G251" s="0" t="s">
        <v>154</v>
      </c>
      <c r="H251" s="0" t="s">
        <v>14</v>
      </c>
      <c r="I251" s="0" t="s">
        <v>10</v>
      </c>
      <c r="K251" s="0" t="s">
        <v>12</v>
      </c>
      <c r="L251" s="0" t="s">
        <v>119</v>
      </c>
      <c r="M251" s="0" t="n">
        <v>29088</v>
      </c>
      <c r="N251" s="0" t="s">
        <v>425</v>
      </c>
      <c r="O251" s="92" t="n">
        <v>50</v>
      </c>
      <c r="R251" s="0" t="s">
        <v>83</v>
      </c>
      <c r="S251" s="0" t="s">
        <v>84</v>
      </c>
      <c r="T251" s="94" t="n">
        <v>35.75</v>
      </c>
      <c r="U251" s="0" t="s">
        <v>138</v>
      </c>
      <c r="V251" s="0" t="s">
        <v>139</v>
      </c>
      <c r="W251" s="0" t="s">
        <v>140</v>
      </c>
      <c r="X251" s="0" t="s">
        <v>88</v>
      </c>
      <c r="Y251" s="0" t="s">
        <v>89</v>
      </c>
      <c r="Z251" s="0" t="s">
        <v>90</v>
      </c>
      <c r="AA251" s="0" t="n">
        <v>96005582</v>
      </c>
      <c r="AB251" s="0" t="n">
        <v>603498.1</v>
      </c>
      <c r="AC251" s="0" t="n">
        <v>53461</v>
      </c>
      <c r="AD251" s="91" t="n">
        <v>37019.875</v>
      </c>
      <c r="AE251" s="91" t="n">
        <v>37019.875</v>
      </c>
    </row>
    <row r="252" customFormat="false" ht="12.75" hidden="false" customHeight="false" outlineLevel="0" collapsed="false">
      <c r="A252" s="122" t="n">
        <f aca="false">DATEVALUE(TEXT(F252,"mm/dd/yy"))</f>
        <v>37018</v>
      </c>
      <c r="B252" s="122" t="str">
        <f aca="false">IF(K252="Power",IF(Z252="Enron Canada Corp.",LEFT(L252,9),LEFT(L252,13)),K252)</f>
        <v>Natural Gas</v>
      </c>
      <c r="C252" s="123" t="n">
        <f aca="false">IF(K252="Power",((AE252-AD252+1)*16*SUM(O252:P252)),((AE252-AD252+1)*SUM(O252:P252)))</f>
        <v>1070000</v>
      </c>
      <c r="D252" s="123" t="n">
        <f aca="false">VLOOKUP(H252,$A$7:$E$11,(HLOOKUP(B252,$B$5:$E$6,2,FALSE())),FALSE())*C252</f>
        <v>267.5</v>
      </c>
      <c r="E252" s="90" t="n">
        <v>1213625</v>
      </c>
      <c r="F252" s="91" t="n">
        <v>37018.3766550926</v>
      </c>
      <c r="G252" s="0" t="s">
        <v>239</v>
      </c>
      <c r="H252" s="0" t="s">
        <v>13</v>
      </c>
      <c r="I252" s="0" t="s">
        <v>10</v>
      </c>
      <c r="K252" s="0" t="s">
        <v>11</v>
      </c>
      <c r="L252" s="0" t="s">
        <v>109</v>
      </c>
      <c r="M252" s="0" t="n">
        <v>39374</v>
      </c>
      <c r="N252" s="0" t="s">
        <v>436</v>
      </c>
      <c r="P252" s="92" t="n">
        <v>5000</v>
      </c>
      <c r="R252" s="0" t="s">
        <v>111</v>
      </c>
      <c r="S252" s="0" t="s">
        <v>84</v>
      </c>
      <c r="T252" s="94" t="n">
        <v>0.09</v>
      </c>
      <c r="U252" s="0" t="s">
        <v>188</v>
      </c>
      <c r="V252" s="0" t="s">
        <v>234</v>
      </c>
      <c r="W252" s="0" t="s">
        <v>226</v>
      </c>
      <c r="X252" s="0" t="s">
        <v>115</v>
      </c>
      <c r="Y252" s="0" t="s">
        <v>89</v>
      </c>
      <c r="Z252" s="0" t="s">
        <v>116</v>
      </c>
      <c r="AA252" s="0" t="n">
        <v>96041878</v>
      </c>
      <c r="AB252" s="0" t="s">
        <v>437</v>
      </c>
      <c r="AC252" s="0" t="n">
        <v>11135</v>
      </c>
      <c r="AD252" s="91" t="n">
        <v>37347</v>
      </c>
      <c r="AE252" s="91" t="n">
        <v>37560</v>
      </c>
    </row>
    <row r="253" customFormat="false" ht="12.75" hidden="false" customHeight="false" outlineLevel="0" collapsed="false">
      <c r="A253" s="122" t="n">
        <f aca="false">DATEVALUE(TEXT(F253,"mm/dd/yy"))</f>
        <v>37018</v>
      </c>
      <c r="B253" s="122" t="str">
        <f aca="false">IF(K253="Power",IF(Z253="Enron Canada Corp.",LEFT(L253,9),LEFT(L253,13)),K253)</f>
        <v>US East Power</v>
      </c>
      <c r="C253" s="123" t="n">
        <f aca="false">IF(K253="Power",((AE253-AD253+1)*16*SUM(O253:P253)),((AE253-AD253+1)*SUM(O253:P253)))</f>
        <v>24000</v>
      </c>
      <c r="D253" s="123" t="n">
        <f aca="false">VLOOKUP(H253,$A$7:$E$11,(HLOOKUP(B253,$B$5:$E$6,2,FALSE())),FALSE())*C253</f>
        <v>120</v>
      </c>
      <c r="E253" s="90" t="n">
        <v>1213897</v>
      </c>
      <c r="F253" s="91" t="n">
        <v>37018.3801851852</v>
      </c>
      <c r="G253" s="0" t="s">
        <v>164</v>
      </c>
      <c r="H253" s="0" t="s">
        <v>14</v>
      </c>
      <c r="I253" s="0" t="s">
        <v>10</v>
      </c>
      <c r="K253" s="0" t="s">
        <v>12</v>
      </c>
      <c r="L253" s="0" t="s">
        <v>119</v>
      </c>
      <c r="M253" s="0" t="n">
        <v>45311</v>
      </c>
      <c r="N253" s="0" t="s">
        <v>175</v>
      </c>
      <c r="O253" s="92" t="n">
        <v>50</v>
      </c>
      <c r="R253" s="0" t="s">
        <v>83</v>
      </c>
      <c r="S253" s="0" t="s">
        <v>84</v>
      </c>
      <c r="T253" s="94" t="n">
        <v>57.75</v>
      </c>
      <c r="U253" s="0" t="s">
        <v>138</v>
      </c>
      <c r="V253" s="0" t="s">
        <v>159</v>
      </c>
      <c r="W253" s="0" t="s">
        <v>160</v>
      </c>
      <c r="X253" s="0" t="s">
        <v>88</v>
      </c>
      <c r="Y253" s="0" t="s">
        <v>89</v>
      </c>
      <c r="Z253" s="0" t="s">
        <v>90</v>
      </c>
      <c r="AA253" s="0" t="n">
        <v>96004396</v>
      </c>
      <c r="AB253" s="0" t="n">
        <v>603537.1</v>
      </c>
      <c r="AC253" s="0" t="n">
        <v>64245</v>
      </c>
      <c r="AD253" s="91" t="n">
        <v>37408.5916666667</v>
      </c>
      <c r="AE253" s="91" t="n">
        <v>37437.5916666667</v>
      </c>
    </row>
    <row r="254" customFormat="false" ht="12.75" hidden="false" customHeight="false" outlineLevel="0" collapsed="false">
      <c r="A254" s="122" t="n">
        <f aca="false">DATEVALUE(TEXT(F254,"mm/dd/yy"))</f>
        <v>37018</v>
      </c>
      <c r="B254" s="122" t="str">
        <f aca="false">IF(K254="Power",IF(Z254="Enron Canada Corp.",LEFT(L254,9),LEFT(L254,13)),K254)</f>
        <v>US West Power</v>
      </c>
      <c r="C254" s="123" t="n">
        <f aca="false">IF(K254="Power",((AE254-AD254+1)*16*SUM(O254:P254)),((AE254-AD254+1)*SUM(O254:P254)))</f>
        <v>36000</v>
      </c>
      <c r="D254" s="123" t="n">
        <f aca="false">VLOOKUP(H254,$A$7:$E$11,(HLOOKUP(B254,$B$5:$E$6,2,FALSE())),FALSE())*C254</f>
        <v>270</v>
      </c>
      <c r="E254" s="90" t="n">
        <v>1214136</v>
      </c>
      <c r="F254" s="91" t="n">
        <v>37018.3840162037</v>
      </c>
      <c r="G254" s="0" t="s">
        <v>162</v>
      </c>
      <c r="H254" s="0" t="s">
        <v>14</v>
      </c>
      <c r="I254" s="0" t="s">
        <v>10</v>
      </c>
      <c r="K254" s="0" t="s">
        <v>12</v>
      </c>
      <c r="L254" s="0" t="s">
        <v>81</v>
      </c>
      <c r="M254" s="0" t="n">
        <v>38269</v>
      </c>
      <c r="N254" s="0" t="s">
        <v>438</v>
      </c>
      <c r="P254" s="92" t="n">
        <v>25</v>
      </c>
      <c r="R254" s="0" t="s">
        <v>83</v>
      </c>
      <c r="S254" s="0" t="s">
        <v>84</v>
      </c>
      <c r="T254" s="94" t="n">
        <v>210</v>
      </c>
      <c r="U254" s="0" t="s">
        <v>104</v>
      </c>
      <c r="V254" s="0" t="s">
        <v>97</v>
      </c>
      <c r="W254" s="0" t="s">
        <v>98</v>
      </c>
      <c r="X254" s="0" t="s">
        <v>88</v>
      </c>
      <c r="Y254" s="0" t="s">
        <v>89</v>
      </c>
      <c r="Z254" s="0" t="s">
        <v>90</v>
      </c>
      <c r="AA254" s="0" t="n">
        <v>96013065</v>
      </c>
      <c r="AB254" s="0" t="n">
        <v>603548.1</v>
      </c>
      <c r="AC254" s="0" t="n">
        <v>55265</v>
      </c>
      <c r="AD254" s="91" t="n">
        <v>37257.7013888889</v>
      </c>
      <c r="AE254" s="91" t="n">
        <v>37346.7013888889</v>
      </c>
    </row>
    <row r="255" customFormat="false" ht="12.75" hidden="false" customHeight="false" outlineLevel="0" collapsed="false">
      <c r="A255" s="122" t="n">
        <f aca="false">DATEVALUE(TEXT(F255,"mm/dd/yy"))</f>
        <v>37018</v>
      </c>
      <c r="B255" s="122" t="str">
        <f aca="false">IF(K255="Power",IF(Z255="Enron Canada Corp.",LEFT(L255,9),LEFT(L255,13)),K255)</f>
        <v>US West Power</v>
      </c>
      <c r="C255" s="123" t="n">
        <f aca="false">IF(K255="Power",((AE255-AD255+1)*16*SUM(O255:P255)),((AE255-AD255+1)*SUM(O255:P255)))</f>
        <v>9200</v>
      </c>
      <c r="D255" s="123" t="n">
        <f aca="false">VLOOKUP(H255,$A$7:$E$11,(HLOOKUP(B255,$B$5:$E$6,2,FALSE())),FALSE())*C255</f>
        <v>69</v>
      </c>
      <c r="E255" s="90" t="n">
        <v>1215231</v>
      </c>
      <c r="F255" s="91" t="n">
        <v>37018.4230555556</v>
      </c>
      <c r="G255" s="0" t="s">
        <v>439</v>
      </c>
      <c r="H255" s="0" t="s">
        <v>13</v>
      </c>
      <c r="I255" s="0" t="s">
        <v>10</v>
      </c>
      <c r="K255" s="0" t="s">
        <v>12</v>
      </c>
      <c r="L255" s="0" t="s">
        <v>81</v>
      </c>
      <c r="M255" s="0" t="n">
        <v>29396</v>
      </c>
      <c r="N255" s="0" t="s">
        <v>440</v>
      </c>
      <c r="P255" s="92" t="n">
        <v>25</v>
      </c>
      <c r="R255" s="0" t="s">
        <v>83</v>
      </c>
      <c r="S255" s="0" t="s">
        <v>84</v>
      </c>
      <c r="T255" s="94" t="n">
        <v>130</v>
      </c>
      <c r="U255" s="0" t="s">
        <v>163</v>
      </c>
      <c r="V255" s="0" t="s">
        <v>105</v>
      </c>
      <c r="W255" s="0" t="s">
        <v>87</v>
      </c>
      <c r="X255" s="0" t="s">
        <v>88</v>
      </c>
      <c r="Y255" s="0" t="s">
        <v>89</v>
      </c>
      <c r="Z255" s="0" t="s">
        <v>90</v>
      </c>
      <c r="AA255" s="0" t="n">
        <v>96050448</v>
      </c>
      <c r="AB255" s="0" t="n">
        <v>603646.1</v>
      </c>
      <c r="AC255" s="0" t="n">
        <v>62413</v>
      </c>
      <c r="AD255" s="91" t="n">
        <v>37020.875</v>
      </c>
      <c r="AE255" s="91" t="n">
        <v>37042.875</v>
      </c>
    </row>
    <row r="256" customFormat="false" ht="12.75" hidden="false" customHeight="false" outlineLevel="0" collapsed="false">
      <c r="A256" s="122" t="n">
        <f aca="false">DATEVALUE(TEXT(F256,"mm/dd/yy"))</f>
        <v>37018</v>
      </c>
      <c r="B256" s="122" t="str">
        <f aca="false">IF(K256="Power",IF(Z256="Enron Canada Corp.",LEFT(L256,9),LEFT(L256,13)),K256)</f>
        <v>US West Power</v>
      </c>
      <c r="C256" s="123" t="n">
        <f aca="false">IF(K256="Power",((AE256-AD256+1)*16*SUM(O256:P256)),((AE256-AD256+1)*SUM(O256:P256)))</f>
        <v>36800</v>
      </c>
      <c r="D256" s="123" t="n">
        <f aca="false">VLOOKUP(H256,$A$7:$E$11,(HLOOKUP(B256,$B$5:$E$6,2,FALSE())),FALSE())*C256</f>
        <v>276</v>
      </c>
      <c r="E256" s="90" t="n">
        <v>1215324</v>
      </c>
      <c r="F256" s="91" t="n">
        <v>37018.4346875</v>
      </c>
      <c r="G256" s="0" t="s">
        <v>161</v>
      </c>
      <c r="H256" s="0" t="s">
        <v>14</v>
      </c>
      <c r="I256" s="0" t="s">
        <v>10</v>
      </c>
      <c r="K256" s="0" t="s">
        <v>12</v>
      </c>
      <c r="L256" s="0" t="s">
        <v>92</v>
      </c>
      <c r="M256" s="0" t="n">
        <v>29303</v>
      </c>
      <c r="N256" s="0" t="s">
        <v>441</v>
      </c>
      <c r="P256" s="92" t="n">
        <v>25</v>
      </c>
      <c r="R256" s="0" t="s">
        <v>83</v>
      </c>
      <c r="S256" s="0" t="s">
        <v>84</v>
      </c>
      <c r="T256" s="94" t="n">
        <v>179</v>
      </c>
      <c r="U256" s="0" t="s">
        <v>104</v>
      </c>
      <c r="V256" s="0" t="s">
        <v>94</v>
      </c>
      <c r="W256" s="0" t="s">
        <v>95</v>
      </c>
      <c r="X256" s="0" t="s">
        <v>88</v>
      </c>
      <c r="Y256" s="0" t="s">
        <v>89</v>
      </c>
      <c r="Z256" s="0" t="s">
        <v>90</v>
      </c>
      <c r="AA256" s="0" t="n">
        <v>96019669</v>
      </c>
      <c r="AB256" s="0" t="n">
        <v>603663.1</v>
      </c>
      <c r="AC256" s="0" t="n">
        <v>9409</v>
      </c>
      <c r="AD256" s="91" t="n">
        <v>37165</v>
      </c>
      <c r="AE256" s="91" t="n">
        <v>37256</v>
      </c>
    </row>
    <row r="257" customFormat="false" ht="12.75" hidden="false" customHeight="false" outlineLevel="0" collapsed="false">
      <c r="A257" s="122" t="n">
        <f aca="false">DATEVALUE(TEXT(F257,"mm/dd/yy"))</f>
        <v>37018</v>
      </c>
      <c r="B257" s="122" t="str">
        <f aca="false">IF(K257="Power",IF(Z257="Enron Canada Corp.",LEFT(L257,9),LEFT(L257,13)),K257)</f>
        <v>US East Power</v>
      </c>
      <c r="C257" s="123" t="n">
        <f aca="false">IF(K257="Power",((AE257-AD257+1)*16*SUM(O257:P257)),((AE257-AD257+1)*SUM(O257:P257)))</f>
        <v>24800</v>
      </c>
      <c r="D257" s="123" t="n">
        <f aca="false">VLOOKUP(H257,$A$7:$E$11,(HLOOKUP(B257,$B$5:$E$6,2,FALSE())),FALSE())*C257</f>
        <v>124</v>
      </c>
      <c r="E257" s="90" t="n">
        <v>1215464</v>
      </c>
      <c r="F257" s="91" t="n">
        <v>37018.4542013889</v>
      </c>
      <c r="G257" s="0" t="s">
        <v>136</v>
      </c>
      <c r="H257" s="0" t="s">
        <v>14</v>
      </c>
      <c r="I257" s="0" t="s">
        <v>10</v>
      </c>
      <c r="K257" s="0" t="s">
        <v>12</v>
      </c>
      <c r="L257" s="0" t="s">
        <v>119</v>
      </c>
      <c r="M257" s="0" t="n">
        <v>33303</v>
      </c>
      <c r="N257" s="0" t="s">
        <v>442</v>
      </c>
      <c r="P257" s="92" t="n">
        <v>25</v>
      </c>
      <c r="R257" s="0" t="s">
        <v>83</v>
      </c>
      <c r="S257" s="0" t="s">
        <v>84</v>
      </c>
      <c r="T257" s="94" t="n">
        <v>77</v>
      </c>
      <c r="U257" s="0" t="s">
        <v>121</v>
      </c>
      <c r="V257" s="0" t="s">
        <v>252</v>
      </c>
      <c r="W257" s="0" t="s">
        <v>123</v>
      </c>
      <c r="X257" s="0" t="s">
        <v>88</v>
      </c>
      <c r="Y257" s="0" t="s">
        <v>89</v>
      </c>
      <c r="Z257" s="0" t="s">
        <v>90</v>
      </c>
      <c r="AA257" s="0" t="n">
        <v>96009016</v>
      </c>
      <c r="AB257" s="0" t="n">
        <v>603734.1</v>
      </c>
      <c r="AC257" s="0" t="n">
        <v>18</v>
      </c>
      <c r="AD257" s="91" t="n">
        <v>37438.7159722222</v>
      </c>
      <c r="AE257" s="91" t="n">
        <v>37499.7159722222</v>
      </c>
    </row>
    <row r="258" customFormat="false" ht="12.75" hidden="false" customHeight="false" outlineLevel="0" collapsed="false">
      <c r="A258" s="122" t="n">
        <f aca="false">DATEVALUE(TEXT(F258,"mm/dd/yy"))</f>
        <v>37018</v>
      </c>
      <c r="B258" s="122" t="str">
        <f aca="false">IF(K258="Power",IF(Z258="Enron Canada Corp.",LEFT(L258,9),LEFT(L258,13)),K258)</f>
        <v>Natural Gas</v>
      </c>
      <c r="C258" s="123" t="n">
        <f aca="false">IF(K258="Power",((AE258-AD258+1)*16*SUM(O258:P258)),((AE258-AD258+1)*SUM(O258:P258)))</f>
        <v>150000</v>
      </c>
      <c r="D258" s="123" t="n">
        <f aca="false">VLOOKUP(H258,$A$7:$E$11,(HLOOKUP(B258,$B$5:$E$6,2,FALSE())),FALSE())*C258</f>
        <v>45</v>
      </c>
      <c r="E258" s="90" t="n">
        <v>1215890</v>
      </c>
      <c r="F258" s="91" t="n">
        <v>37018.4922453704</v>
      </c>
      <c r="G258" s="0" t="s">
        <v>244</v>
      </c>
      <c r="H258" s="0" t="s">
        <v>19</v>
      </c>
      <c r="I258" s="0" t="s">
        <v>10</v>
      </c>
      <c r="K258" s="0" t="s">
        <v>11</v>
      </c>
      <c r="L258" s="0" t="s">
        <v>125</v>
      </c>
      <c r="M258" s="0" t="n">
        <v>43378</v>
      </c>
      <c r="N258" s="0" t="s">
        <v>346</v>
      </c>
      <c r="P258" s="92" t="n">
        <v>5000</v>
      </c>
      <c r="R258" s="0" t="s">
        <v>111</v>
      </c>
      <c r="S258" s="0" t="s">
        <v>84</v>
      </c>
      <c r="T258" s="94" t="n">
        <v>4.275</v>
      </c>
      <c r="U258" s="0" t="s">
        <v>339</v>
      </c>
      <c r="V258" s="0" t="s">
        <v>182</v>
      </c>
      <c r="W258" s="0" t="s">
        <v>183</v>
      </c>
      <c r="X258" s="0" t="s">
        <v>115</v>
      </c>
      <c r="Y258" s="0" t="s">
        <v>89</v>
      </c>
      <c r="Z258" s="0" t="s">
        <v>116</v>
      </c>
      <c r="AB258" s="0" t="s">
        <v>443</v>
      </c>
      <c r="AC258" s="0" t="n">
        <v>68856</v>
      </c>
      <c r="AD258" s="91" t="n">
        <v>37043.875</v>
      </c>
      <c r="AE258" s="91" t="n">
        <v>37072.875</v>
      </c>
    </row>
    <row r="259" customFormat="false" ht="12.75" hidden="false" customHeight="false" outlineLevel="0" collapsed="false">
      <c r="A259" s="122" t="n">
        <f aca="false">DATEVALUE(TEXT(F259,"mm/dd/yy"))</f>
        <v>37018</v>
      </c>
      <c r="B259" s="122" t="str">
        <f aca="false">IF(K259="Power",IF(Z259="Enron Canada Corp.",LEFT(L259,9),LEFT(L259,13)),K259)</f>
        <v>US East Power</v>
      </c>
      <c r="C259" s="123" t="n">
        <f aca="false">IF(K259="Power",((AE259-AD259+1)*16*SUM(O259:P259)),((AE259-AD259+1)*SUM(O259:P259)))</f>
        <v>24000</v>
      </c>
      <c r="D259" s="123" t="n">
        <f aca="false">VLOOKUP(H259,$A$7:$E$11,(HLOOKUP(B259,$B$5:$E$6,2,FALSE())),FALSE())*C259</f>
        <v>120</v>
      </c>
      <c r="E259" s="90" t="n">
        <v>1216541</v>
      </c>
      <c r="F259" s="91" t="n">
        <v>37018.6030324074</v>
      </c>
      <c r="G259" s="0" t="s">
        <v>99</v>
      </c>
      <c r="H259" s="0" t="s">
        <v>13</v>
      </c>
      <c r="I259" s="0" t="s">
        <v>10</v>
      </c>
      <c r="K259" s="0" t="s">
        <v>12</v>
      </c>
      <c r="L259" s="0" t="s">
        <v>119</v>
      </c>
      <c r="M259" s="0" t="n">
        <v>3749</v>
      </c>
      <c r="N259" s="0" t="s">
        <v>170</v>
      </c>
      <c r="O259" s="92" t="n">
        <v>50</v>
      </c>
      <c r="R259" s="0" t="s">
        <v>83</v>
      </c>
      <c r="S259" s="0" t="s">
        <v>84</v>
      </c>
      <c r="T259" s="94" t="n">
        <v>62.25</v>
      </c>
      <c r="U259" s="0" t="s">
        <v>194</v>
      </c>
      <c r="V259" s="0" t="s">
        <v>167</v>
      </c>
      <c r="W259" s="0" t="s">
        <v>171</v>
      </c>
      <c r="X259" s="0" t="s">
        <v>88</v>
      </c>
      <c r="Y259" s="0" t="s">
        <v>89</v>
      </c>
      <c r="Z259" s="0" t="s">
        <v>90</v>
      </c>
      <c r="AA259" s="0" t="n">
        <v>96028954</v>
      </c>
      <c r="AB259" s="0" t="n">
        <v>604112.1</v>
      </c>
      <c r="AC259" s="0" t="n">
        <v>54979</v>
      </c>
      <c r="AD259" s="91" t="n">
        <v>37043.7159722222</v>
      </c>
      <c r="AE259" s="91" t="n">
        <v>37072.7159722222</v>
      </c>
    </row>
    <row r="260" customFormat="false" ht="12.75" hidden="false" customHeight="false" outlineLevel="0" collapsed="false">
      <c r="A260" s="122" t="n">
        <f aca="false">DATEVALUE(TEXT(F260,"mm/dd/yy"))</f>
        <v>37018</v>
      </c>
      <c r="B260" s="122" t="str">
        <f aca="false">IF(K260="Power",IF(Z260="Enron Canada Corp.",LEFT(L260,9),LEFT(L260,13)),K260)</f>
        <v>US West Power</v>
      </c>
      <c r="C260" s="123" t="n">
        <f aca="false">IF(K260="Power",((AE260-AD260+1)*16*SUM(O260:P260)),((AE260-AD260+1)*SUM(O260:P260)))</f>
        <v>12000</v>
      </c>
      <c r="D260" s="123" t="n">
        <f aca="false">VLOOKUP(H260,$A$7:$E$11,(HLOOKUP(B260,$B$5:$E$6,2,FALSE())),FALSE())*C260</f>
        <v>90</v>
      </c>
      <c r="E260" s="90" t="n">
        <v>1216590</v>
      </c>
      <c r="F260" s="91" t="n">
        <v>37018.6235532407</v>
      </c>
      <c r="G260" s="0" t="s">
        <v>148</v>
      </c>
      <c r="H260" s="0" t="s">
        <v>14</v>
      </c>
      <c r="I260" s="0" t="s">
        <v>10</v>
      </c>
      <c r="K260" s="0" t="s">
        <v>12</v>
      </c>
      <c r="L260" s="0" t="s">
        <v>81</v>
      </c>
      <c r="M260" s="0" t="n">
        <v>49075</v>
      </c>
      <c r="N260" s="0" t="s">
        <v>392</v>
      </c>
      <c r="P260" s="92" t="n">
        <v>25</v>
      </c>
      <c r="R260" s="0" t="s">
        <v>83</v>
      </c>
      <c r="S260" s="0" t="s">
        <v>84</v>
      </c>
      <c r="T260" s="94" t="n">
        <v>352.5</v>
      </c>
      <c r="U260" s="0" t="s">
        <v>104</v>
      </c>
      <c r="V260" s="0" t="s">
        <v>107</v>
      </c>
      <c r="W260" s="0" t="s">
        <v>87</v>
      </c>
      <c r="X260" s="0" t="s">
        <v>88</v>
      </c>
      <c r="Y260" s="0" t="s">
        <v>89</v>
      </c>
      <c r="Z260" s="0" t="s">
        <v>90</v>
      </c>
      <c r="AA260" s="0" t="n">
        <v>96057469</v>
      </c>
      <c r="AB260" s="0" t="n">
        <v>604136.1</v>
      </c>
      <c r="AC260" s="0" t="n">
        <v>53350</v>
      </c>
      <c r="AD260" s="91" t="n">
        <v>37043.875</v>
      </c>
      <c r="AE260" s="91" t="n">
        <v>37072.875</v>
      </c>
    </row>
    <row r="261" customFormat="false" ht="12.75" hidden="false" customHeight="false" outlineLevel="0" collapsed="false">
      <c r="A261" s="122" t="n">
        <f aca="false">DATEVALUE(TEXT(F261,"mm/dd/yy"))</f>
        <v>37019</v>
      </c>
      <c r="B261" s="122" t="str">
        <f aca="false">IF(K261="Power",IF(Z261="Enron Canada Corp.",LEFT(L261,9),LEFT(L261,13)),K261)</f>
        <v>US East Power</v>
      </c>
      <c r="C261" s="123" t="n">
        <f aca="false">IF(K261="Power",((AE261-AD261+1)*16*SUM(O261:P261)),((AE261-AD261+1)*SUM(O261:P261)))</f>
        <v>800</v>
      </c>
      <c r="D261" s="123" t="n">
        <f aca="false">VLOOKUP(H261,$A$7:$E$11,(HLOOKUP(B261,$B$5:$E$6,2,FALSE())),FALSE())*C261</f>
        <v>4</v>
      </c>
      <c r="E261" s="90" t="n">
        <v>1217245</v>
      </c>
      <c r="F261" s="91" t="n">
        <v>37019.2714814815</v>
      </c>
      <c r="G261" s="0" t="s">
        <v>156</v>
      </c>
      <c r="H261" s="0" t="s">
        <v>14</v>
      </c>
      <c r="I261" s="0" t="s">
        <v>10</v>
      </c>
      <c r="K261" s="0" t="s">
        <v>12</v>
      </c>
      <c r="L261" s="0" t="s">
        <v>119</v>
      </c>
      <c r="M261" s="0" t="n">
        <v>29088</v>
      </c>
      <c r="N261" s="0" t="s">
        <v>444</v>
      </c>
      <c r="O261" s="92" t="n">
        <v>50</v>
      </c>
      <c r="R261" s="0" t="s">
        <v>83</v>
      </c>
      <c r="S261" s="0" t="s">
        <v>84</v>
      </c>
      <c r="T261" s="94" t="n">
        <v>37.75</v>
      </c>
      <c r="U261" s="0" t="s">
        <v>138</v>
      </c>
      <c r="V261" s="0" t="s">
        <v>139</v>
      </c>
      <c r="W261" s="0" t="s">
        <v>140</v>
      </c>
      <c r="X261" s="0" t="s">
        <v>88</v>
      </c>
      <c r="Y261" s="0" t="s">
        <v>89</v>
      </c>
      <c r="Z261" s="0" t="s">
        <v>90</v>
      </c>
      <c r="AB261" s="0" t="n">
        <v>604365.1</v>
      </c>
      <c r="AC261" s="0" t="n">
        <v>3246</v>
      </c>
      <c r="AD261" s="91" t="n">
        <v>37020.875</v>
      </c>
      <c r="AE261" s="91" t="n">
        <v>37020.875</v>
      </c>
    </row>
    <row r="262" customFormat="false" ht="12.75" hidden="false" customHeight="false" outlineLevel="0" collapsed="false">
      <c r="A262" s="122" t="n">
        <f aca="false">DATEVALUE(TEXT(F262,"mm/dd/yy"))</f>
        <v>37019</v>
      </c>
      <c r="B262" s="122" t="str">
        <f aca="false">IF(K262="Power",IF(Z262="Enron Canada Corp.",LEFT(L262,9),LEFT(L262,13)),K262)</f>
        <v>US East Power</v>
      </c>
      <c r="C262" s="123" t="n">
        <f aca="false">IF(K262="Power",((AE262-AD262+1)*16*SUM(O262:P262)),((AE262-AD262+1)*SUM(O262:P262)))</f>
        <v>800</v>
      </c>
      <c r="D262" s="123" t="n">
        <f aca="false">VLOOKUP(H262,$A$7:$E$11,(HLOOKUP(B262,$B$5:$E$6,2,FALSE())),FALSE())*C262</f>
        <v>4</v>
      </c>
      <c r="E262" s="90" t="n">
        <v>1217290</v>
      </c>
      <c r="F262" s="91" t="n">
        <v>37019.2761689815</v>
      </c>
      <c r="G262" s="0" t="s">
        <v>156</v>
      </c>
      <c r="H262" s="0" t="s">
        <v>14</v>
      </c>
      <c r="I262" s="0" t="s">
        <v>10</v>
      </c>
      <c r="K262" s="0" t="s">
        <v>12</v>
      </c>
      <c r="L262" s="0" t="s">
        <v>119</v>
      </c>
      <c r="M262" s="0" t="n">
        <v>29088</v>
      </c>
      <c r="N262" s="0" t="s">
        <v>444</v>
      </c>
      <c r="O262" s="92" t="n">
        <v>50</v>
      </c>
      <c r="R262" s="0" t="s">
        <v>83</v>
      </c>
      <c r="S262" s="0" t="s">
        <v>84</v>
      </c>
      <c r="T262" s="94" t="n">
        <v>38.25</v>
      </c>
      <c r="U262" s="0" t="s">
        <v>138</v>
      </c>
      <c r="V262" s="0" t="s">
        <v>139</v>
      </c>
      <c r="W262" s="0" t="s">
        <v>140</v>
      </c>
      <c r="X262" s="0" t="s">
        <v>88</v>
      </c>
      <c r="Y262" s="0" t="s">
        <v>89</v>
      </c>
      <c r="Z262" s="0" t="s">
        <v>90</v>
      </c>
      <c r="AB262" s="0" t="n">
        <v>604407.1</v>
      </c>
      <c r="AC262" s="0" t="n">
        <v>3246</v>
      </c>
      <c r="AD262" s="91" t="n">
        <v>37020.875</v>
      </c>
      <c r="AE262" s="91" t="n">
        <v>37020.875</v>
      </c>
    </row>
    <row r="263" customFormat="false" ht="12.75" hidden="false" customHeight="false" outlineLevel="0" collapsed="false">
      <c r="A263" s="122" t="n">
        <f aca="false">DATEVALUE(TEXT(F263,"mm/dd/yy"))</f>
        <v>37019</v>
      </c>
      <c r="B263" s="122" t="str">
        <f aca="false">IF(K263="Power",IF(Z263="Enron Canada Corp.",LEFT(L263,9),LEFT(L263,13)),K263)</f>
        <v>US East Power</v>
      </c>
      <c r="C263" s="123" t="n">
        <f aca="false">IF(K263="Power",((AE263-AD263+1)*16*SUM(O263:P263)),((AE263-AD263+1)*SUM(O263:P263)))</f>
        <v>800</v>
      </c>
      <c r="D263" s="123" t="n">
        <f aca="false">VLOOKUP(H263,$A$7:$E$11,(HLOOKUP(B263,$B$5:$E$6,2,FALSE())),FALSE())*C263</f>
        <v>4</v>
      </c>
      <c r="E263" s="90" t="n">
        <v>1217324</v>
      </c>
      <c r="F263" s="91" t="n">
        <v>37019.2809953704</v>
      </c>
      <c r="G263" s="0" t="s">
        <v>287</v>
      </c>
      <c r="H263" s="0" t="s">
        <v>13</v>
      </c>
      <c r="I263" s="0" t="s">
        <v>10</v>
      </c>
      <c r="K263" s="0" t="s">
        <v>12</v>
      </c>
      <c r="L263" s="0" t="s">
        <v>119</v>
      </c>
      <c r="M263" s="0" t="n">
        <v>29062</v>
      </c>
      <c r="N263" s="0" t="s">
        <v>445</v>
      </c>
      <c r="O263" s="92" t="n">
        <v>50</v>
      </c>
      <c r="R263" s="0" t="s">
        <v>83</v>
      </c>
      <c r="S263" s="0" t="s">
        <v>84</v>
      </c>
      <c r="T263" s="94" t="n">
        <v>31.25</v>
      </c>
      <c r="U263" s="0" t="s">
        <v>194</v>
      </c>
      <c r="V263" s="0" t="s">
        <v>446</v>
      </c>
      <c r="W263" s="0" t="s">
        <v>447</v>
      </c>
      <c r="X263" s="0" t="s">
        <v>88</v>
      </c>
      <c r="Y263" s="0" t="s">
        <v>89</v>
      </c>
      <c r="Z263" s="0" t="s">
        <v>90</v>
      </c>
      <c r="AA263" s="0" t="n">
        <v>96018400</v>
      </c>
      <c r="AB263" s="0" t="n">
        <v>604444.1</v>
      </c>
      <c r="AC263" s="0" t="n">
        <v>53295</v>
      </c>
      <c r="AD263" s="91" t="n">
        <v>37020.875</v>
      </c>
      <c r="AE263" s="91" t="n">
        <v>37020.875</v>
      </c>
    </row>
    <row r="264" customFormat="false" ht="12.75" hidden="false" customHeight="false" outlineLevel="0" collapsed="false">
      <c r="A264" s="122" t="n">
        <f aca="false">DATEVALUE(TEXT(F264,"mm/dd/yy"))</f>
        <v>37019</v>
      </c>
      <c r="B264" s="122" t="str">
        <f aca="false">IF(K264="Power",IF(Z264="Enron Canada Corp.",LEFT(L264,9),LEFT(L264,13)),K264)</f>
        <v>US East Power</v>
      </c>
      <c r="C264" s="123" t="n">
        <f aca="false">IF(K264="Power",((AE264-AD264+1)*16*SUM(O264:P264)),((AE264-AD264+1)*SUM(O264:P264)))</f>
        <v>1600</v>
      </c>
      <c r="D264" s="123" t="n">
        <f aca="false">VLOOKUP(H264,$A$7:$E$11,(HLOOKUP(B264,$B$5:$E$6,2,FALSE())),FALSE())*C264</f>
        <v>8</v>
      </c>
      <c r="E264" s="90" t="n">
        <v>1217356</v>
      </c>
      <c r="F264" s="91" t="n">
        <v>37019.2883912037</v>
      </c>
      <c r="G264" s="0" t="s">
        <v>156</v>
      </c>
      <c r="H264" s="0" t="s">
        <v>14</v>
      </c>
      <c r="I264" s="0" t="s">
        <v>10</v>
      </c>
      <c r="K264" s="0" t="s">
        <v>12</v>
      </c>
      <c r="L264" s="0" t="s">
        <v>119</v>
      </c>
      <c r="M264" s="0" t="n">
        <v>29085</v>
      </c>
      <c r="N264" s="0" t="s">
        <v>448</v>
      </c>
      <c r="O264" s="92" t="n">
        <v>50</v>
      </c>
      <c r="R264" s="0" t="s">
        <v>83</v>
      </c>
      <c r="S264" s="0" t="s">
        <v>84</v>
      </c>
      <c r="T264" s="94" t="n">
        <v>42.5</v>
      </c>
      <c r="U264" s="0" t="s">
        <v>138</v>
      </c>
      <c r="V264" s="0" t="s">
        <v>139</v>
      </c>
      <c r="W264" s="0" t="s">
        <v>140</v>
      </c>
      <c r="X264" s="0" t="s">
        <v>88</v>
      </c>
      <c r="Y264" s="0" t="s">
        <v>89</v>
      </c>
      <c r="Z264" s="0" t="s">
        <v>90</v>
      </c>
      <c r="AB264" s="0" t="n">
        <v>604468.1</v>
      </c>
      <c r="AC264" s="0" t="n">
        <v>3246</v>
      </c>
      <c r="AD264" s="91" t="n">
        <v>37021.875</v>
      </c>
      <c r="AE264" s="91" t="n">
        <v>37022.875</v>
      </c>
    </row>
    <row r="265" customFormat="false" ht="12.75" hidden="false" customHeight="false" outlineLevel="0" collapsed="false">
      <c r="A265" s="122" t="n">
        <f aca="false">DATEVALUE(TEXT(F265,"mm/dd/yy"))</f>
        <v>37019</v>
      </c>
      <c r="B265" s="122" t="str">
        <f aca="false">IF(K265="Power",IF(Z265="Enron Canada Corp.",LEFT(L265,9),LEFT(L265,13)),K265)</f>
        <v>US East Power</v>
      </c>
      <c r="C265" s="123" t="n">
        <f aca="false">IF(K265="Power",((AE265-AD265+1)*16*SUM(O265:P265)),((AE265-AD265+1)*SUM(O265:P265)))</f>
        <v>800</v>
      </c>
      <c r="D265" s="123" t="n">
        <f aca="false">VLOOKUP(H265,$A$7:$E$11,(HLOOKUP(B265,$B$5:$E$6,2,FALSE())),FALSE())*C265</f>
        <v>4</v>
      </c>
      <c r="E265" s="90" t="n">
        <v>1217363</v>
      </c>
      <c r="F265" s="91" t="n">
        <v>37019.2903009259</v>
      </c>
      <c r="G265" s="0" t="s">
        <v>156</v>
      </c>
      <c r="H265" s="0" t="s">
        <v>14</v>
      </c>
      <c r="I265" s="0" t="s">
        <v>10</v>
      </c>
      <c r="K265" s="0" t="s">
        <v>12</v>
      </c>
      <c r="L265" s="0" t="s">
        <v>119</v>
      </c>
      <c r="M265" s="0" t="n">
        <v>29088</v>
      </c>
      <c r="N265" s="0" t="s">
        <v>444</v>
      </c>
      <c r="O265" s="92" t="n">
        <v>50</v>
      </c>
      <c r="R265" s="0" t="s">
        <v>83</v>
      </c>
      <c r="S265" s="0" t="s">
        <v>84</v>
      </c>
      <c r="T265" s="94" t="n">
        <v>38.75</v>
      </c>
      <c r="U265" s="0" t="s">
        <v>138</v>
      </c>
      <c r="V265" s="0" t="s">
        <v>139</v>
      </c>
      <c r="W265" s="0" t="s">
        <v>140</v>
      </c>
      <c r="X265" s="0" t="s">
        <v>88</v>
      </c>
      <c r="Y265" s="0" t="s">
        <v>89</v>
      </c>
      <c r="Z265" s="0" t="s">
        <v>90</v>
      </c>
      <c r="AB265" s="0" t="n">
        <v>604478.1</v>
      </c>
      <c r="AC265" s="0" t="n">
        <v>3246</v>
      </c>
      <c r="AD265" s="91" t="n">
        <v>37020.875</v>
      </c>
      <c r="AE265" s="91" t="n">
        <v>37020.875</v>
      </c>
    </row>
    <row r="266" customFormat="false" ht="12.75" hidden="false" customHeight="false" outlineLevel="0" collapsed="false">
      <c r="A266" s="122" t="n">
        <f aca="false">DATEVALUE(TEXT(F266,"mm/dd/yy"))</f>
        <v>37019</v>
      </c>
      <c r="B266" s="122" t="str">
        <f aca="false">IF(K266="Power",IF(Z266="Enron Canada Corp.",LEFT(L266,9),LEFT(L266,13)),K266)</f>
        <v>US East Power</v>
      </c>
      <c r="C266" s="123" t="n">
        <f aca="false">IF(K266="Power",((AE266-AD266+1)*16*SUM(O266:P266)),((AE266-AD266+1)*SUM(O266:P266)))</f>
        <v>24000</v>
      </c>
      <c r="D266" s="123" t="n">
        <f aca="false">VLOOKUP(H266,$A$7:$E$11,(HLOOKUP(B266,$B$5:$E$6,2,FALSE())),FALSE())*C266</f>
        <v>120</v>
      </c>
      <c r="E266" s="90" t="n">
        <v>1217455</v>
      </c>
      <c r="F266" s="91" t="n">
        <v>37019.3096875</v>
      </c>
      <c r="G266" s="0" t="s">
        <v>156</v>
      </c>
      <c r="H266" s="0" t="s">
        <v>14</v>
      </c>
      <c r="I266" s="0" t="s">
        <v>10</v>
      </c>
      <c r="K266" s="0" t="s">
        <v>12</v>
      </c>
      <c r="L266" s="0" t="s">
        <v>119</v>
      </c>
      <c r="M266" s="0" t="n">
        <v>32554</v>
      </c>
      <c r="N266" s="0" t="s">
        <v>158</v>
      </c>
      <c r="P266" s="92" t="n">
        <v>50</v>
      </c>
      <c r="R266" s="0" t="s">
        <v>83</v>
      </c>
      <c r="S266" s="0" t="s">
        <v>84</v>
      </c>
      <c r="T266" s="94" t="n">
        <v>64.25</v>
      </c>
      <c r="U266" s="0" t="s">
        <v>138</v>
      </c>
      <c r="V266" s="0" t="s">
        <v>159</v>
      </c>
      <c r="W266" s="0" t="s">
        <v>160</v>
      </c>
      <c r="X266" s="0" t="s">
        <v>88</v>
      </c>
      <c r="Y266" s="0" t="s">
        <v>89</v>
      </c>
      <c r="Z266" s="0" t="s">
        <v>90</v>
      </c>
      <c r="AB266" s="0" t="n">
        <v>604539.1</v>
      </c>
      <c r="AC266" s="0" t="n">
        <v>3246</v>
      </c>
      <c r="AD266" s="91" t="n">
        <v>37043.5916666667</v>
      </c>
      <c r="AE266" s="91" t="n">
        <v>37072.5916666667</v>
      </c>
    </row>
    <row r="267" customFormat="false" ht="12.75" hidden="false" customHeight="false" outlineLevel="0" collapsed="false">
      <c r="A267" s="122" t="n">
        <f aca="false">DATEVALUE(TEXT(F267,"mm/dd/yy"))</f>
        <v>37019</v>
      </c>
      <c r="B267" s="122" t="str">
        <f aca="false">IF(K267="Power",IF(Z267="Enron Canada Corp.",LEFT(L267,9),LEFT(L267,13)),K267)</f>
        <v>US East Power</v>
      </c>
      <c r="C267" s="123" t="n">
        <f aca="false">IF(K267="Power",((AE267-AD267+1)*16*SUM(O267:P267)),((AE267-AD267+1)*SUM(O267:P267)))</f>
        <v>800</v>
      </c>
      <c r="D267" s="123" t="n">
        <f aca="false">VLOOKUP(H267,$A$7:$E$11,(HLOOKUP(B267,$B$5:$E$6,2,FALSE())),FALSE())*C267</f>
        <v>4</v>
      </c>
      <c r="E267" s="90" t="n">
        <v>1217479</v>
      </c>
      <c r="F267" s="91" t="n">
        <v>37019.3127199074</v>
      </c>
      <c r="G267" s="0" t="s">
        <v>218</v>
      </c>
      <c r="H267" s="0" t="s">
        <v>14</v>
      </c>
      <c r="I267" s="0" t="s">
        <v>10</v>
      </c>
      <c r="K267" s="0" t="s">
        <v>12</v>
      </c>
      <c r="L267" s="0" t="s">
        <v>119</v>
      </c>
      <c r="M267" s="0" t="n">
        <v>29088</v>
      </c>
      <c r="N267" s="0" t="s">
        <v>444</v>
      </c>
      <c r="P267" s="92" t="n">
        <v>50</v>
      </c>
      <c r="R267" s="0" t="s">
        <v>83</v>
      </c>
      <c r="S267" s="0" t="s">
        <v>84</v>
      </c>
      <c r="T267" s="94" t="n">
        <v>39.25</v>
      </c>
      <c r="U267" s="0" t="s">
        <v>138</v>
      </c>
      <c r="V267" s="0" t="s">
        <v>139</v>
      </c>
      <c r="W267" s="0" t="s">
        <v>140</v>
      </c>
      <c r="X267" s="0" t="s">
        <v>88</v>
      </c>
      <c r="Y267" s="0" t="s">
        <v>89</v>
      </c>
      <c r="Z267" s="0" t="s">
        <v>90</v>
      </c>
      <c r="AA267" s="0" t="n">
        <v>96049254</v>
      </c>
      <c r="AB267" s="0" t="n">
        <v>604550.1</v>
      </c>
      <c r="AC267" s="0" t="n">
        <v>84074</v>
      </c>
      <c r="AD267" s="91" t="n">
        <v>37020.875</v>
      </c>
      <c r="AE267" s="91" t="n">
        <v>37020.875</v>
      </c>
    </row>
    <row r="268" customFormat="false" ht="12.75" hidden="false" customHeight="false" outlineLevel="0" collapsed="false">
      <c r="A268" s="122" t="n">
        <f aca="false">DATEVALUE(TEXT(F268,"mm/dd/yy"))</f>
        <v>37019</v>
      </c>
      <c r="B268" s="122" t="str">
        <f aca="false">IF(K268="Power",IF(Z268="Enron Canada Corp.",LEFT(L268,9),LEFT(L268,13)),K268)</f>
        <v>US East Power</v>
      </c>
      <c r="C268" s="123" t="n">
        <f aca="false">IF(K268="Power",((AE268-AD268+1)*16*SUM(O268:P268)),((AE268-AD268+1)*SUM(O268:P268)))</f>
        <v>24000</v>
      </c>
      <c r="D268" s="123" t="n">
        <f aca="false">VLOOKUP(H268,$A$7:$E$11,(HLOOKUP(B268,$B$5:$E$6,2,FALSE())),FALSE())*C268</f>
        <v>120</v>
      </c>
      <c r="E268" s="90" t="n">
        <v>1217532</v>
      </c>
      <c r="F268" s="91" t="n">
        <v>37019.3165740741</v>
      </c>
      <c r="G268" s="0" t="s">
        <v>449</v>
      </c>
      <c r="H268" s="0" t="s">
        <v>13</v>
      </c>
      <c r="I268" s="0" t="s">
        <v>10</v>
      </c>
      <c r="K268" s="0" t="s">
        <v>12</v>
      </c>
      <c r="L268" s="0" t="s">
        <v>119</v>
      </c>
      <c r="M268" s="0" t="n">
        <v>3749</v>
      </c>
      <c r="N268" s="0" t="s">
        <v>170</v>
      </c>
      <c r="O268" s="92" t="n">
        <v>50</v>
      </c>
      <c r="R268" s="0" t="s">
        <v>83</v>
      </c>
      <c r="S268" s="0" t="s">
        <v>84</v>
      </c>
      <c r="T268" s="94" t="n">
        <v>66</v>
      </c>
      <c r="U268" s="0" t="s">
        <v>194</v>
      </c>
      <c r="V268" s="0" t="s">
        <v>167</v>
      </c>
      <c r="W268" s="0" t="s">
        <v>171</v>
      </c>
      <c r="X268" s="0" t="s">
        <v>88</v>
      </c>
      <c r="Y268" s="0" t="s">
        <v>89</v>
      </c>
      <c r="Z268" s="0" t="s">
        <v>90</v>
      </c>
      <c r="AB268" s="0" t="n">
        <v>604558.1</v>
      </c>
      <c r="AC268" s="0" t="n">
        <v>27457</v>
      </c>
      <c r="AD268" s="91" t="n">
        <v>37043.7159722222</v>
      </c>
      <c r="AE268" s="91" t="n">
        <v>37072.7159722222</v>
      </c>
    </row>
    <row r="269" customFormat="false" ht="12.75" hidden="false" customHeight="false" outlineLevel="0" collapsed="false">
      <c r="A269" s="122" t="n">
        <f aca="false">DATEVALUE(TEXT(F269,"mm/dd/yy"))</f>
        <v>37019</v>
      </c>
      <c r="B269" s="122" t="str">
        <f aca="false">IF(K269="Power",IF(Z269="Enron Canada Corp.",LEFT(L269,9),LEFT(L269,13)),K269)</f>
        <v>US East Power</v>
      </c>
      <c r="C269" s="123" t="n">
        <f aca="false">IF(K269="Power",((AE269-AD269+1)*16*SUM(O269:P269)),((AE269-AD269+1)*SUM(O269:P269)))</f>
        <v>8800</v>
      </c>
      <c r="D269" s="123" t="n">
        <f aca="false">VLOOKUP(H269,$A$7:$E$11,(HLOOKUP(B269,$B$5:$E$6,2,FALSE())),FALSE())*C269</f>
        <v>44</v>
      </c>
      <c r="E269" s="90" t="n">
        <v>1217788</v>
      </c>
      <c r="F269" s="91" t="n">
        <v>37019.3303125</v>
      </c>
      <c r="G269" s="0" t="s">
        <v>156</v>
      </c>
      <c r="H269" s="0" t="s">
        <v>14</v>
      </c>
      <c r="I269" s="0" t="s">
        <v>10</v>
      </c>
      <c r="K269" s="0" t="s">
        <v>12</v>
      </c>
      <c r="L269" s="0" t="s">
        <v>119</v>
      </c>
      <c r="M269" s="0" t="n">
        <v>50356</v>
      </c>
      <c r="N269" s="0" t="s">
        <v>450</v>
      </c>
      <c r="O269" s="92" t="n">
        <v>50</v>
      </c>
      <c r="R269" s="0" t="s">
        <v>83</v>
      </c>
      <c r="S269" s="0" t="s">
        <v>84</v>
      </c>
      <c r="T269" s="94" t="n">
        <v>45.75</v>
      </c>
      <c r="U269" s="0" t="s">
        <v>138</v>
      </c>
      <c r="V269" s="0" t="s">
        <v>139</v>
      </c>
      <c r="W269" s="0" t="s">
        <v>140</v>
      </c>
      <c r="X269" s="0" t="s">
        <v>88</v>
      </c>
      <c r="Y269" s="0" t="s">
        <v>89</v>
      </c>
      <c r="Z269" s="0" t="s">
        <v>90</v>
      </c>
      <c r="AB269" s="0" t="n">
        <v>604597.1</v>
      </c>
      <c r="AC269" s="0" t="n">
        <v>3246</v>
      </c>
      <c r="AD269" s="91" t="n">
        <v>37032.875</v>
      </c>
      <c r="AE269" s="91" t="n">
        <v>37042.875</v>
      </c>
    </row>
    <row r="270" customFormat="false" ht="12.75" hidden="false" customHeight="false" outlineLevel="0" collapsed="false">
      <c r="A270" s="122" t="n">
        <f aca="false">DATEVALUE(TEXT(F270,"mm/dd/yy"))</f>
        <v>37019</v>
      </c>
      <c r="B270" s="122" t="str">
        <f aca="false">IF(K270="Power",IF(Z270="Enron Canada Corp.",LEFT(L270,9),LEFT(L270,13)),K270)</f>
        <v>US West Power</v>
      </c>
      <c r="C270" s="123" t="n">
        <f aca="false">IF(K270="Power",((AE270-AD270+1)*16*SUM(O270:P270)),((AE270-AD270+1)*SUM(O270:P270)))</f>
        <v>400</v>
      </c>
      <c r="D270" s="123" t="n">
        <f aca="false">VLOOKUP(H270,$A$7:$E$11,(HLOOKUP(B270,$B$5:$E$6,2,FALSE())),FALSE())*C270</f>
        <v>3</v>
      </c>
      <c r="E270" s="90" t="n">
        <v>1218153</v>
      </c>
      <c r="F270" s="91" t="n">
        <v>37019.341400463</v>
      </c>
      <c r="G270" s="0" t="s">
        <v>292</v>
      </c>
      <c r="H270" s="0" t="s">
        <v>13</v>
      </c>
      <c r="I270" s="0" t="s">
        <v>10</v>
      </c>
      <c r="K270" s="0" t="s">
        <v>12</v>
      </c>
      <c r="L270" s="0" t="s">
        <v>92</v>
      </c>
      <c r="M270" s="0" t="n">
        <v>29487</v>
      </c>
      <c r="N270" s="0" t="s">
        <v>451</v>
      </c>
      <c r="P270" s="92" t="n">
        <v>25</v>
      </c>
      <c r="R270" s="0" t="s">
        <v>83</v>
      </c>
      <c r="S270" s="0" t="s">
        <v>84</v>
      </c>
      <c r="T270" s="94" t="n">
        <v>450</v>
      </c>
      <c r="U270" s="0" t="s">
        <v>163</v>
      </c>
      <c r="V270" s="0" t="s">
        <v>319</v>
      </c>
      <c r="W270" s="0" t="s">
        <v>101</v>
      </c>
      <c r="X270" s="0" t="s">
        <v>88</v>
      </c>
      <c r="Y270" s="0" t="s">
        <v>89</v>
      </c>
      <c r="Z270" s="0" t="s">
        <v>90</v>
      </c>
      <c r="AA270" s="0" t="n">
        <v>96004381</v>
      </c>
      <c r="AB270" s="0" t="n">
        <v>604667.1</v>
      </c>
      <c r="AC270" s="0" t="n">
        <v>12</v>
      </c>
      <c r="AD270" s="91" t="n">
        <v>37020.875</v>
      </c>
      <c r="AE270" s="91" t="n">
        <v>37020.875</v>
      </c>
    </row>
    <row r="271" customFormat="false" ht="12.75" hidden="false" customHeight="false" outlineLevel="0" collapsed="false">
      <c r="A271" s="122" t="n">
        <f aca="false">DATEVALUE(TEXT(F271,"mm/dd/yy"))</f>
        <v>37019</v>
      </c>
      <c r="B271" s="122" t="str">
        <f aca="false">IF(K271="Power",IF(Z271="Enron Canada Corp.",LEFT(L271,9),LEFT(L271,13)),K271)</f>
        <v>US West Power</v>
      </c>
      <c r="C271" s="123" t="n">
        <f aca="false">IF(K271="Power",((AE271-AD271+1)*16*SUM(O271:P271)),((AE271-AD271+1)*SUM(O271:P271)))</f>
        <v>400</v>
      </c>
      <c r="D271" s="123" t="n">
        <f aca="false">VLOOKUP(H271,$A$7:$E$11,(HLOOKUP(B271,$B$5:$E$6,2,FALSE())),FALSE())*C271</f>
        <v>3</v>
      </c>
      <c r="E271" s="90" t="n">
        <v>1218249</v>
      </c>
      <c r="F271" s="91" t="n">
        <v>37019.3441087963</v>
      </c>
      <c r="G271" s="0" t="s">
        <v>292</v>
      </c>
      <c r="H271" s="0" t="s">
        <v>13</v>
      </c>
      <c r="I271" s="0" t="s">
        <v>10</v>
      </c>
      <c r="K271" s="0" t="s">
        <v>12</v>
      </c>
      <c r="L271" s="0" t="s">
        <v>92</v>
      </c>
      <c r="M271" s="0" t="n">
        <v>29487</v>
      </c>
      <c r="N271" s="0" t="s">
        <v>451</v>
      </c>
      <c r="P271" s="92" t="n">
        <v>25</v>
      </c>
      <c r="R271" s="0" t="s">
        <v>83</v>
      </c>
      <c r="S271" s="0" t="s">
        <v>84</v>
      </c>
      <c r="T271" s="94" t="n">
        <v>455</v>
      </c>
      <c r="U271" s="0" t="s">
        <v>163</v>
      </c>
      <c r="V271" s="0" t="s">
        <v>319</v>
      </c>
      <c r="W271" s="0" t="s">
        <v>101</v>
      </c>
      <c r="X271" s="0" t="s">
        <v>88</v>
      </c>
      <c r="Y271" s="0" t="s">
        <v>89</v>
      </c>
      <c r="Z271" s="0" t="s">
        <v>90</v>
      </c>
      <c r="AA271" s="0" t="n">
        <v>96004381</v>
      </c>
      <c r="AB271" s="0" t="n">
        <v>604700.1</v>
      </c>
      <c r="AC271" s="0" t="n">
        <v>12</v>
      </c>
      <c r="AD271" s="91" t="n">
        <v>37020.875</v>
      </c>
      <c r="AE271" s="91" t="n">
        <v>37020.875</v>
      </c>
    </row>
    <row r="272" customFormat="false" ht="12.75" hidden="false" customHeight="false" outlineLevel="0" collapsed="false">
      <c r="A272" s="122" t="n">
        <f aca="false">DATEVALUE(TEXT(F272,"mm/dd/yy"))</f>
        <v>37019</v>
      </c>
      <c r="B272" s="122" t="str">
        <f aca="false">IF(K272="Power",IF(Z272="Enron Canada Corp.",LEFT(L272,9),LEFT(L272,13)),K272)</f>
        <v>Natural Gas</v>
      </c>
      <c r="C272" s="123" t="n">
        <f aca="false">IF(K272="Power",((AE272-AD272+1)*16*SUM(O272:P272)),((AE272-AD272+1)*SUM(O272:P272)))</f>
        <v>755000</v>
      </c>
      <c r="D272" s="123" t="n">
        <f aca="false">VLOOKUP(H272,$A$7:$E$11,(HLOOKUP(B272,$B$5:$E$6,2,FALSE())),FALSE())*C272</f>
        <v>188.75</v>
      </c>
      <c r="E272" s="90" t="n">
        <v>1218332</v>
      </c>
      <c r="F272" s="91" t="n">
        <v>37019.3475231481</v>
      </c>
      <c r="G272" s="0" t="s">
        <v>230</v>
      </c>
      <c r="H272" s="0" t="s">
        <v>13</v>
      </c>
      <c r="I272" s="0" t="s">
        <v>10</v>
      </c>
      <c r="K272" s="0" t="s">
        <v>11</v>
      </c>
      <c r="L272" s="0" t="s">
        <v>109</v>
      </c>
      <c r="M272" s="0" t="n">
        <v>35675</v>
      </c>
      <c r="N272" s="0" t="s">
        <v>452</v>
      </c>
      <c r="O272" s="92" t="n">
        <v>5000</v>
      </c>
      <c r="R272" s="0" t="s">
        <v>111</v>
      </c>
      <c r="S272" s="0" t="s">
        <v>84</v>
      </c>
      <c r="T272" s="94" t="n">
        <v>0.105</v>
      </c>
      <c r="U272" s="0" t="s">
        <v>188</v>
      </c>
      <c r="V272" s="0" t="s">
        <v>189</v>
      </c>
      <c r="W272" s="0" t="s">
        <v>190</v>
      </c>
      <c r="X272" s="0" t="s">
        <v>115</v>
      </c>
      <c r="Y272" s="0" t="s">
        <v>89</v>
      </c>
      <c r="Z272" s="0" t="s">
        <v>116</v>
      </c>
      <c r="AA272" s="0" t="n">
        <v>95001227</v>
      </c>
      <c r="AB272" s="0" t="s">
        <v>453</v>
      </c>
      <c r="AC272" s="0" t="n">
        <v>208</v>
      </c>
      <c r="AD272" s="91" t="n">
        <v>37196</v>
      </c>
      <c r="AE272" s="91" t="n">
        <v>37346</v>
      </c>
    </row>
    <row r="273" customFormat="false" ht="12.75" hidden="false" customHeight="false" outlineLevel="0" collapsed="false">
      <c r="A273" s="122" t="n">
        <f aca="false">DATEVALUE(TEXT(F273,"mm/dd/yy"))</f>
        <v>37019</v>
      </c>
      <c r="B273" s="122" t="str">
        <f aca="false">IF(K273="Power",IF(Z273="Enron Canada Corp.",LEFT(L273,9),LEFT(L273,13)),K273)</f>
        <v>US West Power</v>
      </c>
      <c r="C273" s="123" t="n">
        <f aca="false">IF(K273="Power",((AE273-AD273+1)*16*SUM(O273:P273)),((AE273-AD273+1)*SUM(O273:P273)))</f>
        <v>400</v>
      </c>
      <c r="D273" s="123" t="n">
        <f aca="false">VLOOKUP(H273,$A$7:$E$11,(HLOOKUP(B273,$B$5:$E$6,2,FALSE())),FALSE())*C273</f>
        <v>3</v>
      </c>
      <c r="E273" s="90" t="n">
        <v>1218437</v>
      </c>
      <c r="F273" s="91" t="n">
        <v>37019.3513310185</v>
      </c>
      <c r="G273" s="0" t="s">
        <v>292</v>
      </c>
      <c r="H273" s="0" t="s">
        <v>13</v>
      </c>
      <c r="I273" s="0" t="s">
        <v>10</v>
      </c>
      <c r="K273" s="0" t="s">
        <v>12</v>
      </c>
      <c r="L273" s="0" t="s">
        <v>92</v>
      </c>
      <c r="M273" s="0" t="n">
        <v>29487</v>
      </c>
      <c r="N273" s="0" t="s">
        <v>451</v>
      </c>
      <c r="P273" s="92" t="n">
        <v>25</v>
      </c>
      <c r="R273" s="0" t="s">
        <v>83</v>
      </c>
      <c r="S273" s="0" t="s">
        <v>84</v>
      </c>
      <c r="T273" s="94" t="n">
        <v>500</v>
      </c>
      <c r="U273" s="0" t="s">
        <v>163</v>
      </c>
      <c r="V273" s="0" t="s">
        <v>319</v>
      </c>
      <c r="W273" s="0" t="s">
        <v>101</v>
      </c>
      <c r="X273" s="0" t="s">
        <v>88</v>
      </c>
      <c r="Y273" s="0" t="s">
        <v>89</v>
      </c>
      <c r="Z273" s="0" t="s">
        <v>90</v>
      </c>
      <c r="AA273" s="0" t="n">
        <v>96004381</v>
      </c>
      <c r="AB273" s="0" t="n">
        <v>604761.1</v>
      </c>
      <c r="AC273" s="0" t="n">
        <v>12</v>
      </c>
      <c r="AD273" s="91" t="n">
        <v>37020.875</v>
      </c>
      <c r="AE273" s="91" t="n">
        <v>37020.875</v>
      </c>
    </row>
    <row r="274" customFormat="false" ht="12.75" hidden="false" customHeight="false" outlineLevel="0" collapsed="false">
      <c r="A274" s="122" t="n">
        <f aca="false">DATEVALUE(TEXT(F274,"mm/dd/yy"))</f>
        <v>37019</v>
      </c>
      <c r="B274" s="122" t="str">
        <f aca="false">IF(K274="Power",IF(Z274="Enron Canada Corp.",LEFT(L274,9),LEFT(L274,13)),K274)</f>
        <v>US East Power</v>
      </c>
      <c r="C274" s="123" t="n">
        <f aca="false">IF(K274="Power",((AE274-AD274+1)*16*SUM(O274:P274)),((AE274-AD274+1)*SUM(O274:P274)))</f>
        <v>17600</v>
      </c>
      <c r="D274" s="123" t="n">
        <f aca="false">VLOOKUP(H274,$A$7:$E$11,(HLOOKUP(B274,$B$5:$E$6,2,FALSE())),FALSE())*C274</f>
        <v>88</v>
      </c>
      <c r="E274" s="90" t="n">
        <v>1218497</v>
      </c>
      <c r="F274" s="91" t="n">
        <v>37019.3535648148</v>
      </c>
      <c r="G274" s="0" t="s">
        <v>157</v>
      </c>
      <c r="H274" s="0" t="s">
        <v>13</v>
      </c>
      <c r="I274" s="0" t="s">
        <v>10</v>
      </c>
      <c r="K274" s="0" t="s">
        <v>12</v>
      </c>
      <c r="L274" s="0" t="s">
        <v>119</v>
      </c>
      <c r="M274" s="0" t="n">
        <v>29071</v>
      </c>
      <c r="N274" s="0" t="s">
        <v>454</v>
      </c>
      <c r="P274" s="92" t="n">
        <v>50</v>
      </c>
      <c r="R274" s="0" t="s">
        <v>83</v>
      </c>
      <c r="S274" s="0" t="s">
        <v>84</v>
      </c>
      <c r="T274" s="94" t="n">
        <v>50.5</v>
      </c>
      <c r="U274" s="0" t="s">
        <v>455</v>
      </c>
      <c r="V274" s="0" t="s">
        <v>456</v>
      </c>
      <c r="W274" s="0" t="s">
        <v>457</v>
      </c>
      <c r="X274" s="0" t="s">
        <v>88</v>
      </c>
      <c r="Y274" s="0" t="s">
        <v>89</v>
      </c>
      <c r="Z274" s="0" t="s">
        <v>90</v>
      </c>
      <c r="AA274" s="0" t="n">
        <v>96053024</v>
      </c>
      <c r="AB274" s="0" t="n">
        <v>604777.1</v>
      </c>
      <c r="AC274" s="0" t="n">
        <v>65268</v>
      </c>
      <c r="AD274" s="91" t="n">
        <v>37021.875</v>
      </c>
      <c r="AE274" s="91" t="n">
        <v>37042.875</v>
      </c>
    </row>
    <row r="275" customFormat="false" ht="12.75" hidden="false" customHeight="false" outlineLevel="0" collapsed="false">
      <c r="A275" s="122" t="n">
        <f aca="false">DATEVALUE(TEXT(F275,"mm/dd/yy"))</f>
        <v>37019</v>
      </c>
      <c r="B275" s="122" t="str">
        <f aca="false">IF(K275="Power",IF(Z275="Enron Canada Corp.",LEFT(L275,9),LEFT(L275,13)),K275)</f>
        <v>US East Power</v>
      </c>
      <c r="C275" s="123" t="n">
        <f aca="false">IF(K275="Power",((AE275-AD275+1)*16*SUM(O275:P275)),((AE275-AD275+1)*SUM(O275:P275)))</f>
        <v>800</v>
      </c>
      <c r="D275" s="123" t="n">
        <f aca="false">VLOOKUP(H275,$A$7:$E$11,(HLOOKUP(B275,$B$5:$E$6,2,FALSE())),FALSE())*C275</f>
        <v>4</v>
      </c>
      <c r="E275" s="90" t="n">
        <v>1218598</v>
      </c>
      <c r="F275" s="91" t="n">
        <v>37019.3564930556</v>
      </c>
      <c r="G275" s="0" t="s">
        <v>164</v>
      </c>
      <c r="H275" s="0" t="s">
        <v>13</v>
      </c>
      <c r="I275" s="0" t="s">
        <v>10</v>
      </c>
      <c r="K275" s="0" t="s">
        <v>12</v>
      </c>
      <c r="L275" s="0" t="s">
        <v>119</v>
      </c>
      <c r="M275" s="0" t="n">
        <v>34503</v>
      </c>
      <c r="N275" s="0" t="s">
        <v>458</v>
      </c>
      <c r="P275" s="92" t="n">
        <v>50</v>
      </c>
      <c r="R275" s="0" t="s">
        <v>83</v>
      </c>
      <c r="S275" s="0" t="s">
        <v>84</v>
      </c>
      <c r="T275" s="94" t="n">
        <v>39</v>
      </c>
      <c r="U275" s="0" t="s">
        <v>209</v>
      </c>
      <c r="V275" s="0" t="s">
        <v>122</v>
      </c>
      <c r="W275" s="0" t="s">
        <v>135</v>
      </c>
      <c r="X275" s="0" t="s">
        <v>88</v>
      </c>
      <c r="Y275" s="0" t="s">
        <v>89</v>
      </c>
      <c r="Z275" s="0" t="s">
        <v>90</v>
      </c>
      <c r="AA275" s="0" t="n">
        <v>96004396</v>
      </c>
      <c r="AB275" s="0" t="n">
        <v>604800.1</v>
      </c>
      <c r="AC275" s="0" t="n">
        <v>64245</v>
      </c>
      <c r="AD275" s="91" t="n">
        <v>37020.875</v>
      </c>
      <c r="AE275" s="91" t="n">
        <v>37020.875</v>
      </c>
    </row>
    <row r="276" customFormat="false" ht="12.75" hidden="false" customHeight="false" outlineLevel="0" collapsed="false">
      <c r="A276" s="122" t="n">
        <f aca="false">DATEVALUE(TEXT(F276,"mm/dd/yy"))</f>
        <v>37019</v>
      </c>
      <c r="B276" s="122" t="str">
        <f aca="false">IF(K276="Power",IF(Z276="Enron Canada Corp.",LEFT(L276,9),LEFT(L276,13)),K276)</f>
        <v>US East Power</v>
      </c>
      <c r="C276" s="123" t="n">
        <f aca="false">IF(K276="Power",((AE276-AD276+1)*16*SUM(O276:P276)),((AE276-AD276+1)*SUM(O276:P276)))</f>
        <v>800</v>
      </c>
      <c r="D276" s="123" t="n">
        <f aca="false">VLOOKUP(H276,$A$7:$E$11,(HLOOKUP(B276,$B$5:$E$6,2,FALSE())),FALSE())*C276</f>
        <v>4</v>
      </c>
      <c r="E276" s="90" t="n">
        <v>1218615</v>
      </c>
      <c r="F276" s="91" t="n">
        <v>37019.3570601852</v>
      </c>
      <c r="G276" s="0" t="s">
        <v>164</v>
      </c>
      <c r="H276" s="0" t="s">
        <v>13</v>
      </c>
      <c r="I276" s="0" t="s">
        <v>10</v>
      </c>
      <c r="K276" s="0" t="s">
        <v>12</v>
      </c>
      <c r="L276" s="0" t="s">
        <v>119</v>
      </c>
      <c r="M276" s="0" t="n">
        <v>34503</v>
      </c>
      <c r="N276" s="0" t="s">
        <v>458</v>
      </c>
      <c r="P276" s="92" t="n">
        <v>50</v>
      </c>
      <c r="R276" s="0" t="s">
        <v>83</v>
      </c>
      <c r="S276" s="0" t="s">
        <v>84</v>
      </c>
      <c r="T276" s="94" t="n">
        <v>39.5</v>
      </c>
      <c r="U276" s="0" t="s">
        <v>209</v>
      </c>
      <c r="V276" s="0" t="s">
        <v>122</v>
      </c>
      <c r="W276" s="0" t="s">
        <v>135</v>
      </c>
      <c r="X276" s="0" t="s">
        <v>88</v>
      </c>
      <c r="Y276" s="0" t="s">
        <v>89</v>
      </c>
      <c r="Z276" s="0" t="s">
        <v>90</v>
      </c>
      <c r="AA276" s="0" t="n">
        <v>96004396</v>
      </c>
      <c r="AB276" s="0" t="n">
        <v>604808.1</v>
      </c>
      <c r="AC276" s="0" t="n">
        <v>64245</v>
      </c>
      <c r="AD276" s="91" t="n">
        <v>37020.875</v>
      </c>
      <c r="AE276" s="91" t="n">
        <v>37020.875</v>
      </c>
    </row>
    <row r="277" customFormat="false" ht="12.75" hidden="false" customHeight="false" outlineLevel="0" collapsed="false">
      <c r="A277" s="122" t="n">
        <f aca="false">DATEVALUE(TEXT(F277,"mm/dd/yy"))</f>
        <v>37019</v>
      </c>
      <c r="B277" s="122" t="str">
        <f aca="false">IF(K277="Power",IF(Z277="Enron Canada Corp.",LEFT(L277,9),LEFT(L277,13)),K277)</f>
        <v>US East Power</v>
      </c>
      <c r="C277" s="123" t="n">
        <f aca="false">IF(K277="Power",((AE277-AD277+1)*16*SUM(O277:P277)),((AE277-AD277+1)*SUM(O277:P277)))</f>
        <v>24000</v>
      </c>
      <c r="D277" s="123" t="n">
        <f aca="false">VLOOKUP(H277,$A$7:$E$11,(HLOOKUP(B277,$B$5:$E$6,2,FALSE())),FALSE())*C277</f>
        <v>120</v>
      </c>
      <c r="E277" s="90" t="n">
        <v>1219348</v>
      </c>
      <c r="F277" s="91" t="n">
        <v>37019.3748032407</v>
      </c>
      <c r="G277" s="0" t="s">
        <v>154</v>
      </c>
      <c r="H277" s="0" t="s">
        <v>14</v>
      </c>
      <c r="I277" s="0" t="s">
        <v>10</v>
      </c>
      <c r="K277" s="0" t="s">
        <v>12</v>
      </c>
      <c r="L277" s="0" t="s">
        <v>119</v>
      </c>
      <c r="M277" s="0" t="n">
        <v>32554</v>
      </c>
      <c r="N277" s="0" t="s">
        <v>158</v>
      </c>
      <c r="P277" s="92" t="n">
        <v>50</v>
      </c>
      <c r="R277" s="0" t="s">
        <v>83</v>
      </c>
      <c r="S277" s="0" t="s">
        <v>84</v>
      </c>
      <c r="T277" s="94" t="n">
        <v>64.25</v>
      </c>
      <c r="U277" s="0" t="s">
        <v>138</v>
      </c>
      <c r="V277" s="0" t="s">
        <v>159</v>
      </c>
      <c r="W277" s="0" t="s">
        <v>160</v>
      </c>
      <c r="X277" s="0" t="s">
        <v>88</v>
      </c>
      <c r="Y277" s="0" t="s">
        <v>89</v>
      </c>
      <c r="Z277" s="0" t="s">
        <v>90</v>
      </c>
      <c r="AA277" s="0" t="n">
        <v>96005582</v>
      </c>
      <c r="AB277" s="0" t="n">
        <v>604878.1</v>
      </c>
      <c r="AC277" s="0" t="n">
        <v>53461</v>
      </c>
      <c r="AD277" s="91" t="n">
        <v>37043.5916666667</v>
      </c>
      <c r="AE277" s="91" t="n">
        <v>37072.5916666667</v>
      </c>
    </row>
    <row r="278" customFormat="false" ht="12.75" hidden="false" customHeight="false" outlineLevel="0" collapsed="false">
      <c r="A278" s="122" t="n">
        <f aca="false">DATEVALUE(TEXT(F278,"mm/dd/yy"))</f>
        <v>37019</v>
      </c>
      <c r="B278" s="122" t="str">
        <f aca="false">IF(K278="Power",IF(Z278="Enron Canada Corp.",LEFT(L278,9),LEFT(L278,13)),K278)</f>
        <v>Natural Gas</v>
      </c>
      <c r="C278" s="123" t="n">
        <f aca="false">IF(K278="Power",((AE278-AD278+1)*16*SUM(O278:P278)),((AE278-AD278+1)*SUM(O278:P278)))</f>
        <v>755000</v>
      </c>
      <c r="D278" s="123" t="n">
        <f aca="false">VLOOKUP(H278,$A$7:$E$11,(HLOOKUP(B278,$B$5:$E$6,2,FALSE())),FALSE())*C278</f>
        <v>188.75</v>
      </c>
      <c r="E278" s="90" t="n">
        <v>1219840</v>
      </c>
      <c r="F278" s="91" t="n">
        <v>37019.3848726851</v>
      </c>
      <c r="G278" s="0" t="s">
        <v>230</v>
      </c>
      <c r="H278" s="0" t="s">
        <v>13</v>
      </c>
      <c r="I278" s="0" t="s">
        <v>10</v>
      </c>
      <c r="K278" s="0" t="s">
        <v>11</v>
      </c>
      <c r="L278" s="0" t="s">
        <v>109</v>
      </c>
      <c r="M278" s="0" t="n">
        <v>35675</v>
      </c>
      <c r="N278" s="0" t="s">
        <v>452</v>
      </c>
      <c r="O278" s="92" t="n">
        <v>5000</v>
      </c>
      <c r="R278" s="0" t="s">
        <v>111</v>
      </c>
      <c r="S278" s="0" t="s">
        <v>84</v>
      </c>
      <c r="T278" s="94" t="n">
        <v>0.1</v>
      </c>
      <c r="U278" s="0" t="s">
        <v>188</v>
      </c>
      <c r="V278" s="0" t="s">
        <v>189</v>
      </c>
      <c r="W278" s="0" t="s">
        <v>190</v>
      </c>
      <c r="X278" s="0" t="s">
        <v>115</v>
      </c>
      <c r="Y278" s="0" t="s">
        <v>89</v>
      </c>
      <c r="Z278" s="0" t="s">
        <v>116</v>
      </c>
      <c r="AA278" s="0" t="n">
        <v>95001227</v>
      </c>
      <c r="AB278" s="0" t="s">
        <v>459</v>
      </c>
      <c r="AC278" s="0" t="n">
        <v>208</v>
      </c>
      <c r="AD278" s="91" t="n">
        <v>37196</v>
      </c>
      <c r="AE278" s="91" t="n">
        <v>37346</v>
      </c>
    </row>
    <row r="279" customFormat="false" ht="12.75" hidden="false" customHeight="false" outlineLevel="0" collapsed="false">
      <c r="A279" s="122" t="n">
        <f aca="false">DATEVALUE(TEXT(F279,"mm/dd/yy"))</f>
        <v>37019</v>
      </c>
      <c r="B279" s="122" t="str">
        <f aca="false">IF(K279="Power",IF(Z279="Enron Canada Corp.",LEFT(L279,9),LEFT(L279,13)),K279)</f>
        <v>US East Power</v>
      </c>
      <c r="C279" s="123" t="n">
        <f aca="false">IF(K279="Power",((AE279-AD279+1)*16*SUM(O279:P279)),((AE279-AD279+1)*SUM(O279:P279)))</f>
        <v>24000</v>
      </c>
      <c r="D279" s="123" t="n">
        <f aca="false">VLOOKUP(H279,$A$7:$E$11,(HLOOKUP(B279,$B$5:$E$6,2,FALSE())),FALSE())*C279</f>
        <v>120</v>
      </c>
      <c r="E279" s="90" t="n">
        <v>1220280</v>
      </c>
      <c r="F279" s="91" t="n">
        <v>37019.3940625</v>
      </c>
      <c r="G279" s="0" t="s">
        <v>164</v>
      </c>
      <c r="H279" s="0" t="s">
        <v>13</v>
      </c>
      <c r="I279" s="0" t="s">
        <v>10</v>
      </c>
      <c r="K279" s="0" t="s">
        <v>12</v>
      </c>
      <c r="L279" s="0" t="s">
        <v>119</v>
      </c>
      <c r="M279" s="0" t="n">
        <v>33275</v>
      </c>
      <c r="N279" s="0" t="s">
        <v>254</v>
      </c>
      <c r="O279" s="92" t="n">
        <v>50</v>
      </c>
      <c r="R279" s="0" t="s">
        <v>83</v>
      </c>
      <c r="S279" s="0" t="s">
        <v>84</v>
      </c>
      <c r="T279" s="94" t="n">
        <v>60.25</v>
      </c>
      <c r="U279" s="0" t="s">
        <v>194</v>
      </c>
      <c r="V279" s="0" t="s">
        <v>167</v>
      </c>
      <c r="W279" s="0" t="s">
        <v>168</v>
      </c>
      <c r="X279" s="0" t="s">
        <v>88</v>
      </c>
      <c r="Y279" s="0" t="s">
        <v>89</v>
      </c>
      <c r="Z279" s="0" t="s">
        <v>90</v>
      </c>
      <c r="AA279" s="0" t="n">
        <v>96004396</v>
      </c>
      <c r="AB279" s="0" t="n">
        <v>604900.1</v>
      </c>
      <c r="AC279" s="0" t="n">
        <v>64245</v>
      </c>
      <c r="AD279" s="91" t="n">
        <v>37043.7104166667</v>
      </c>
      <c r="AE279" s="91" t="n">
        <v>37072.7104166667</v>
      </c>
    </row>
    <row r="280" customFormat="false" ht="12.75" hidden="false" customHeight="false" outlineLevel="0" collapsed="false">
      <c r="A280" s="122" t="n">
        <f aca="false">DATEVALUE(TEXT(F280,"mm/dd/yy"))</f>
        <v>37019</v>
      </c>
      <c r="B280" s="122" t="str">
        <f aca="false">IF(K280="Power",IF(Z280="Enron Canada Corp.",LEFT(L280,9),LEFT(L280,13)),K280)</f>
        <v>US East Power</v>
      </c>
      <c r="C280" s="123" t="n">
        <f aca="false">IF(K280="Power",((AE280-AD280+1)*16*SUM(O280:P280)),((AE280-AD280+1)*SUM(O280:P280)))</f>
        <v>4000</v>
      </c>
      <c r="D280" s="123" t="n">
        <f aca="false">VLOOKUP(H280,$A$7:$E$11,(HLOOKUP(B280,$B$5:$E$6,2,FALSE())),FALSE())*C280</f>
        <v>20</v>
      </c>
      <c r="E280" s="90" t="n">
        <v>1220755</v>
      </c>
      <c r="F280" s="91" t="n">
        <v>37019.4160648148</v>
      </c>
      <c r="G280" s="0" t="s">
        <v>292</v>
      </c>
      <c r="H280" s="0" t="s">
        <v>13</v>
      </c>
      <c r="I280" s="0" t="s">
        <v>10</v>
      </c>
      <c r="K280" s="0" t="s">
        <v>12</v>
      </c>
      <c r="L280" s="0" t="s">
        <v>430</v>
      </c>
      <c r="M280" s="0" t="n">
        <v>32893</v>
      </c>
      <c r="N280" s="0" t="s">
        <v>460</v>
      </c>
      <c r="O280" s="92" t="n">
        <v>50</v>
      </c>
      <c r="R280" s="0" t="s">
        <v>83</v>
      </c>
      <c r="S280" s="0" t="s">
        <v>84</v>
      </c>
      <c r="T280" s="94" t="n">
        <v>47.75</v>
      </c>
      <c r="U280" s="0" t="s">
        <v>432</v>
      </c>
      <c r="V280" s="0" t="s">
        <v>433</v>
      </c>
      <c r="W280" s="0" t="s">
        <v>434</v>
      </c>
      <c r="X280" s="0" t="s">
        <v>88</v>
      </c>
      <c r="Y280" s="0" t="s">
        <v>89</v>
      </c>
      <c r="Z280" s="0" t="s">
        <v>90</v>
      </c>
      <c r="AA280" s="0" t="n">
        <v>96004381</v>
      </c>
      <c r="AB280" s="0" t="n">
        <v>604991.1</v>
      </c>
      <c r="AC280" s="0" t="n">
        <v>12</v>
      </c>
      <c r="AD280" s="91" t="n">
        <v>37025.875</v>
      </c>
      <c r="AE280" s="91" t="n">
        <v>37029.875</v>
      </c>
    </row>
    <row r="281" customFormat="false" ht="12.75" hidden="false" customHeight="false" outlineLevel="0" collapsed="false">
      <c r="A281" s="122" t="n">
        <f aca="false">DATEVALUE(TEXT(F281,"mm/dd/yy"))</f>
        <v>37019</v>
      </c>
      <c r="B281" s="122" t="str">
        <f aca="false">IF(K281="Power",IF(Z281="Enron Canada Corp.",LEFT(L281,9),LEFT(L281,13)),K281)</f>
        <v>US East Power</v>
      </c>
      <c r="C281" s="123" t="n">
        <f aca="false">IF(K281="Power",((AE281-AD281+1)*16*SUM(O281:P281)),((AE281-AD281+1)*SUM(O281:P281)))</f>
        <v>1600</v>
      </c>
      <c r="D281" s="123" t="n">
        <f aca="false">VLOOKUP(H281,$A$7:$E$11,(HLOOKUP(B281,$B$5:$E$6,2,FALSE())),FALSE())*C281</f>
        <v>8</v>
      </c>
      <c r="E281" s="90" t="n">
        <v>1221284</v>
      </c>
      <c r="F281" s="91" t="n">
        <v>37019.4609722222</v>
      </c>
      <c r="G281" s="0" t="s">
        <v>164</v>
      </c>
      <c r="H281" s="0" t="s">
        <v>13</v>
      </c>
      <c r="I281" s="0" t="s">
        <v>10</v>
      </c>
      <c r="K281" s="0" t="s">
        <v>12</v>
      </c>
      <c r="L281" s="0" t="s">
        <v>119</v>
      </c>
      <c r="M281" s="0" t="n">
        <v>29078</v>
      </c>
      <c r="N281" s="0" t="s">
        <v>461</v>
      </c>
      <c r="O281" s="92" t="n">
        <v>50</v>
      </c>
      <c r="R281" s="0" t="s">
        <v>83</v>
      </c>
      <c r="S281" s="0" t="s">
        <v>84</v>
      </c>
      <c r="T281" s="94" t="n">
        <v>58</v>
      </c>
      <c r="U281" s="0" t="s">
        <v>209</v>
      </c>
      <c r="V281" s="0" t="s">
        <v>122</v>
      </c>
      <c r="W281" s="0" t="s">
        <v>135</v>
      </c>
      <c r="X281" s="0" t="s">
        <v>88</v>
      </c>
      <c r="Y281" s="0" t="s">
        <v>89</v>
      </c>
      <c r="Z281" s="0" t="s">
        <v>90</v>
      </c>
      <c r="AA281" s="0" t="n">
        <v>96004396</v>
      </c>
      <c r="AB281" s="0" t="n">
        <v>605127.1</v>
      </c>
      <c r="AC281" s="0" t="n">
        <v>64245</v>
      </c>
      <c r="AD281" s="91" t="n">
        <v>37021.875</v>
      </c>
      <c r="AE281" s="91" t="n">
        <v>37022.875</v>
      </c>
    </row>
    <row r="282" customFormat="false" ht="12.75" hidden="false" customHeight="false" outlineLevel="0" collapsed="false">
      <c r="A282" s="122" t="n">
        <f aca="false">DATEVALUE(TEXT(F282,"mm/dd/yy"))</f>
        <v>37019</v>
      </c>
      <c r="B282" s="122" t="str">
        <f aca="false">IF(K282="Power",IF(Z282="Enron Canada Corp.",LEFT(L282,9),LEFT(L282,13)),K282)</f>
        <v>US East Power</v>
      </c>
      <c r="C282" s="123" t="n">
        <f aca="false">IF(K282="Power",((AE282-AD282+1)*16*SUM(O282:P282)),((AE282-AD282+1)*SUM(O282:P282)))</f>
        <v>4000</v>
      </c>
      <c r="D282" s="123" t="n">
        <f aca="false">VLOOKUP(H282,$A$7:$E$11,(HLOOKUP(B282,$B$5:$E$6,2,FALSE())),FALSE())*C282</f>
        <v>20</v>
      </c>
      <c r="E282" s="90" t="n">
        <v>1221287</v>
      </c>
      <c r="F282" s="91" t="n">
        <v>37019.461087963</v>
      </c>
      <c r="G282" s="0" t="s">
        <v>164</v>
      </c>
      <c r="H282" s="0" t="s">
        <v>13</v>
      </c>
      <c r="I282" s="0" t="s">
        <v>10</v>
      </c>
      <c r="K282" s="0" t="s">
        <v>12</v>
      </c>
      <c r="L282" s="0" t="s">
        <v>119</v>
      </c>
      <c r="M282" s="0" t="n">
        <v>29083</v>
      </c>
      <c r="N282" s="0" t="s">
        <v>462</v>
      </c>
      <c r="O282" s="92" t="n">
        <v>50</v>
      </c>
      <c r="R282" s="0" t="s">
        <v>83</v>
      </c>
      <c r="S282" s="0" t="s">
        <v>84</v>
      </c>
      <c r="T282" s="94" t="n">
        <v>54.5</v>
      </c>
      <c r="U282" s="0" t="s">
        <v>209</v>
      </c>
      <c r="V282" s="0" t="s">
        <v>122</v>
      </c>
      <c r="W282" s="0" t="s">
        <v>135</v>
      </c>
      <c r="X282" s="0" t="s">
        <v>88</v>
      </c>
      <c r="Y282" s="0" t="s">
        <v>89</v>
      </c>
      <c r="Z282" s="0" t="s">
        <v>90</v>
      </c>
      <c r="AA282" s="0" t="n">
        <v>96004396</v>
      </c>
      <c r="AB282" s="0" t="n">
        <v>605128.1</v>
      </c>
      <c r="AC282" s="0" t="n">
        <v>64245</v>
      </c>
      <c r="AD282" s="91" t="n">
        <v>37025.875</v>
      </c>
      <c r="AE282" s="91" t="n">
        <v>37029.875</v>
      </c>
    </row>
    <row r="283" customFormat="false" ht="12.75" hidden="false" customHeight="false" outlineLevel="0" collapsed="false">
      <c r="A283" s="122" t="n">
        <f aca="false">DATEVALUE(TEXT(F283,"mm/dd/yy"))</f>
        <v>37019</v>
      </c>
      <c r="B283" s="122" t="str">
        <f aca="false">IF(K283="Power",IF(Z283="Enron Canada Corp.",LEFT(L283,9),LEFT(L283,13)),K283)</f>
        <v>US East Power</v>
      </c>
      <c r="C283" s="123" t="n">
        <f aca="false">IF(K283="Power",((AE283-AD283+1)*16*SUM(O283:P283)),((AE283-AD283+1)*SUM(O283:P283)))</f>
        <v>24000</v>
      </c>
      <c r="D283" s="123" t="n">
        <f aca="false">VLOOKUP(H283,$A$7:$E$11,(HLOOKUP(B283,$B$5:$E$6,2,FALSE())),FALSE())*C283</f>
        <v>120</v>
      </c>
      <c r="E283" s="90" t="n">
        <v>1221603</v>
      </c>
      <c r="F283" s="91" t="n">
        <v>37019.5098958333</v>
      </c>
      <c r="G283" s="0" t="s">
        <v>164</v>
      </c>
      <c r="H283" s="0" t="s">
        <v>13</v>
      </c>
      <c r="I283" s="0" t="s">
        <v>10</v>
      </c>
      <c r="K283" s="0" t="s">
        <v>12</v>
      </c>
      <c r="L283" s="0" t="s">
        <v>119</v>
      </c>
      <c r="M283" s="0" t="n">
        <v>33275</v>
      </c>
      <c r="N283" s="0" t="s">
        <v>254</v>
      </c>
      <c r="O283" s="92" t="n">
        <v>50</v>
      </c>
      <c r="R283" s="0" t="s">
        <v>83</v>
      </c>
      <c r="S283" s="0" t="s">
        <v>84</v>
      </c>
      <c r="T283" s="94" t="n">
        <v>61.5</v>
      </c>
      <c r="U283" s="0" t="s">
        <v>194</v>
      </c>
      <c r="V283" s="0" t="s">
        <v>167</v>
      </c>
      <c r="W283" s="0" t="s">
        <v>168</v>
      </c>
      <c r="X283" s="0" t="s">
        <v>88</v>
      </c>
      <c r="Y283" s="0" t="s">
        <v>89</v>
      </c>
      <c r="Z283" s="0" t="s">
        <v>90</v>
      </c>
      <c r="AA283" s="0" t="n">
        <v>96004396</v>
      </c>
      <c r="AB283" s="0" t="n">
        <v>605234.1</v>
      </c>
      <c r="AC283" s="0" t="n">
        <v>64245</v>
      </c>
      <c r="AD283" s="91" t="n">
        <v>37043.7104166667</v>
      </c>
      <c r="AE283" s="91" t="n">
        <v>37072.7104166667</v>
      </c>
    </row>
    <row r="284" customFormat="false" ht="12.75" hidden="false" customHeight="false" outlineLevel="0" collapsed="false">
      <c r="A284" s="122" t="n">
        <f aca="false">DATEVALUE(TEXT(F284,"mm/dd/yy"))</f>
        <v>37019</v>
      </c>
      <c r="B284" s="122" t="str">
        <f aca="false">IF(K284="Power",IF(Z284="Enron Canada Corp.",LEFT(L284,9),LEFT(L284,13)),K284)</f>
        <v>US East Power</v>
      </c>
      <c r="C284" s="123" t="n">
        <f aca="false">IF(K284="Power",((AE284-AD284+1)*16*SUM(O284:P284)),((AE284-AD284+1)*SUM(O284:P284)))</f>
        <v>8800</v>
      </c>
      <c r="D284" s="123" t="n">
        <f aca="false">VLOOKUP(H284,$A$7:$E$11,(HLOOKUP(B284,$B$5:$E$6,2,FALSE())),FALSE())*C284</f>
        <v>44</v>
      </c>
      <c r="E284" s="90" t="n">
        <v>1221704</v>
      </c>
      <c r="F284" s="91" t="n">
        <v>37019.524375</v>
      </c>
      <c r="G284" s="0" t="s">
        <v>156</v>
      </c>
      <c r="H284" s="0" t="s">
        <v>14</v>
      </c>
      <c r="I284" s="0" t="s">
        <v>10</v>
      </c>
      <c r="K284" s="0" t="s">
        <v>12</v>
      </c>
      <c r="L284" s="0" t="s">
        <v>119</v>
      </c>
      <c r="M284" s="0" t="n">
        <v>50356</v>
      </c>
      <c r="N284" s="0" t="s">
        <v>450</v>
      </c>
      <c r="O284" s="92" t="n">
        <v>50</v>
      </c>
      <c r="R284" s="0" t="s">
        <v>83</v>
      </c>
      <c r="S284" s="0" t="s">
        <v>84</v>
      </c>
      <c r="T284" s="94" t="n">
        <v>47</v>
      </c>
      <c r="U284" s="0" t="s">
        <v>138</v>
      </c>
      <c r="V284" s="0" t="s">
        <v>139</v>
      </c>
      <c r="W284" s="0" t="s">
        <v>140</v>
      </c>
      <c r="X284" s="0" t="s">
        <v>88</v>
      </c>
      <c r="Y284" s="0" t="s">
        <v>89</v>
      </c>
      <c r="Z284" s="0" t="s">
        <v>90</v>
      </c>
      <c r="AB284" s="0" t="n">
        <v>605250.1</v>
      </c>
      <c r="AC284" s="0" t="n">
        <v>3246</v>
      </c>
      <c r="AD284" s="91" t="n">
        <v>37032.875</v>
      </c>
      <c r="AE284" s="91" t="n">
        <v>37042.875</v>
      </c>
    </row>
    <row r="285" customFormat="false" ht="12.75" hidden="false" customHeight="false" outlineLevel="0" collapsed="false">
      <c r="A285" s="122" t="n">
        <f aca="false">DATEVALUE(TEXT(F285,"mm/dd/yy"))</f>
        <v>37019</v>
      </c>
      <c r="B285" s="122" t="str">
        <f aca="false">IF(K285="Power",IF(Z285="Enron Canada Corp.",LEFT(L285,9),LEFT(L285,13)),K285)</f>
        <v>US East Power</v>
      </c>
      <c r="C285" s="123" t="n">
        <f aca="false">IF(K285="Power",((AE285-AD285+1)*16*SUM(O285:P285)),((AE285-AD285+1)*SUM(O285:P285)))</f>
        <v>73600</v>
      </c>
      <c r="D285" s="123" t="n">
        <f aca="false">VLOOKUP(H285,$A$7:$E$11,(HLOOKUP(B285,$B$5:$E$6,2,FALSE())),FALSE())*C285</f>
        <v>368</v>
      </c>
      <c r="E285" s="90" t="n">
        <v>1222114</v>
      </c>
      <c r="F285" s="91" t="n">
        <v>37019.6150925926</v>
      </c>
      <c r="G285" s="0" t="s">
        <v>292</v>
      </c>
      <c r="H285" s="0" t="s">
        <v>13</v>
      </c>
      <c r="I285" s="0" t="s">
        <v>10</v>
      </c>
      <c r="K285" s="0" t="s">
        <v>12</v>
      </c>
      <c r="L285" s="0" t="s">
        <v>430</v>
      </c>
      <c r="M285" s="0" t="n">
        <v>34797</v>
      </c>
      <c r="N285" s="0" t="s">
        <v>463</v>
      </c>
      <c r="O285" s="92" t="n">
        <v>50</v>
      </c>
      <c r="R285" s="0" t="s">
        <v>83</v>
      </c>
      <c r="S285" s="0" t="s">
        <v>84</v>
      </c>
      <c r="T285" s="94" t="n">
        <v>40.5</v>
      </c>
      <c r="U285" s="0" t="s">
        <v>209</v>
      </c>
      <c r="V285" s="0" t="s">
        <v>464</v>
      </c>
      <c r="W285" s="0" t="s">
        <v>465</v>
      </c>
      <c r="X285" s="0" t="s">
        <v>88</v>
      </c>
      <c r="Y285" s="0" t="s">
        <v>89</v>
      </c>
      <c r="Z285" s="0" t="s">
        <v>90</v>
      </c>
      <c r="AA285" s="0" t="n">
        <v>96004381</v>
      </c>
      <c r="AB285" s="0" t="n">
        <v>605439.1</v>
      </c>
      <c r="AC285" s="0" t="n">
        <v>12</v>
      </c>
      <c r="AD285" s="91" t="n">
        <v>37165</v>
      </c>
      <c r="AE285" s="91" t="n">
        <v>37256</v>
      </c>
    </row>
    <row r="286" customFormat="false" ht="12.75" hidden="false" customHeight="false" outlineLevel="0" collapsed="false">
      <c r="A286" s="122" t="n">
        <f aca="false">DATEVALUE(TEXT(F286,"mm/dd/yy"))</f>
        <v>37019</v>
      </c>
      <c r="B286" s="122" t="str">
        <f aca="false">IF(K286="Power",IF(Z286="Enron Canada Corp.",LEFT(L286,9),LEFT(L286,13)),K286)</f>
        <v>US East Power</v>
      </c>
      <c r="C286" s="123" t="n">
        <f aca="false">IF(K286="Power",((AE286-AD286+1)*16*SUM(O286:P286)),((AE286-AD286+1)*SUM(O286:P286)))</f>
        <v>24000</v>
      </c>
      <c r="D286" s="123" t="n">
        <f aca="false">VLOOKUP(H286,$A$7:$E$11,(HLOOKUP(B286,$B$5:$E$6,2,FALSE())),FALSE())*C286</f>
        <v>120</v>
      </c>
      <c r="E286" s="90" t="n">
        <v>1222150</v>
      </c>
      <c r="F286" s="91" t="n">
        <v>37019.642349537</v>
      </c>
      <c r="G286" s="0" t="s">
        <v>136</v>
      </c>
      <c r="H286" s="0" t="s">
        <v>14</v>
      </c>
      <c r="I286" s="0" t="s">
        <v>10</v>
      </c>
      <c r="K286" s="0" t="s">
        <v>12</v>
      </c>
      <c r="L286" s="0" t="s">
        <v>119</v>
      </c>
      <c r="M286" s="0" t="n">
        <v>3942</v>
      </c>
      <c r="N286" s="0" t="s">
        <v>300</v>
      </c>
      <c r="P286" s="92" t="n">
        <v>50</v>
      </c>
      <c r="R286" s="0" t="s">
        <v>83</v>
      </c>
      <c r="S286" s="0" t="s">
        <v>84</v>
      </c>
      <c r="T286" s="94" t="n">
        <v>43.5</v>
      </c>
      <c r="U286" s="0" t="s">
        <v>138</v>
      </c>
      <c r="V286" s="0" t="s">
        <v>159</v>
      </c>
      <c r="W286" s="0" t="s">
        <v>160</v>
      </c>
      <c r="X286" s="0" t="s">
        <v>88</v>
      </c>
      <c r="Y286" s="0" t="s">
        <v>89</v>
      </c>
      <c r="Z286" s="0" t="s">
        <v>90</v>
      </c>
      <c r="AA286" s="0" t="n">
        <v>96009016</v>
      </c>
      <c r="AB286" s="0" t="n">
        <v>605484.1</v>
      </c>
      <c r="AC286" s="0" t="n">
        <v>18</v>
      </c>
      <c r="AD286" s="91" t="n">
        <v>37135.5916666667</v>
      </c>
      <c r="AE286" s="91" t="n">
        <v>37164.5916666667</v>
      </c>
    </row>
    <row r="287" customFormat="false" ht="12.75" hidden="false" customHeight="false" outlineLevel="0" collapsed="false">
      <c r="A287" s="122" t="n">
        <f aca="false">DATEVALUE(TEXT(F287,"mm/dd/yy"))</f>
        <v>37020</v>
      </c>
      <c r="B287" s="122" t="str">
        <f aca="false">IF(K287="Power",IF(Z287="Enron Canada Corp.",LEFT(L287,9),LEFT(L287,13)),K287)</f>
        <v>US East Power</v>
      </c>
      <c r="C287" s="123" t="n">
        <f aca="false">IF(K287="Power",((AE287-AD287+1)*16*SUM(O287:P287)),((AE287-AD287+1)*SUM(O287:P287)))</f>
        <v>4000</v>
      </c>
      <c r="D287" s="123" t="n">
        <f aca="false">VLOOKUP(H287,$A$7:$E$11,(HLOOKUP(B287,$B$5:$E$6,2,FALSE())),FALSE())*C287</f>
        <v>20</v>
      </c>
      <c r="E287" s="90" t="n">
        <v>1222797</v>
      </c>
      <c r="F287" s="91" t="n">
        <v>37020.2847222222</v>
      </c>
      <c r="G287" s="0" t="s">
        <v>118</v>
      </c>
      <c r="H287" s="0" t="s">
        <v>14</v>
      </c>
      <c r="I287" s="0" t="s">
        <v>10</v>
      </c>
      <c r="K287" s="0" t="s">
        <v>12</v>
      </c>
      <c r="L287" s="0" t="s">
        <v>214</v>
      </c>
      <c r="M287" s="0" t="n">
        <v>30600</v>
      </c>
      <c r="N287" s="0" t="s">
        <v>466</v>
      </c>
      <c r="O287" s="92" t="n">
        <v>50</v>
      </c>
      <c r="R287" s="0" t="s">
        <v>83</v>
      </c>
      <c r="S287" s="0" t="s">
        <v>84</v>
      </c>
      <c r="T287" s="94" t="n">
        <v>44.25</v>
      </c>
      <c r="U287" s="0" t="s">
        <v>216</v>
      </c>
      <c r="V287" s="0" t="s">
        <v>217</v>
      </c>
      <c r="W287" s="0" t="s">
        <v>135</v>
      </c>
      <c r="X287" s="0" t="s">
        <v>88</v>
      </c>
      <c r="Y287" s="0" t="s">
        <v>89</v>
      </c>
      <c r="Z287" s="0" t="s">
        <v>116</v>
      </c>
      <c r="AA287" s="0" t="n">
        <v>96051537</v>
      </c>
      <c r="AB287" s="0" t="n">
        <v>605730.1</v>
      </c>
      <c r="AC287" s="0" t="n">
        <v>66682</v>
      </c>
      <c r="AD287" s="91" t="n">
        <v>37025.875</v>
      </c>
      <c r="AE287" s="91" t="n">
        <v>37029.875</v>
      </c>
    </row>
    <row r="288" customFormat="false" ht="12.75" hidden="false" customHeight="false" outlineLevel="0" collapsed="false">
      <c r="A288" s="122" t="n">
        <f aca="false">DATEVALUE(TEXT(F288,"mm/dd/yy"))</f>
        <v>37020</v>
      </c>
      <c r="B288" s="122" t="str">
        <f aca="false">IF(K288="Power",IF(Z288="Enron Canada Corp.",LEFT(L288,9),LEFT(L288,13)),K288)</f>
        <v>Natural Gas</v>
      </c>
      <c r="C288" s="123" t="n">
        <f aca="false">IF(K288="Power",((AE288-AD288+1)*16*SUM(O288:P288)),((AE288-AD288+1)*SUM(O288:P288)))</f>
        <v>3825000</v>
      </c>
      <c r="D288" s="123" t="n">
        <f aca="false">VLOOKUP(H288,$A$7:$E$11,(HLOOKUP(B288,$B$5:$E$6,2,FALSE())),FALSE())*C288</f>
        <v>956.25</v>
      </c>
      <c r="E288" s="90" t="n">
        <v>1224299</v>
      </c>
      <c r="F288" s="91" t="n">
        <v>37020.3640509259</v>
      </c>
      <c r="G288" s="0" t="s">
        <v>124</v>
      </c>
      <c r="H288" s="0" t="s">
        <v>13</v>
      </c>
      <c r="I288" s="0" t="s">
        <v>10</v>
      </c>
      <c r="K288" s="0" t="s">
        <v>11</v>
      </c>
      <c r="L288" s="0" t="s">
        <v>109</v>
      </c>
      <c r="M288" s="0" t="n">
        <v>49159</v>
      </c>
      <c r="N288" s="0" t="s">
        <v>467</v>
      </c>
      <c r="P288" s="92" t="n">
        <v>25000</v>
      </c>
      <c r="R288" s="0" t="s">
        <v>111</v>
      </c>
      <c r="S288" s="0" t="s">
        <v>84</v>
      </c>
      <c r="T288" s="94" t="n">
        <v>-0.015</v>
      </c>
      <c r="U288" s="0" t="s">
        <v>314</v>
      </c>
      <c r="V288" s="0" t="s">
        <v>315</v>
      </c>
      <c r="W288" s="0" t="s">
        <v>316</v>
      </c>
      <c r="X288" s="0" t="s">
        <v>115</v>
      </c>
      <c r="Y288" s="0" t="s">
        <v>89</v>
      </c>
      <c r="Z288" s="0" t="s">
        <v>116</v>
      </c>
      <c r="AA288" s="0" t="n">
        <v>96021110</v>
      </c>
      <c r="AB288" s="0" t="s">
        <v>468</v>
      </c>
      <c r="AC288" s="0" t="n">
        <v>57399</v>
      </c>
      <c r="AD288" s="91" t="n">
        <v>37043</v>
      </c>
      <c r="AE288" s="91" t="n">
        <v>37195</v>
      </c>
    </row>
    <row r="289" customFormat="false" ht="12.75" hidden="false" customHeight="false" outlineLevel="0" collapsed="false">
      <c r="A289" s="122" t="n">
        <f aca="false">DATEVALUE(TEXT(F289,"mm/dd/yy"))</f>
        <v>37020</v>
      </c>
      <c r="B289" s="122" t="str">
        <f aca="false">IF(K289="Power",IF(Z289="Enron Canada Corp.",LEFT(L289,9),LEFT(L289,13)),K289)</f>
        <v>US West Power</v>
      </c>
      <c r="C289" s="123" t="n">
        <f aca="false">IF(K289="Power",((AE289-AD289+1)*16*SUM(O289:P289)),((AE289-AD289+1)*SUM(O289:P289)))</f>
        <v>36800</v>
      </c>
      <c r="D289" s="123" t="n">
        <f aca="false">VLOOKUP(H289,$A$7:$E$11,(HLOOKUP(B289,$B$5:$E$6,2,FALSE())),FALSE())*C289</f>
        <v>276</v>
      </c>
      <c r="E289" s="90" t="n">
        <v>1225790</v>
      </c>
      <c r="F289" s="91" t="n">
        <v>37020.4021064815</v>
      </c>
      <c r="G289" s="0" t="s">
        <v>174</v>
      </c>
      <c r="H289" s="0" t="s">
        <v>13</v>
      </c>
      <c r="I289" s="0" t="s">
        <v>10</v>
      </c>
      <c r="K289" s="0" t="s">
        <v>12</v>
      </c>
      <c r="L289" s="0" t="s">
        <v>92</v>
      </c>
      <c r="M289" s="0" t="n">
        <v>48318</v>
      </c>
      <c r="N289" s="0" t="s">
        <v>469</v>
      </c>
      <c r="O289" s="92" t="n">
        <v>25</v>
      </c>
      <c r="R289" s="0" t="s">
        <v>83</v>
      </c>
      <c r="S289" s="0" t="s">
        <v>84</v>
      </c>
      <c r="T289" s="94" t="n">
        <v>167</v>
      </c>
      <c r="U289" s="0" t="s">
        <v>163</v>
      </c>
      <c r="V289" s="0" t="s">
        <v>94</v>
      </c>
      <c r="W289" s="0" t="s">
        <v>95</v>
      </c>
      <c r="X289" s="0" t="s">
        <v>88</v>
      </c>
      <c r="Y289" s="0" t="s">
        <v>89</v>
      </c>
      <c r="Z289" s="0" t="s">
        <v>90</v>
      </c>
      <c r="AA289" s="0" t="n">
        <v>96050496</v>
      </c>
      <c r="AB289" s="0" t="n">
        <v>606165.1</v>
      </c>
      <c r="AC289" s="0" t="n">
        <v>91219</v>
      </c>
      <c r="AD289" s="91" t="n">
        <v>37438</v>
      </c>
      <c r="AE289" s="91" t="n">
        <v>37529</v>
      </c>
    </row>
    <row r="290" customFormat="false" ht="12.75" hidden="false" customHeight="false" outlineLevel="0" collapsed="false">
      <c r="A290" s="122" t="n">
        <f aca="false">DATEVALUE(TEXT(F290,"mm/dd/yy"))</f>
        <v>37020</v>
      </c>
      <c r="B290" s="122" t="str">
        <f aca="false">IF(K290="Power",IF(Z290="Enron Canada Corp.",LEFT(L290,9),LEFT(L290,13)),K290)</f>
        <v>Natural Gas</v>
      </c>
      <c r="C290" s="123" t="n">
        <f aca="false">IF(K290="Power",((AE290-AD290+1)*16*SUM(O290:P290)),((AE290-AD290+1)*SUM(O290:P290)))</f>
        <v>300000</v>
      </c>
      <c r="D290" s="123" t="n">
        <f aca="false">VLOOKUP(H290,$A$7:$E$11,(HLOOKUP(B290,$B$5:$E$6,2,FALSE())),FALSE())*C290</f>
        <v>75</v>
      </c>
      <c r="E290" s="90" t="n">
        <v>1226085</v>
      </c>
      <c r="F290" s="91" t="n">
        <v>37020.4130208333</v>
      </c>
      <c r="G290" s="0" t="s">
        <v>295</v>
      </c>
      <c r="H290" s="0" t="s">
        <v>13</v>
      </c>
      <c r="I290" s="0" t="s">
        <v>10</v>
      </c>
      <c r="K290" s="0" t="s">
        <v>11</v>
      </c>
      <c r="L290" s="0" t="s">
        <v>109</v>
      </c>
      <c r="M290" s="0" t="n">
        <v>36207</v>
      </c>
      <c r="N290" s="0" t="s">
        <v>470</v>
      </c>
      <c r="O290" s="92" t="n">
        <v>10000</v>
      </c>
      <c r="R290" s="0" t="s">
        <v>111</v>
      </c>
      <c r="S290" s="0" t="s">
        <v>84</v>
      </c>
      <c r="T290" s="94" t="n">
        <v>0.1775</v>
      </c>
      <c r="U290" s="0" t="s">
        <v>188</v>
      </c>
      <c r="V290" s="0" t="s">
        <v>234</v>
      </c>
      <c r="W290" s="0" t="s">
        <v>256</v>
      </c>
      <c r="X290" s="0" t="s">
        <v>115</v>
      </c>
      <c r="Y290" s="0" t="s">
        <v>89</v>
      </c>
      <c r="Z290" s="0" t="s">
        <v>116</v>
      </c>
      <c r="AA290" s="0" t="n">
        <v>95000199</v>
      </c>
      <c r="AB290" s="0" t="s">
        <v>471</v>
      </c>
      <c r="AC290" s="0" t="n">
        <v>61981</v>
      </c>
      <c r="AD290" s="91" t="n">
        <v>37043.875</v>
      </c>
      <c r="AE290" s="91" t="n">
        <v>37072.875</v>
      </c>
    </row>
    <row r="291" customFormat="false" ht="12.75" hidden="false" customHeight="false" outlineLevel="0" collapsed="false">
      <c r="A291" s="122" t="n">
        <f aca="false">DATEVALUE(TEXT(F291,"mm/dd/yy"))</f>
        <v>37020</v>
      </c>
      <c r="B291" s="122" t="str">
        <f aca="false">IF(K291="Power",IF(Z291="Enron Canada Corp.",LEFT(L291,9),LEFT(L291,13)),K291)</f>
        <v>US East Power</v>
      </c>
      <c r="C291" s="123" t="n">
        <f aca="false">IF(K291="Power",((AE291-AD291+1)*16*SUM(O291:P291)),((AE291-AD291+1)*SUM(O291:P291)))</f>
        <v>8000</v>
      </c>
      <c r="D291" s="123" t="n">
        <f aca="false">VLOOKUP(H291,$A$7:$E$11,(HLOOKUP(B291,$B$5:$E$6,2,FALSE())),FALSE())*C291</f>
        <v>40</v>
      </c>
      <c r="E291" s="90" t="n">
        <v>1226817</v>
      </c>
      <c r="F291" s="91" t="n">
        <v>37020.5074652778</v>
      </c>
      <c r="G291" s="0" t="s">
        <v>292</v>
      </c>
      <c r="H291" s="0" t="s">
        <v>13</v>
      </c>
      <c r="I291" s="0" t="s">
        <v>10</v>
      </c>
      <c r="K291" s="0" t="s">
        <v>12</v>
      </c>
      <c r="L291" s="0" t="s">
        <v>430</v>
      </c>
      <c r="M291" s="0" t="n">
        <v>32893</v>
      </c>
      <c r="N291" s="0" t="s">
        <v>460</v>
      </c>
      <c r="O291" s="92" t="n">
        <v>100</v>
      </c>
      <c r="R291" s="0" t="s">
        <v>83</v>
      </c>
      <c r="S291" s="0" t="s">
        <v>84</v>
      </c>
      <c r="T291" s="94" t="n">
        <v>46.75</v>
      </c>
      <c r="U291" s="0" t="s">
        <v>209</v>
      </c>
      <c r="V291" s="0" t="s">
        <v>433</v>
      </c>
      <c r="W291" s="0" t="s">
        <v>434</v>
      </c>
      <c r="X291" s="0" t="s">
        <v>88</v>
      </c>
      <c r="Y291" s="0" t="s">
        <v>89</v>
      </c>
      <c r="Z291" s="0" t="s">
        <v>90</v>
      </c>
      <c r="AA291" s="0" t="n">
        <v>96004381</v>
      </c>
      <c r="AB291" s="0" t="n">
        <v>606370.1</v>
      </c>
      <c r="AC291" s="0" t="n">
        <v>12</v>
      </c>
      <c r="AD291" s="91" t="n">
        <v>37025.875</v>
      </c>
      <c r="AE291" s="91" t="n">
        <v>37029.875</v>
      </c>
    </row>
    <row r="292" customFormat="false" ht="12.75" hidden="false" customHeight="false" outlineLevel="0" collapsed="false">
      <c r="A292" s="122" t="n">
        <f aca="false">DATEVALUE(TEXT(F292,"mm/dd/yy"))</f>
        <v>37021</v>
      </c>
      <c r="B292" s="122" t="str">
        <f aca="false">IF(K292="Power",IF(Z292="Enron Canada Corp.",LEFT(L292,9),LEFT(L292,13)),K292)</f>
        <v>Natural Gas</v>
      </c>
      <c r="C292" s="123" t="n">
        <f aca="false">IF(K292="Power",((AE292-AD292+1)*16*SUM(O292:P292)),((AE292-AD292+1)*SUM(O292:P292)))</f>
        <v>3825000</v>
      </c>
      <c r="D292" s="123" t="n">
        <f aca="false">VLOOKUP(H292,$A$7:$E$11,(HLOOKUP(B292,$B$5:$E$6,2,FALSE())),FALSE())*C292</f>
        <v>956.25</v>
      </c>
      <c r="E292" s="90" t="n">
        <v>1228879</v>
      </c>
      <c r="F292" s="91" t="n">
        <v>37021.3337268519</v>
      </c>
      <c r="G292" s="0" t="s">
        <v>124</v>
      </c>
      <c r="H292" s="0" t="s">
        <v>13</v>
      </c>
      <c r="I292" s="0" t="s">
        <v>10</v>
      </c>
      <c r="K292" s="0" t="s">
        <v>11</v>
      </c>
      <c r="L292" s="0" t="s">
        <v>109</v>
      </c>
      <c r="M292" s="0" t="n">
        <v>49185</v>
      </c>
      <c r="N292" s="0" t="s">
        <v>472</v>
      </c>
      <c r="P292" s="92" t="n">
        <v>25000</v>
      </c>
      <c r="R292" s="0" t="s">
        <v>111</v>
      </c>
      <c r="S292" s="0" t="s">
        <v>84</v>
      </c>
      <c r="T292" s="94" t="n">
        <v>-0.095</v>
      </c>
      <c r="U292" s="0" t="s">
        <v>188</v>
      </c>
      <c r="V292" s="0" t="s">
        <v>315</v>
      </c>
      <c r="W292" s="0" t="s">
        <v>316</v>
      </c>
      <c r="X292" s="0" t="s">
        <v>115</v>
      </c>
      <c r="Y292" s="0" t="s">
        <v>89</v>
      </c>
      <c r="Z292" s="0" t="s">
        <v>116</v>
      </c>
      <c r="AA292" s="0" t="n">
        <v>96021110</v>
      </c>
      <c r="AB292" s="0" t="s">
        <v>473</v>
      </c>
      <c r="AC292" s="0" t="n">
        <v>57399</v>
      </c>
      <c r="AD292" s="91" t="n">
        <v>37043.6493055556</v>
      </c>
      <c r="AE292" s="91" t="n">
        <v>37195.6493055556</v>
      </c>
    </row>
    <row r="293" customFormat="false" ht="12.75" hidden="false" customHeight="false" outlineLevel="0" collapsed="false">
      <c r="A293" s="122" t="n">
        <f aca="false">DATEVALUE(TEXT(F293,"mm/dd/yy"))</f>
        <v>37021</v>
      </c>
      <c r="B293" s="122" t="str">
        <f aca="false">IF(K293="Power",IF(Z293="Enron Canada Corp.",LEFT(L293,9),LEFT(L293,13)),K293)</f>
        <v>Natural Gas</v>
      </c>
      <c r="C293" s="123" t="n">
        <f aca="false">IF(K293="Power",((AE293-AD293+1)*16*SUM(O293:P293)),((AE293-AD293+1)*SUM(O293:P293)))</f>
        <v>750000</v>
      </c>
      <c r="D293" s="123" t="n">
        <f aca="false">VLOOKUP(H293,$A$7:$E$11,(HLOOKUP(B293,$B$5:$E$6,2,FALSE())),FALSE())*C293</f>
        <v>187.5</v>
      </c>
      <c r="E293" s="90" t="n">
        <v>1228883</v>
      </c>
      <c r="F293" s="91" t="n">
        <v>37021.3338310185</v>
      </c>
      <c r="G293" s="0" t="s">
        <v>124</v>
      </c>
      <c r="H293" s="0" t="s">
        <v>13</v>
      </c>
      <c r="I293" s="0" t="s">
        <v>10</v>
      </c>
      <c r="K293" s="0" t="s">
        <v>11</v>
      </c>
      <c r="L293" s="0" t="s">
        <v>109</v>
      </c>
      <c r="M293" s="0" t="n">
        <v>49181</v>
      </c>
      <c r="N293" s="0" t="s">
        <v>474</v>
      </c>
      <c r="P293" s="92" t="n">
        <v>25000</v>
      </c>
      <c r="R293" s="0" t="s">
        <v>111</v>
      </c>
      <c r="S293" s="0" t="s">
        <v>84</v>
      </c>
      <c r="T293" s="94" t="n">
        <v>-0.095</v>
      </c>
      <c r="U293" s="0" t="s">
        <v>188</v>
      </c>
      <c r="V293" s="0" t="s">
        <v>315</v>
      </c>
      <c r="W293" s="0" t="s">
        <v>316</v>
      </c>
      <c r="X293" s="0" t="s">
        <v>115</v>
      </c>
      <c r="Y293" s="0" t="s">
        <v>89</v>
      </c>
      <c r="Z293" s="0" t="s">
        <v>116</v>
      </c>
      <c r="AA293" s="0" t="n">
        <v>96021110</v>
      </c>
      <c r="AB293" s="0" t="s">
        <v>475</v>
      </c>
      <c r="AC293" s="0" t="n">
        <v>57399</v>
      </c>
      <c r="AD293" s="91" t="n">
        <v>37043.875</v>
      </c>
      <c r="AE293" s="91" t="n">
        <v>37072.875</v>
      </c>
    </row>
    <row r="294" customFormat="false" ht="12.75" hidden="false" customHeight="false" outlineLevel="0" collapsed="false">
      <c r="A294" s="122" t="n">
        <f aca="false">DATEVALUE(TEXT(F294,"mm/dd/yy"))</f>
        <v>37021</v>
      </c>
      <c r="B294" s="122" t="str">
        <f aca="false">IF(K294="Power",IF(Z294="Enron Canada Corp.",LEFT(L294,9),LEFT(L294,13)),K294)</f>
        <v>US West Power</v>
      </c>
      <c r="C294" s="123" t="n">
        <f aca="false">IF(K294="Power",((AE294-AD294+1)*16*SUM(O294:P294)),((AE294-AD294+1)*SUM(O294:P294)))</f>
        <v>800</v>
      </c>
      <c r="D294" s="123" t="n">
        <f aca="false">VLOOKUP(H294,$A$7:$E$11,(HLOOKUP(B294,$B$5:$E$6,2,FALSE())),FALSE())*C294</f>
        <v>6</v>
      </c>
      <c r="E294" s="90" t="n">
        <v>1229873</v>
      </c>
      <c r="F294" s="91" t="n">
        <v>37021.3666666667</v>
      </c>
      <c r="G294" s="0" t="s">
        <v>292</v>
      </c>
      <c r="H294" s="0" t="s">
        <v>13</v>
      </c>
      <c r="I294" s="0" t="s">
        <v>10</v>
      </c>
      <c r="K294" s="0" t="s">
        <v>12</v>
      </c>
      <c r="L294" s="0" t="s">
        <v>92</v>
      </c>
      <c r="M294" s="0" t="n">
        <v>29487</v>
      </c>
      <c r="N294" s="0" t="s">
        <v>476</v>
      </c>
      <c r="P294" s="92" t="n">
        <v>25</v>
      </c>
      <c r="R294" s="0" t="s">
        <v>83</v>
      </c>
      <c r="S294" s="0" t="s">
        <v>84</v>
      </c>
      <c r="T294" s="94" t="n">
        <v>375</v>
      </c>
      <c r="U294" s="0" t="s">
        <v>163</v>
      </c>
      <c r="V294" s="0" t="s">
        <v>319</v>
      </c>
      <c r="W294" s="0" t="s">
        <v>101</v>
      </c>
      <c r="X294" s="0" t="s">
        <v>88</v>
      </c>
      <c r="Y294" s="0" t="s">
        <v>89</v>
      </c>
      <c r="Z294" s="0" t="s">
        <v>90</v>
      </c>
      <c r="AA294" s="0" t="n">
        <v>96004381</v>
      </c>
      <c r="AB294" s="0" t="n">
        <v>607345.1</v>
      </c>
      <c r="AC294" s="0" t="n">
        <v>12</v>
      </c>
      <c r="AD294" s="91" t="n">
        <v>37022.875</v>
      </c>
      <c r="AE294" s="91" t="n">
        <v>37023.875</v>
      </c>
    </row>
    <row r="295" customFormat="false" ht="12.75" hidden="false" customHeight="false" outlineLevel="0" collapsed="false">
      <c r="A295" s="122" t="n">
        <f aca="false">DATEVALUE(TEXT(F295,"mm/dd/yy"))</f>
        <v>37021</v>
      </c>
      <c r="B295" s="122" t="str">
        <f aca="false">IF(K295="Power",IF(Z295="Enron Canada Corp.",LEFT(L295,9),LEFT(L295,13)),K295)</f>
        <v>US West Power</v>
      </c>
      <c r="C295" s="123" t="n">
        <f aca="false">IF(K295="Power",((AE295-AD295+1)*16*SUM(O295:P295)),((AE295-AD295+1)*SUM(O295:P295)))</f>
        <v>36400</v>
      </c>
      <c r="D295" s="123" t="n">
        <f aca="false">VLOOKUP(H295,$A$7:$E$11,(HLOOKUP(B295,$B$5:$E$6,2,FALSE())),FALSE())*C295</f>
        <v>273</v>
      </c>
      <c r="E295" s="90" t="n">
        <v>1229887</v>
      </c>
      <c r="F295" s="91" t="n">
        <v>37021.3670138889</v>
      </c>
      <c r="G295" s="0" t="s">
        <v>164</v>
      </c>
      <c r="H295" s="0" t="s">
        <v>14</v>
      </c>
      <c r="I295" s="0" t="s">
        <v>10</v>
      </c>
      <c r="K295" s="0" t="s">
        <v>12</v>
      </c>
      <c r="L295" s="0" t="s">
        <v>92</v>
      </c>
      <c r="M295" s="0" t="n">
        <v>45336</v>
      </c>
      <c r="N295" s="0" t="s">
        <v>418</v>
      </c>
      <c r="O295" s="92" t="n">
        <v>25</v>
      </c>
      <c r="R295" s="0" t="s">
        <v>83</v>
      </c>
      <c r="S295" s="0" t="s">
        <v>84</v>
      </c>
      <c r="T295" s="94" t="n">
        <v>92</v>
      </c>
      <c r="U295" s="0" t="s">
        <v>104</v>
      </c>
      <c r="V295" s="0" t="s">
        <v>94</v>
      </c>
      <c r="W295" s="0" t="s">
        <v>95</v>
      </c>
      <c r="X295" s="0" t="s">
        <v>88</v>
      </c>
      <c r="Y295" s="0" t="s">
        <v>89</v>
      </c>
      <c r="Z295" s="0" t="s">
        <v>90</v>
      </c>
      <c r="AA295" s="0" t="n">
        <v>96004396</v>
      </c>
      <c r="AB295" s="0" t="n">
        <v>607346.1</v>
      </c>
      <c r="AC295" s="0" t="n">
        <v>64245</v>
      </c>
      <c r="AD295" s="91" t="n">
        <v>37347</v>
      </c>
      <c r="AE295" s="91" t="n">
        <v>37437</v>
      </c>
    </row>
    <row r="296" customFormat="false" ht="12.75" hidden="false" customHeight="false" outlineLevel="0" collapsed="false">
      <c r="A296" s="122" t="n">
        <f aca="false">DATEVALUE(TEXT(F296,"mm/dd/yy"))</f>
        <v>37021</v>
      </c>
      <c r="B296" s="122" t="str">
        <f aca="false">IF(K296="Power",IF(Z296="Enron Canada Corp.",LEFT(L296,9),LEFT(L296,13)),K296)</f>
        <v>US West Power</v>
      </c>
      <c r="C296" s="123" t="n">
        <f aca="false">IF(K296="Power",((AE296-AD296+1)*16*SUM(O296:P296)),((AE296-AD296+1)*SUM(O296:P296)))</f>
        <v>800</v>
      </c>
      <c r="D296" s="123" t="n">
        <f aca="false">VLOOKUP(H296,$A$7:$E$11,(HLOOKUP(B296,$B$5:$E$6,2,FALSE())),FALSE())*C296</f>
        <v>6</v>
      </c>
      <c r="E296" s="90" t="n">
        <v>1230039</v>
      </c>
      <c r="F296" s="91" t="n">
        <v>37021.3699884259</v>
      </c>
      <c r="G296" s="0" t="s">
        <v>292</v>
      </c>
      <c r="H296" s="0" t="s">
        <v>13</v>
      </c>
      <c r="I296" s="0" t="s">
        <v>10</v>
      </c>
      <c r="K296" s="0" t="s">
        <v>12</v>
      </c>
      <c r="L296" s="0" t="s">
        <v>92</v>
      </c>
      <c r="M296" s="0" t="n">
        <v>29487</v>
      </c>
      <c r="N296" s="0" t="s">
        <v>476</v>
      </c>
      <c r="P296" s="92" t="n">
        <v>25</v>
      </c>
      <c r="R296" s="0" t="s">
        <v>83</v>
      </c>
      <c r="S296" s="0" t="s">
        <v>84</v>
      </c>
      <c r="T296" s="94" t="n">
        <v>380</v>
      </c>
      <c r="U296" s="0" t="s">
        <v>163</v>
      </c>
      <c r="V296" s="0" t="s">
        <v>319</v>
      </c>
      <c r="W296" s="0" t="s">
        <v>101</v>
      </c>
      <c r="X296" s="0" t="s">
        <v>88</v>
      </c>
      <c r="Y296" s="0" t="s">
        <v>89</v>
      </c>
      <c r="Z296" s="0" t="s">
        <v>90</v>
      </c>
      <c r="AA296" s="0" t="n">
        <v>96004381</v>
      </c>
      <c r="AB296" s="0" t="n">
        <v>607350.1</v>
      </c>
      <c r="AC296" s="0" t="n">
        <v>12</v>
      </c>
      <c r="AD296" s="91" t="n">
        <v>37022.875</v>
      </c>
      <c r="AE296" s="91" t="n">
        <v>37023.875</v>
      </c>
    </row>
    <row r="297" customFormat="false" ht="12.75" hidden="false" customHeight="false" outlineLevel="0" collapsed="false">
      <c r="A297" s="122" t="n">
        <f aca="false">DATEVALUE(TEXT(F297,"mm/dd/yy"))</f>
        <v>37021</v>
      </c>
      <c r="B297" s="122" t="str">
        <f aca="false">IF(K297="Power",IF(Z297="Enron Canada Corp.",LEFT(L297,9),LEFT(L297,13)),K297)</f>
        <v>Natural Gas</v>
      </c>
      <c r="C297" s="123" t="n">
        <f aca="false">IF(K297="Power",((AE297-AD297+1)*16*SUM(O297:P297)),((AE297-AD297+1)*SUM(O297:P297)))</f>
        <v>1530000</v>
      </c>
      <c r="D297" s="123" t="n">
        <f aca="false">VLOOKUP(H297,$A$7:$E$11,(HLOOKUP(B297,$B$5:$E$6,2,FALSE())),FALSE())*C297</f>
        <v>382.5</v>
      </c>
      <c r="E297" s="90" t="n">
        <v>1231514</v>
      </c>
      <c r="F297" s="91" t="n">
        <v>37021.4144907407</v>
      </c>
      <c r="G297" s="0" t="s">
        <v>477</v>
      </c>
      <c r="H297" s="0" t="s">
        <v>13</v>
      </c>
      <c r="I297" s="0" t="s">
        <v>10</v>
      </c>
      <c r="K297" s="0" t="s">
        <v>11</v>
      </c>
      <c r="L297" s="0" t="s">
        <v>109</v>
      </c>
      <c r="M297" s="0" t="n">
        <v>48734</v>
      </c>
      <c r="N297" s="0" t="s">
        <v>478</v>
      </c>
      <c r="O297" s="92" t="n">
        <v>10000</v>
      </c>
      <c r="R297" s="0" t="s">
        <v>111</v>
      </c>
      <c r="S297" s="0" t="s">
        <v>84</v>
      </c>
      <c r="T297" s="94" t="n">
        <v>0.185</v>
      </c>
      <c r="U297" s="0" t="s">
        <v>188</v>
      </c>
      <c r="V297" s="0" t="s">
        <v>234</v>
      </c>
      <c r="W297" s="0" t="s">
        <v>226</v>
      </c>
      <c r="X297" s="0" t="s">
        <v>115</v>
      </c>
      <c r="Y297" s="0" t="s">
        <v>89</v>
      </c>
      <c r="Z297" s="0" t="s">
        <v>116</v>
      </c>
      <c r="AA297" s="0" t="n">
        <v>96030230</v>
      </c>
      <c r="AB297" s="0" t="s">
        <v>479</v>
      </c>
      <c r="AC297" s="0" t="n">
        <v>66652</v>
      </c>
      <c r="AD297" s="91" t="n">
        <v>37043</v>
      </c>
      <c r="AE297" s="91" t="n">
        <v>37195</v>
      </c>
    </row>
    <row r="298" customFormat="false" ht="12.75" hidden="false" customHeight="false" outlineLevel="0" collapsed="false">
      <c r="A298" s="122" t="n">
        <f aca="false">DATEVALUE(TEXT(F298,"mm/dd/yy"))</f>
        <v>37021</v>
      </c>
      <c r="B298" s="122" t="str">
        <f aca="false">IF(K298="Power",IF(Z298="Enron Canada Corp.",LEFT(L298,9),LEFT(L298,13)),K298)</f>
        <v>US West Power</v>
      </c>
      <c r="C298" s="123" t="n">
        <f aca="false">IF(K298="Power",((AE298-AD298+1)*16*SUM(O298:P298)),((AE298-AD298+1)*SUM(O298:P298)))</f>
        <v>12000</v>
      </c>
      <c r="D298" s="123" t="n">
        <f aca="false">VLOOKUP(H298,$A$7:$E$11,(HLOOKUP(B298,$B$5:$E$6,2,FALSE())),FALSE())*C298</f>
        <v>90</v>
      </c>
      <c r="E298" s="90" t="n">
        <v>1231669</v>
      </c>
      <c r="F298" s="91" t="n">
        <v>37021.4200925926</v>
      </c>
      <c r="G298" s="0" t="s">
        <v>146</v>
      </c>
      <c r="H298" s="0" t="s">
        <v>13</v>
      </c>
      <c r="I298" s="0" t="s">
        <v>10</v>
      </c>
      <c r="K298" s="0" t="s">
        <v>12</v>
      </c>
      <c r="L298" s="0" t="s">
        <v>81</v>
      </c>
      <c r="M298" s="0" t="n">
        <v>38591</v>
      </c>
      <c r="N298" s="0" t="s">
        <v>480</v>
      </c>
      <c r="P298" s="92" t="n">
        <v>25</v>
      </c>
      <c r="R298" s="0" t="s">
        <v>83</v>
      </c>
      <c r="S298" s="0" t="s">
        <v>84</v>
      </c>
      <c r="T298" s="94" t="n">
        <v>225</v>
      </c>
      <c r="U298" s="0" t="s">
        <v>163</v>
      </c>
      <c r="V298" s="0" t="s">
        <v>97</v>
      </c>
      <c r="W298" s="0" t="s">
        <v>98</v>
      </c>
      <c r="X298" s="0" t="s">
        <v>88</v>
      </c>
      <c r="Y298" s="0" t="s">
        <v>89</v>
      </c>
      <c r="Z298" s="0" t="s">
        <v>90</v>
      </c>
      <c r="AA298" s="0" t="n">
        <v>96006417</v>
      </c>
      <c r="AB298" s="0" t="n">
        <v>607439.1</v>
      </c>
      <c r="AC298" s="0" t="n">
        <v>56264</v>
      </c>
      <c r="AD298" s="91" t="n">
        <v>37043.875</v>
      </c>
      <c r="AE298" s="91" t="n">
        <v>37072.875</v>
      </c>
    </row>
    <row r="299" customFormat="false" ht="12.75" hidden="false" customHeight="false" outlineLevel="0" collapsed="false">
      <c r="A299" s="122" t="n">
        <f aca="false">DATEVALUE(TEXT(F299,"mm/dd/yy"))</f>
        <v>37021</v>
      </c>
      <c r="B299" s="122" t="str">
        <f aca="false">IF(K299="Power",IF(Z299="Enron Canada Corp.",LEFT(L299,9),LEFT(L299,13)),K299)</f>
        <v>Natural Gas</v>
      </c>
      <c r="C299" s="123" t="n">
        <f aca="false">IF(K299="Power",((AE299-AD299+1)*16*SUM(O299:P299)),((AE299-AD299+1)*SUM(O299:P299)))</f>
        <v>755000</v>
      </c>
      <c r="D299" s="123" t="n">
        <f aca="false">VLOOKUP(H299,$A$7:$E$11,(HLOOKUP(B299,$B$5:$E$6,2,FALSE())),FALSE())*C299</f>
        <v>188.75</v>
      </c>
      <c r="E299" s="90" t="n">
        <v>1231867</v>
      </c>
      <c r="F299" s="91" t="n">
        <v>37021.4300694444</v>
      </c>
      <c r="G299" s="0" t="s">
        <v>164</v>
      </c>
      <c r="H299" s="0" t="s">
        <v>13</v>
      </c>
      <c r="I299" s="0" t="s">
        <v>10</v>
      </c>
      <c r="K299" s="0" t="s">
        <v>11</v>
      </c>
      <c r="L299" s="0" t="s">
        <v>109</v>
      </c>
      <c r="M299" s="0" t="n">
        <v>37288</v>
      </c>
      <c r="N299" s="0" t="s">
        <v>481</v>
      </c>
      <c r="P299" s="92" t="n">
        <v>5000</v>
      </c>
      <c r="R299" s="0" t="s">
        <v>111</v>
      </c>
      <c r="S299" s="0" t="s">
        <v>84</v>
      </c>
      <c r="T299" s="94" t="n">
        <v>-0.4</v>
      </c>
      <c r="U299" s="0" t="s">
        <v>188</v>
      </c>
      <c r="V299" s="0" t="s">
        <v>143</v>
      </c>
      <c r="W299" s="0" t="s">
        <v>178</v>
      </c>
      <c r="X299" s="0" t="s">
        <v>115</v>
      </c>
      <c r="Y299" s="0" t="s">
        <v>89</v>
      </c>
      <c r="Z299" s="0" t="s">
        <v>116</v>
      </c>
      <c r="AA299" s="0" t="n">
        <v>95000226</v>
      </c>
      <c r="AB299" s="0" t="s">
        <v>482</v>
      </c>
      <c r="AC299" s="0" t="n">
        <v>64245</v>
      </c>
      <c r="AD299" s="91" t="n">
        <v>37196</v>
      </c>
      <c r="AE299" s="91" t="n">
        <v>37346</v>
      </c>
    </row>
    <row r="300" customFormat="false" ht="12.75" hidden="false" customHeight="false" outlineLevel="0" collapsed="false">
      <c r="A300" s="122" t="n">
        <f aca="false">DATEVALUE(TEXT(F300,"mm/dd/yy"))</f>
        <v>37021</v>
      </c>
      <c r="B300" s="122" t="str">
        <f aca="false">IF(K300="Power",IF(Z300="Enron Canada Corp.",LEFT(L300,9),LEFT(L300,13)),K300)</f>
        <v>Natural Gas</v>
      </c>
      <c r="C300" s="123" t="n">
        <f aca="false">IF(K300="Power",((AE300-AD300+1)*16*SUM(O300:P300)),((AE300-AD300+1)*SUM(O300:P300)))</f>
        <v>1510000</v>
      </c>
      <c r="D300" s="123" t="n">
        <f aca="false">VLOOKUP(H300,$A$7:$E$11,(HLOOKUP(B300,$B$5:$E$6,2,FALSE())),FALSE())*C300</f>
        <v>377.5</v>
      </c>
      <c r="E300" s="90" t="n">
        <v>1232147</v>
      </c>
      <c r="F300" s="91" t="n">
        <v>37021.4538773148</v>
      </c>
      <c r="G300" s="0" t="s">
        <v>287</v>
      </c>
      <c r="H300" s="0" t="s">
        <v>13</v>
      </c>
      <c r="I300" s="0" t="s">
        <v>10</v>
      </c>
      <c r="K300" s="0" t="s">
        <v>11</v>
      </c>
      <c r="L300" s="0" t="s">
        <v>483</v>
      </c>
      <c r="M300" s="0" t="n">
        <v>45239</v>
      </c>
      <c r="N300" s="0" t="s">
        <v>484</v>
      </c>
      <c r="P300" s="92" t="n">
        <v>10000</v>
      </c>
      <c r="R300" s="0" t="s">
        <v>111</v>
      </c>
      <c r="S300" s="0" t="s">
        <v>84</v>
      </c>
      <c r="T300" s="94" t="n">
        <v>-0.0075</v>
      </c>
      <c r="U300" s="0" t="s">
        <v>188</v>
      </c>
      <c r="V300" s="0" t="s">
        <v>267</v>
      </c>
      <c r="W300" s="0" t="s">
        <v>485</v>
      </c>
      <c r="X300" s="0" t="s">
        <v>262</v>
      </c>
      <c r="Y300" s="0" t="s">
        <v>89</v>
      </c>
      <c r="Z300" s="0" t="s">
        <v>116</v>
      </c>
      <c r="AB300" s="0" t="s">
        <v>486</v>
      </c>
      <c r="AC300" s="0" t="n">
        <v>53295</v>
      </c>
      <c r="AD300" s="91" t="n">
        <v>37196</v>
      </c>
      <c r="AE300" s="91" t="n">
        <v>37346</v>
      </c>
    </row>
    <row r="301" customFormat="false" ht="12.75" hidden="false" customHeight="false" outlineLevel="0" collapsed="false">
      <c r="A301" s="122" t="n">
        <f aca="false">DATEVALUE(TEXT(F301,"mm/dd/yy"))</f>
        <v>37021</v>
      </c>
      <c r="B301" s="122" t="str">
        <f aca="false">IF(K301="Power",IF(Z301="Enron Canada Corp.",LEFT(L301,9),LEFT(L301,13)),K301)</f>
        <v>US East Power</v>
      </c>
      <c r="C301" s="123" t="n">
        <f aca="false">IF(K301="Power",((AE301-AD301+1)*16*SUM(O301:P301)),((AE301-AD301+1)*SUM(O301:P301)))</f>
        <v>4000</v>
      </c>
      <c r="D301" s="123" t="n">
        <f aca="false">VLOOKUP(H301,$A$7:$E$11,(HLOOKUP(B301,$B$5:$E$6,2,FALSE())),FALSE())*C301</f>
        <v>20</v>
      </c>
      <c r="E301" s="90" t="n">
        <v>1232838</v>
      </c>
      <c r="F301" s="91" t="n">
        <v>37021.5222222222</v>
      </c>
      <c r="G301" s="0" t="s">
        <v>239</v>
      </c>
      <c r="H301" s="0" t="s">
        <v>13</v>
      </c>
      <c r="I301" s="0" t="s">
        <v>10</v>
      </c>
      <c r="K301" s="0" t="s">
        <v>12</v>
      </c>
      <c r="L301" s="0" t="s">
        <v>214</v>
      </c>
      <c r="M301" s="0" t="n">
        <v>30600</v>
      </c>
      <c r="N301" s="0" t="s">
        <v>466</v>
      </c>
      <c r="O301" s="92" t="n">
        <v>50</v>
      </c>
      <c r="R301" s="0" t="s">
        <v>83</v>
      </c>
      <c r="S301" s="0" t="s">
        <v>84</v>
      </c>
      <c r="T301" s="94" t="n">
        <v>44.75</v>
      </c>
      <c r="U301" s="0" t="s">
        <v>209</v>
      </c>
      <c r="V301" s="0" t="s">
        <v>217</v>
      </c>
      <c r="W301" s="0" t="s">
        <v>135</v>
      </c>
      <c r="X301" s="0" t="s">
        <v>88</v>
      </c>
      <c r="Y301" s="0" t="s">
        <v>89</v>
      </c>
      <c r="Z301" s="0" t="s">
        <v>116</v>
      </c>
      <c r="AA301" s="0" t="n">
        <v>96041878</v>
      </c>
      <c r="AB301" s="0" t="n">
        <v>607647.1</v>
      </c>
      <c r="AC301" s="0" t="n">
        <v>11135</v>
      </c>
      <c r="AD301" s="91" t="n">
        <v>37025.875</v>
      </c>
      <c r="AE301" s="91" t="n">
        <v>37029.875</v>
      </c>
    </row>
    <row r="302" customFormat="false" ht="12.75" hidden="false" customHeight="false" outlineLevel="0" collapsed="false">
      <c r="A302" s="122" t="n">
        <f aca="false">DATEVALUE(TEXT(F302,"mm/dd/yy"))</f>
        <v>37022</v>
      </c>
      <c r="B302" s="122" t="str">
        <f aca="false">IF(K302="Power",IF(Z302="Enron Canada Corp.",LEFT(L302,9),LEFT(L302,13)),K302)</f>
        <v>US East Power</v>
      </c>
      <c r="C302" s="123" t="n">
        <f aca="false">IF(K302="Power",((AE302-AD302+1)*16*SUM(O302:P302)),((AE302-AD302+1)*SUM(O302:P302)))</f>
        <v>800</v>
      </c>
      <c r="D302" s="123" t="n">
        <f aca="false">VLOOKUP(H302,$A$7:$E$11,(HLOOKUP(B302,$B$5:$E$6,2,FALSE())),FALSE())*C302</f>
        <v>4</v>
      </c>
      <c r="E302" s="90" t="n">
        <v>1234120</v>
      </c>
      <c r="F302" s="91" t="n">
        <v>37022.2735763889</v>
      </c>
      <c r="G302" s="0" t="s">
        <v>274</v>
      </c>
      <c r="H302" s="0" t="s">
        <v>13</v>
      </c>
      <c r="I302" s="0" t="s">
        <v>10</v>
      </c>
      <c r="K302" s="0" t="s">
        <v>12</v>
      </c>
      <c r="L302" s="0" t="s">
        <v>214</v>
      </c>
      <c r="M302" s="0" t="n">
        <v>30594</v>
      </c>
      <c r="N302" s="0" t="s">
        <v>487</v>
      </c>
      <c r="O302" s="92" t="n">
        <v>50</v>
      </c>
      <c r="R302" s="0" t="s">
        <v>83</v>
      </c>
      <c r="S302" s="0" t="s">
        <v>84</v>
      </c>
      <c r="T302" s="94" t="n">
        <v>46</v>
      </c>
      <c r="U302" s="0" t="s">
        <v>209</v>
      </c>
      <c r="V302" s="0" t="s">
        <v>217</v>
      </c>
      <c r="W302" s="0" t="s">
        <v>135</v>
      </c>
      <c r="X302" s="0" t="s">
        <v>88</v>
      </c>
      <c r="Y302" s="0" t="s">
        <v>89</v>
      </c>
      <c r="Z302" s="0" t="s">
        <v>116</v>
      </c>
      <c r="AB302" s="0" t="n">
        <v>608081.1</v>
      </c>
      <c r="AC302" s="0" t="n">
        <v>69121</v>
      </c>
      <c r="AD302" s="91" t="n">
        <v>37025.875</v>
      </c>
      <c r="AE302" s="91" t="n">
        <v>37025.875</v>
      </c>
    </row>
    <row r="303" customFormat="false" ht="12.75" hidden="false" customHeight="false" outlineLevel="0" collapsed="false">
      <c r="A303" s="122" t="n">
        <f aca="false">DATEVALUE(TEXT(F303,"mm/dd/yy"))</f>
        <v>37022</v>
      </c>
      <c r="B303" s="122" t="str">
        <f aca="false">IF(K303="Power",IF(Z303="Enron Canada Corp.",LEFT(L303,9),LEFT(L303,13)),K303)</f>
        <v>US East Power</v>
      </c>
      <c r="C303" s="123" t="n">
        <f aca="false">IF(K303="Power",((AE303-AD303+1)*16*SUM(O303:P303)),((AE303-AD303+1)*SUM(O303:P303)))</f>
        <v>3200</v>
      </c>
      <c r="D303" s="123" t="n">
        <f aca="false">VLOOKUP(H303,$A$7:$E$11,(HLOOKUP(B303,$B$5:$E$6,2,FALSE())),FALSE())*C303</f>
        <v>16</v>
      </c>
      <c r="E303" s="90" t="n">
        <v>1234252</v>
      </c>
      <c r="F303" s="91" t="n">
        <v>37022.2989699074</v>
      </c>
      <c r="G303" s="0" t="s">
        <v>156</v>
      </c>
      <c r="H303" s="0" t="s">
        <v>14</v>
      </c>
      <c r="I303" s="0" t="s">
        <v>10</v>
      </c>
      <c r="K303" s="0" t="s">
        <v>12</v>
      </c>
      <c r="L303" s="0" t="s">
        <v>119</v>
      </c>
      <c r="M303" s="0" t="n">
        <v>29085</v>
      </c>
      <c r="N303" s="0" t="s">
        <v>488</v>
      </c>
      <c r="O303" s="92" t="n">
        <v>50</v>
      </c>
      <c r="R303" s="0" t="s">
        <v>83</v>
      </c>
      <c r="S303" s="0" t="s">
        <v>84</v>
      </c>
      <c r="T303" s="94" t="n">
        <v>38.5</v>
      </c>
      <c r="U303" s="0" t="s">
        <v>138</v>
      </c>
      <c r="V303" s="0" t="s">
        <v>139</v>
      </c>
      <c r="W303" s="0" t="s">
        <v>140</v>
      </c>
      <c r="X303" s="0" t="s">
        <v>88</v>
      </c>
      <c r="Y303" s="0" t="s">
        <v>89</v>
      </c>
      <c r="Z303" s="0" t="s">
        <v>90</v>
      </c>
      <c r="AB303" s="0" t="n">
        <v>608190.1</v>
      </c>
      <c r="AC303" s="0" t="n">
        <v>3246</v>
      </c>
      <c r="AD303" s="91" t="n">
        <v>37026.875</v>
      </c>
      <c r="AE303" s="91" t="n">
        <v>37029.875</v>
      </c>
    </row>
    <row r="304" customFormat="false" ht="12.75" hidden="false" customHeight="false" outlineLevel="0" collapsed="false">
      <c r="A304" s="122" t="n">
        <f aca="false">DATEVALUE(TEXT(F304,"mm/dd/yy"))</f>
        <v>37022</v>
      </c>
      <c r="B304" s="122" t="str">
        <f aca="false">IF(K304="Power",IF(Z304="Enron Canada Corp.",LEFT(L304,9),LEFT(L304,13)),K304)</f>
        <v>US East Power</v>
      </c>
      <c r="C304" s="123" t="n">
        <f aca="false">IF(K304="Power",((AE304-AD304+1)*16*SUM(O304:P304)),((AE304-AD304+1)*SUM(O304:P304)))</f>
        <v>800</v>
      </c>
      <c r="D304" s="123" t="n">
        <f aca="false">VLOOKUP(H304,$A$7:$E$11,(HLOOKUP(B304,$B$5:$E$6,2,FALSE())),FALSE())*C304</f>
        <v>4</v>
      </c>
      <c r="E304" s="90" t="n">
        <v>1234327</v>
      </c>
      <c r="F304" s="91" t="n">
        <v>37022.3079513889</v>
      </c>
      <c r="G304" s="0" t="s">
        <v>156</v>
      </c>
      <c r="H304" s="0" t="s">
        <v>14</v>
      </c>
      <c r="I304" s="0" t="s">
        <v>10</v>
      </c>
      <c r="K304" s="0" t="s">
        <v>12</v>
      </c>
      <c r="L304" s="0" t="s">
        <v>119</v>
      </c>
      <c r="M304" s="0" t="n">
        <v>29088</v>
      </c>
      <c r="N304" s="0" t="s">
        <v>489</v>
      </c>
      <c r="O304" s="92" t="n">
        <v>50</v>
      </c>
      <c r="R304" s="0" t="s">
        <v>83</v>
      </c>
      <c r="S304" s="0" t="s">
        <v>84</v>
      </c>
      <c r="T304" s="94" t="n">
        <v>41</v>
      </c>
      <c r="U304" s="0" t="s">
        <v>138</v>
      </c>
      <c r="V304" s="0" t="s">
        <v>139</v>
      </c>
      <c r="W304" s="0" t="s">
        <v>140</v>
      </c>
      <c r="X304" s="0" t="s">
        <v>88</v>
      </c>
      <c r="Y304" s="0" t="s">
        <v>89</v>
      </c>
      <c r="Z304" s="0" t="s">
        <v>90</v>
      </c>
      <c r="AB304" s="0" t="n">
        <v>608219.1</v>
      </c>
      <c r="AC304" s="0" t="n">
        <v>3246</v>
      </c>
      <c r="AD304" s="91" t="n">
        <v>37025.875</v>
      </c>
      <c r="AE304" s="91" t="n">
        <v>37025.875</v>
      </c>
    </row>
    <row r="305" customFormat="false" ht="12.75" hidden="false" customHeight="false" outlineLevel="0" collapsed="false">
      <c r="A305" s="122" t="n">
        <f aca="false">DATEVALUE(TEXT(F305,"mm/dd/yy"))</f>
        <v>37022</v>
      </c>
      <c r="B305" s="122" t="str">
        <f aca="false">IF(K305="Power",IF(Z305="Enron Canada Corp.",LEFT(L305,9),LEFT(L305,13)),K305)</f>
        <v>US East Power</v>
      </c>
      <c r="C305" s="123" t="n">
        <f aca="false">IF(K305="Power",((AE305-AD305+1)*16*SUM(O305:P305)),((AE305-AD305+1)*SUM(O305:P305)))</f>
        <v>3200</v>
      </c>
      <c r="D305" s="123" t="n">
        <f aca="false">VLOOKUP(H305,$A$7:$E$11,(HLOOKUP(B305,$B$5:$E$6,2,FALSE())),FALSE())*C305</f>
        <v>16</v>
      </c>
      <c r="E305" s="90" t="n">
        <v>1234329</v>
      </c>
      <c r="F305" s="91" t="n">
        <v>37022.3080208333</v>
      </c>
      <c r="G305" s="0" t="s">
        <v>156</v>
      </c>
      <c r="H305" s="0" t="s">
        <v>14</v>
      </c>
      <c r="I305" s="0" t="s">
        <v>10</v>
      </c>
      <c r="K305" s="0" t="s">
        <v>12</v>
      </c>
      <c r="L305" s="0" t="s">
        <v>119</v>
      </c>
      <c r="M305" s="0" t="n">
        <v>29085</v>
      </c>
      <c r="N305" s="0" t="s">
        <v>488</v>
      </c>
      <c r="O305" s="92" t="n">
        <v>50</v>
      </c>
      <c r="R305" s="0" t="s">
        <v>83</v>
      </c>
      <c r="S305" s="0" t="s">
        <v>84</v>
      </c>
      <c r="T305" s="94" t="n">
        <v>38</v>
      </c>
      <c r="U305" s="0" t="s">
        <v>138</v>
      </c>
      <c r="V305" s="0" t="s">
        <v>139</v>
      </c>
      <c r="W305" s="0" t="s">
        <v>140</v>
      </c>
      <c r="X305" s="0" t="s">
        <v>88</v>
      </c>
      <c r="Y305" s="0" t="s">
        <v>89</v>
      </c>
      <c r="Z305" s="0" t="s">
        <v>90</v>
      </c>
      <c r="AB305" s="0" t="n">
        <v>608221.1</v>
      </c>
      <c r="AC305" s="0" t="n">
        <v>3246</v>
      </c>
      <c r="AD305" s="91" t="n">
        <v>37026.875</v>
      </c>
      <c r="AE305" s="91" t="n">
        <v>37029.875</v>
      </c>
    </row>
    <row r="306" customFormat="false" ht="12.75" hidden="false" customHeight="false" outlineLevel="0" collapsed="false">
      <c r="A306" s="122" t="n">
        <f aca="false">DATEVALUE(TEXT(F306,"mm/dd/yy"))</f>
        <v>37022</v>
      </c>
      <c r="B306" s="122" t="str">
        <f aca="false">IF(K306="Power",IF(Z306="Enron Canada Corp.",LEFT(L306,9),LEFT(L306,13)),K306)</f>
        <v>US East Power</v>
      </c>
      <c r="C306" s="123" t="n">
        <f aca="false">IF(K306="Power",((AE306-AD306+1)*16*SUM(O306:P306)),((AE306-AD306+1)*SUM(O306:P306)))</f>
        <v>800</v>
      </c>
      <c r="D306" s="123" t="n">
        <f aca="false">VLOOKUP(H306,$A$7:$E$11,(HLOOKUP(B306,$B$5:$E$6,2,FALSE())),FALSE())*C306</f>
        <v>4</v>
      </c>
      <c r="E306" s="90" t="n">
        <v>1234372</v>
      </c>
      <c r="F306" s="91" t="n">
        <v>37022.3147106481</v>
      </c>
      <c r="G306" s="0" t="s">
        <v>164</v>
      </c>
      <c r="H306" s="0" t="s">
        <v>13</v>
      </c>
      <c r="I306" s="0" t="s">
        <v>10</v>
      </c>
      <c r="K306" s="0" t="s">
        <v>12</v>
      </c>
      <c r="L306" s="0" t="s">
        <v>119</v>
      </c>
      <c r="M306" s="0" t="n">
        <v>29069</v>
      </c>
      <c r="N306" s="0" t="s">
        <v>490</v>
      </c>
      <c r="P306" s="92" t="n">
        <v>50</v>
      </c>
      <c r="R306" s="0" t="s">
        <v>83</v>
      </c>
      <c r="S306" s="0" t="s">
        <v>84</v>
      </c>
      <c r="T306" s="94" t="n">
        <v>27.75</v>
      </c>
      <c r="U306" s="0" t="s">
        <v>194</v>
      </c>
      <c r="V306" s="0" t="s">
        <v>446</v>
      </c>
      <c r="W306" s="0" t="s">
        <v>171</v>
      </c>
      <c r="X306" s="0" t="s">
        <v>88</v>
      </c>
      <c r="Y306" s="0" t="s">
        <v>89</v>
      </c>
      <c r="Z306" s="0" t="s">
        <v>90</v>
      </c>
      <c r="AA306" s="0" t="n">
        <v>96004396</v>
      </c>
      <c r="AB306" s="0" t="n">
        <v>608242.1</v>
      </c>
      <c r="AC306" s="0" t="n">
        <v>64245</v>
      </c>
      <c r="AD306" s="91" t="n">
        <v>37025.875</v>
      </c>
      <c r="AE306" s="91" t="n">
        <v>37025.875</v>
      </c>
    </row>
    <row r="307" customFormat="false" ht="12.75" hidden="false" customHeight="false" outlineLevel="0" collapsed="false">
      <c r="A307" s="122" t="n">
        <f aca="false">DATEVALUE(TEXT(F307,"mm/dd/yy"))</f>
        <v>37022</v>
      </c>
      <c r="B307" s="122" t="str">
        <f aca="false">IF(K307="Power",IF(Z307="Enron Canada Corp.",LEFT(L307,9),LEFT(L307,13)),K307)</f>
        <v>US East Power</v>
      </c>
      <c r="C307" s="123" t="n">
        <f aca="false">IF(K307="Power",((AE307-AD307+1)*16*SUM(O307:P307)),((AE307-AD307+1)*SUM(O307:P307)))</f>
        <v>800</v>
      </c>
      <c r="D307" s="123" t="n">
        <f aca="false">VLOOKUP(H307,$A$7:$E$11,(HLOOKUP(B307,$B$5:$E$6,2,FALSE())),FALSE())*C307</f>
        <v>4</v>
      </c>
      <c r="E307" s="90" t="n">
        <v>1234451</v>
      </c>
      <c r="F307" s="91" t="n">
        <v>37022.3226041667</v>
      </c>
      <c r="G307" s="0" t="s">
        <v>156</v>
      </c>
      <c r="H307" s="0" t="s">
        <v>14</v>
      </c>
      <c r="I307" s="0" t="s">
        <v>10</v>
      </c>
      <c r="K307" s="0" t="s">
        <v>12</v>
      </c>
      <c r="L307" s="0" t="s">
        <v>119</v>
      </c>
      <c r="M307" s="0" t="n">
        <v>29088</v>
      </c>
      <c r="N307" s="0" t="s">
        <v>489</v>
      </c>
      <c r="O307" s="92" t="n">
        <v>50</v>
      </c>
      <c r="R307" s="0" t="s">
        <v>83</v>
      </c>
      <c r="S307" s="0" t="s">
        <v>84</v>
      </c>
      <c r="T307" s="94" t="n">
        <v>41.75</v>
      </c>
      <c r="U307" s="0" t="s">
        <v>138</v>
      </c>
      <c r="V307" s="0" t="s">
        <v>139</v>
      </c>
      <c r="W307" s="0" t="s">
        <v>140</v>
      </c>
      <c r="X307" s="0" t="s">
        <v>88</v>
      </c>
      <c r="Y307" s="0" t="s">
        <v>89</v>
      </c>
      <c r="Z307" s="0" t="s">
        <v>90</v>
      </c>
      <c r="AB307" s="0" t="n">
        <v>608287.1</v>
      </c>
      <c r="AC307" s="0" t="n">
        <v>3246</v>
      </c>
      <c r="AD307" s="91" t="n">
        <v>37025.875</v>
      </c>
      <c r="AE307" s="91" t="n">
        <v>37025.875</v>
      </c>
    </row>
    <row r="308" customFormat="false" ht="12.75" hidden="false" customHeight="false" outlineLevel="0" collapsed="false">
      <c r="A308" s="122" t="n">
        <f aca="false">DATEVALUE(TEXT(F308,"mm/dd/yy"))</f>
        <v>37022</v>
      </c>
      <c r="B308" s="122" t="str">
        <f aca="false">IF(K308="Power",IF(Z308="Enron Canada Corp.",LEFT(L308,9),LEFT(L308,13)),K308)</f>
        <v>US East Power</v>
      </c>
      <c r="C308" s="123" t="n">
        <f aca="false">IF(K308="Power",((AE308-AD308+1)*16*SUM(O308:P308)),((AE308-AD308+1)*SUM(O308:P308)))</f>
        <v>800</v>
      </c>
      <c r="D308" s="123" t="n">
        <f aca="false">VLOOKUP(H308,$A$7:$E$11,(HLOOKUP(B308,$B$5:$E$6,2,FALSE())),FALSE())*C308</f>
        <v>4</v>
      </c>
      <c r="E308" s="90" t="n">
        <v>1234472</v>
      </c>
      <c r="F308" s="91" t="n">
        <v>37022.3243402778</v>
      </c>
      <c r="G308" s="0" t="s">
        <v>156</v>
      </c>
      <c r="H308" s="0" t="s">
        <v>14</v>
      </c>
      <c r="I308" s="0" t="s">
        <v>10</v>
      </c>
      <c r="K308" s="0" t="s">
        <v>12</v>
      </c>
      <c r="L308" s="0" t="s">
        <v>119</v>
      </c>
      <c r="M308" s="0" t="n">
        <v>29088</v>
      </c>
      <c r="N308" s="0" t="s">
        <v>489</v>
      </c>
      <c r="O308" s="92" t="n">
        <v>50</v>
      </c>
      <c r="R308" s="0" t="s">
        <v>83</v>
      </c>
      <c r="S308" s="0" t="s">
        <v>84</v>
      </c>
      <c r="T308" s="94" t="n">
        <v>41.5</v>
      </c>
      <c r="U308" s="0" t="s">
        <v>138</v>
      </c>
      <c r="V308" s="0" t="s">
        <v>139</v>
      </c>
      <c r="W308" s="0" t="s">
        <v>140</v>
      </c>
      <c r="X308" s="0" t="s">
        <v>88</v>
      </c>
      <c r="Y308" s="0" t="s">
        <v>89</v>
      </c>
      <c r="Z308" s="0" t="s">
        <v>90</v>
      </c>
      <c r="AB308" s="0" t="n">
        <v>608296.1</v>
      </c>
      <c r="AC308" s="0" t="n">
        <v>3246</v>
      </c>
      <c r="AD308" s="91" t="n">
        <v>37025.875</v>
      </c>
      <c r="AE308" s="91" t="n">
        <v>37025.875</v>
      </c>
    </row>
    <row r="309" customFormat="false" ht="12.75" hidden="false" customHeight="false" outlineLevel="0" collapsed="false">
      <c r="A309" s="122" t="n">
        <f aca="false">DATEVALUE(TEXT(F309,"mm/dd/yy"))</f>
        <v>37022</v>
      </c>
      <c r="B309" s="122" t="str">
        <f aca="false">IF(K309="Power",IF(Z309="Enron Canada Corp.",LEFT(L309,9),LEFT(L309,13)),K309)</f>
        <v>US East Power</v>
      </c>
      <c r="C309" s="123" t="n">
        <f aca="false">IF(K309="Power",((AE309-AD309+1)*16*SUM(O309:P309)),((AE309-AD309+1)*SUM(O309:P309)))</f>
        <v>3200</v>
      </c>
      <c r="D309" s="123" t="n">
        <f aca="false">VLOOKUP(H309,$A$7:$E$11,(HLOOKUP(B309,$B$5:$E$6,2,FALSE())),FALSE())*C309</f>
        <v>16</v>
      </c>
      <c r="E309" s="90" t="n">
        <v>1234673</v>
      </c>
      <c r="F309" s="91" t="n">
        <v>37022.3387731481</v>
      </c>
      <c r="G309" s="0" t="s">
        <v>491</v>
      </c>
      <c r="H309" s="0" t="s">
        <v>13</v>
      </c>
      <c r="I309" s="0" t="s">
        <v>10</v>
      </c>
      <c r="K309" s="0" t="s">
        <v>12</v>
      </c>
      <c r="L309" s="0" t="s">
        <v>430</v>
      </c>
      <c r="M309" s="0" t="n">
        <v>32891</v>
      </c>
      <c r="N309" s="0" t="s">
        <v>492</v>
      </c>
      <c r="O309" s="92" t="n">
        <v>50</v>
      </c>
      <c r="R309" s="0" t="s">
        <v>83</v>
      </c>
      <c r="S309" s="0" t="s">
        <v>84</v>
      </c>
      <c r="T309" s="94" t="n">
        <v>49</v>
      </c>
      <c r="U309" s="0" t="s">
        <v>209</v>
      </c>
      <c r="V309" s="0" t="s">
        <v>433</v>
      </c>
      <c r="W309" s="0" t="s">
        <v>434</v>
      </c>
      <c r="X309" s="0" t="s">
        <v>88</v>
      </c>
      <c r="Y309" s="0" t="s">
        <v>89</v>
      </c>
      <c r="Z309" s="0" t="s">
        <v>90</v>
      </c>
      <c r="AA309" s="0" t="n">
        <v>96035737</v>
      </c>
      <c r="AB309" s="0" t="n">
        <v>608371.1</v>
      </c>
      <c r="AC309" s="0" t="n">
        <v>79689</v>
      </c>
      <c r="AD309" s="91" t="n">
        <v>37026.875</v>
      </c>
      <c r="AE309" s="91" t="n">
        <v>37029.875</v>
      </c>
    </row>
    <row r="310" customFormat="false" ht="12.75" hidden="false" customHeight="false" outlineLevel="0" collapsed="false">
      <c r="A310" s="122" t="n">
        <f aca="false">DATEVALUE(TEXT(F310,"mm/dd/yy"))</f>
        <v>37022</v>
      </c>
      <c r="B310" s="122" t="str">
        <f aca="false">IF(K310="Power",IF(Z310="Enron Canada Corp.",LEFT(L310,9),LEFT(L310,13)),K310)</f>
        <v>US East Power</v>
      </c>
      <c r="C310" s="123" t="n">
        <f aca="false">IF(K310="Power",((AE310-AD310+1)*16*SUM(O310:P310)),((AE310-AD310+1)*SUM(O310:P310)))</f>
        <v>3200</v>
      </c>
      <c r="D310" s="123" t="n">
        <f aca="false">VLOOKUP(H310,$A$7:$E$11,(HLOOKUP(B310,$B$5:$E$6,2,FALSE())),FALSE())*C310</f>
        <v>16</v>
      </c>
      <c r="E310" s="90" t="n">
        <v>1234676</v>
      </c>
      <c r="F310" s="91" t="n">
        <v>37022.3389583333</v>
      </c>
      <c r="G310" s="0" t="s">
        <v>491</v>
      </c>
      <c r="H310" s="0" t="s">
        <v>13</v>
      </c>
      <c r="I310" s="0" t="s">
        <v>10</v>
      </c>
      <c r="K310" s="0" t="s">
        <v>12</v>
      </c>
      <c r="L310" s="0" t="s">
        <v>430</v>
      </c>
      <c r="M310" s="0" t="n">
        <v>32891</v>
      </c>
      <c r="N310" s="0" t="s">
        <v>492</v>
      </c>
      <c r="O310" s="92" t="n">
        <v>50</v>
      </c>
      <c r="R310" s="0" t="s">
        <v>83</v>
      </c>
      <c r="S310" s="0" t="s">
        <v>84</v>
      </c>
      <c r="T310" s="94" t="n">
        <v>49</v>
      </c>
      <c r="U310" s="0" t="s">
        <v>209</v>
      </c>
      <c r="V310" s="0" t="s">
        <v>433</v>
      </c>
      <c r="W310" s="0" t="s">
        <v>434</v>
      </c>
      <c r="X310" s="0" t="s">
        <v>88</v>
      </c>
      <c r="Y310" s="0" t="s">
        <v>89</v>
      </c>
      <c r="Z310" s="0" t="s">
        <v>90</v>
      </c>
      <c r="AA310" s="0" t="n">
        <v>96035737</v>
      </c>
      <c r="AB310" s="0" t="n">
        <v>608372.1</v>
      </c>
      <c r="AC310" s="0" t="n">
        <v>79689</v>
      </c>
      <c r="AD310" s="91" t="n">
        <v>37026.875</v>
      </c>
      <c r="AE310" s="91" t="n">
        <v>37029.875</v>
      </c>
    </row>
    <row r="311" customFormat="false" ht="12.75" hidden="false" customHeight="false" outlineLevel="0" collapsed="false">
      <c r="A311" s="122" t="n">
        <f aca="false">DATEVALUE(TEXT(F311,"mm/dd/yy"))</f>
        <v>37022</v>
      </c>
      <c r="B311" s="122" t="str">
        <f aca="false">IF(K311="Power",IF(Z311="Enron Canada Corp.",LEFT(L311,9),LEFT(L311,13)),K311)</f>
        <v>US West Power</v>
      </c>
      <c r="C311" s="123" t="n">
        <f aca="false">IF(K311="Power",((AE311-AD311+1)*16*SUM(O311:P311)),((AE311-AD311+1)*SUM(O311:P311)))</f>
        <v>800</v>
      </c>
      <c r="D311" s="123" t="n">
        <f aca="false">VLOOKUP(H311,$A$7:$E$11,(HLOOKUP(B311,$B$5:$E$6,2,FALSE())),FALSE())*C311</f>
        <v>6</v>
      </c>
      <c r="E311" s="90" t="n">
        <v>1234852</v>
      </c>
      <c r="F311" s="91" t="n">
        <v>37022.3458101851</v>
      </c>
      <c r="G311" s="0" t="s">
        <v>292</v>
      </c>
      <c r="H311" s="0" t="s">
        <v>13</v>
      </c>
      <c r="I311" s="0" t="s">
        <v>10</v>
      </c>
      <c r="K311" s="0" t="s">
        <v>12</v>
      </c>
      <c r="L311" s="0" t="s">
        <v>92</v>
      </c>
      <c r="M311" s="0" t="n">
        <v>29383</v>
      </c>
      <c r="N311" s="0" t="s">
        <v>493</v>
      </c>
      <c r="P311" s="92" t="n">
        <v>25</v>
      </c>
      <c r="R311" s="0" t="s">
        <v>83</v>
      </c>
      <c r="S311" s="0" t="s">
        <v>84</v>
      </c>
      <c r="T311" s="94" t="n">
        <v>238</v>
      </c>
      <c r="U311" s="0" t="s">
        <v>163</v>
      </c>
      <c r="V311" s="0" t="s">
        <v>429</v>
      </c>
      <c r="W311" s="0" t="s">
        <v>101</v>
      </c>
      <c r="X311" s="0" t="s">
        <v>88</v>
      </c>
      <c r="Y311" s="0" t="s">
        <v>89</v>
      </c>
      <c r="Z311" s="0" t="s">
        <v>90</v>
      </c>
      <c r="AA311" s="0" t="n">
        <v>96004381</v>
      </c>
      <c r="AB311" s="0" t="n">
        <v>608437.1</v>
      </c>
      <c r="AC311" s="0" t="n">
        <v>12</v>
      </c>
      <c r="AD311" s="91" t="n">
        <v>37024.875</v>
      </c>
      <c r="AE311" s="91" t="n">
        <v>37025.875</v>
      </c>
    </row>
    <row r="312" customFormat="false" ht="12.75" hidden="false" customHeight="false" outlineLevel="0" collapsed="false">
      <c r="A312" s="122" t="n">
        <f aca="false">DATEVALUE(TEXT(F312,"mm/dd/yy"))</f>
        <v>37022</v>
      </c>
      <c r="B312" s="122" t="str">
        <f aca="false">IF(K312="Power",IF(Z312="Enron Canada Corp.",LEFT(L312,9),LEFT(L312,13)),K312)</f>
        <v>US West Power</v>
      </c>
      <c r="C312" s="123" t="n">
        <f aca="false">IF(K312="Power",((AE312-AD312+1)*16*SUM(O312:P312)),((AE312-AD312+1)*SUM(O312:P312)))</f>
        <v>800</v>
      </c>
      <c r="D312" s="123" t="n">
        <f aca="false">VLOOKUP(H312,$A$7:$E$11,(HLOOKUP(B312,$B$5:$E$6,2,FALSE())),FALSE())*C312</f>
        <v>6</v>
      </c>
      <c r="E312" s="90" t="n">
        <v>1234904</v>
      </c>
      <c r="F312" s="91" t="n">
        <v>37022.3478935185</v>
      </c>
      <c r="G312" s="0" t="s">
        <v>292</v>
      </c>
      <c r="H312" s="0" t="s">
        <v>13</v>
      </c>
      <c r="I312" s="0" t="s">
        <v>10</v>
      </c>
      <c r="K312" s="0" t="s">
        <v>12</v>
      </c>
      <c r="L312" s="0" t="s">
        <v>92</v>
      </c>
      <c r="M312" s="0" t="n">
        <v>29383</v>
      </c>
      <c r="N312" s="0" t="s">
        <v>493</v>
      </c>
      <c r="P312" s="92" t="n">
        <v>25</v>
      </c>
      <c r="R312" s="0" t="s">
        <v>83</v>
      </c>
      <c r="S312" s="0" t="s">
        <v>84</v>
      </c>
      <c r="T312" s="94" t="n">
        <v>241</v>
      </c>
      <c r="U312" s="0" t="s">
        <v>163</v>
      </c>
      <c r="V312" s="0" t="s">
        <v>429</v>
      </c>
      <c r="W312" s="0" t="s">
        <v>101</v>
      </c>
      <c r="X312" s="0" t="s">
        <v>88</v>
      </c>
      <c r="Y312" s="0" t="s">
        <v>89</v>
      </c>
      <c r="Z312" s="0" t="s">
        <v>90</v>
      </c>
      <c r="AA312" s="0" t="n">
        <v>96004381</v>
      </c>
      <c r="AB312" s="0" t="n">
        <v>608448.1</v>
      </c>
      <c r="AC312" s="0" t="n">
        <v>12</v>
      </c>
      <c r="AD312" s="91" t="n">
        <v>37024.875</v>
      </c>
      <c r="AE312" s="91" t="n">
        <v>37025.875</v>
      </c>
    </row>
    <row r="313" customFormat="false" ht="12.75" hidden="false" customHeight="false" outlineLevel="0" collapsed="false">
      <c r="A313" s="122" t="n">
        <f aca="false">DATEVALUE(TEXT(F313,"mm/dd/yy"))</f>
        <v>37022</v>
      </c>
      <c r="B313" s="122" t="str">
        <f aca="false">IF(K313="Power",IF(Z313="Enron Canada Corp.",LEFT(L313,9),LEFT(L313,13)),K313)</f>
        <v>Natural Gas</v>
      </c>
      <c r="C313" s="123" t="n">
        <f aca="false">IF(K313="Power",((AE313-AD313+1)*16*SUM(O313:P313)),((AE313-AD313+1)*SUM(O313:P313)))</f>
        <v>300000</v>
      </c>
      <c r="D313" s="123" t="n">
        <f aca="false">VLOOKUP(H313,$A$7:$E$11,(HLOOKUP(B313,$B$5:$E$6,2,FALSE())),FALSE())*C313</f>
        <v>75</v>
      </c>
      <c r="E313" s="90" t="n">
        <v>1234928</v>
      </c>
      <c r="F313" s="91" t="n">
        <v>37022.3489004629</v>
      </c>
      <c r="G313" s="0" t="s">
        <v>287</v>
      </c>
      <c r="H313" s="0" t="s">
        <v>13</v>
      </c>
      <c r="I313" s="0" t="s">
        <v>10</v>
      </c>
      <c r="K313" s="0" t="s">
        <v>11</v>
      </c>
      <c r="L313" s="0" t="s">
        <v>109</v>
      </c>
      <c r="M313" s="0" t="n">
        <v>36157</v>
      </c>
      <c r="N313" s="0" t="s">
        <v>494</v>
      </c>
      <c r="P313" s="92" t="n">
        <v>10000</v>
      </c>
      <c r="R313" s="0" t="s">
        <v>111</v>
      </c>
      <c r="S313" s="0" t="s">
        <v>84</v>
      </c>
      <c r="T313" s="94" t="n">
        <v>-0.055</v>
      </c>
      <c r="U313" s="0" t="s">
        <v>188</v>
      </c>
      <c r="V313" s="0" t="s">
        <v>204</v>
      </c>
      <c r="W313" s="0" t="s">
        <v>205</v>
      </c>
      <c r="X313" s="0" t="s">
        <v>115</v>
      </c>
      <c r="Y313" s="0" t="s">
        <v>89</v>
      </c>
      <c r="Z313" s="0" t="s">
        <v>116</v>
      </c>
      <c r="AA313" s="0" t="n">
        <v>96014540</v>
      </c>
      <c r="AB313" s="0" t="s">
        <v>495</v>
      </c>
      <c r="AC313" s="0" t="n">
        <v>53295</v>
      </c>
      <c r="AD313" s="91" t="n">
        <v>37043.875</v>
      </c>
      <c r="AE313" s="91" t="n">
        <v>37072.875</v>
      </c>
    </row>
    <row r="314" customFormat="false" ht="12.75" hidden="false" customHeight="false" outlineLevel="0" collapsed="false">
      <c r="A314" s="122" t="n">
        <f aca="false">DATEVALUE(TEXT(F314,"mm/dd/yy"))</f>
        <v>37022</v>
      </c>
      <c r="B314" s="122" t="str">
        <f aca="false">IF(K314="Power",IF(Z314="Enron Canada Corp.",LEFT(L314,9),LEFT(L314,13)),K314)</f>
        <v>US East Power</v>
      </c>
      <c r="C314" s="123" t="n">
        <f aca="false">IF(K314="Power",((AE314-AD314+1)*16*SUM(O314:P314)),((AE314-AD314+1)*SUM(O314:P314)))</f>
        <v>800</v>
      </c>
      <c r="D314" s="123" t="n">
        <f aca="false">VLOOKUP(H314,$A$7:$E$11,(HLOOKUP(B314,$B$5:$E$6,2,FALSE())),FALSE())*C314</f>
        <v>4</v>
      </c>
      <c r="E314" s="90" t="n">
        <v>1234973</v>
      </c>
      <c r="F314" s="91" t="n">
        <v>37022.3508796296</v>
      </c>
      <c r="G314" s="0" t="s">
        <v>156</v>
      </c>
      <c r="H314" s="0" t="s">
        <v>14</v>
      </c>
      <c r="I314" s="0" t="s">
        <v>10</v>
      </c>
      <c r="K314" s="0" t="s">
        <v>12</v>
      </c>
      <c r="L314" s="0" t="s">
        <v>119</v>
      </c>
      <c r="M314" s="0" t="n">
        <v>29088</v>
      </c>
      <c r="N314" s="0" t="s">
        <v>489</v>
      </c>
      <c r="O314" s="92" t="n">
        <v>50</v>
      </c>
      <c r="R314" s="0" t="s">
        <v>83</v>
      </c>
      <c r="S314" s="0" t="s">
        <v>84</v>
      </c>
      <c r="T314" s="94" t="n">
        <v>40</v>
      </c>
      <c r="U314" s="0" t="s">
        <v>138</v>
      </c>
      <c r="V314" s="0" t="s">
        <v>139</v>
      </c>
      <c r="W314" s="0" t="s">
        <v>140</v>
      </c>
      <c r="X314" s="0" t="s">
        <v>88</v>
      </c>
      <c r="Y314" s="0" t="s">
        <v>89</v>
      </c>
      <c r="Z314" s="0" t="s">
        <v>90</v>
      </c>
      <c r="AB314" s="0" t="n">
        <v>608466.1</v>
      </c>
      <c r="AC314" s="0" t="n">
        <v>3246</v>
      </c>
      <c r="AD314" s="91" t="n">
        <v>37025.875</v>
      </c>
      <c r="AE314" s="91" t="n">
        <v>37025.875</v>
      </c>
    </row>
    <row r="315" customFormat="false" ht="12.75" hidden="false" customHeight="false" outlineLevel="0" collapsed="false">
      <c r="A315" s="122" t="n">
        <f aca="false">DATEVALUE(TEXT(F315,"mm/dd/yy"))</f>
        <v>37022</v>
      </c>
      <c r="B315" s="122" t="str">
        <f aca="false">IF(K315="Power",IF(Z315="Enron Canada Corp.",LEFT(L315,9),LEFT(L315,13)),K315)</f>
        <v>US West Power</v>
      </c>
      <c r="C315" s="123" t="n">
        <f aca="false">IF(K315="Power",((AE315-AD315+1)*16*SUM(O315:P315)),((AE315-AD315+1)*SUM(O315:P315)))</f>
        <v>400</v>
      </c>
      <c r="D315" s="123" t="n">
        <f aca="false">VLOOKUP(H315,$A$7:$E$11,(HLOOKUP(B315,$B$5:$E$6,2,FALSE())),FALSE())*C315</f>
        <v>3</v>
      </c>
      <c r="E315" s="90" t="n">
        <v>1235190</v>
      </c>
      <c r="F315" s="91" t="n">
        <v>37022.3599421296</v>
      </c>
      <c r="G315" s="0" t="s">
        <v>292</v>
      </c>
      <c r="H315" s="0" t="s">
        <v>13</v>
      </c>
      <c r="I315" s="0" t="s">
        <v>10</v>
      </c>
      <c r="K315" s="0" t="s">
        <v>12</v>
      </c>
      <c r="L315" s="0" t="s">
        <v>92</v>
      </c>
      <c r="M315" s="0" t="n">
        <v>29487</v>
      </c>
      <c r="N315" s="0" t="s">
        <v>496</v>
      </c>
      <c r="P315" s="92" t="n">
        <v>25</v>
      </c>
      <c r="R315" s="0" t="s">
        <v>83</v>
      </c>
      <c r="S315" s="0" t="s">
        <v>84</v>
      </c>
      <c r="T315" s="94" t="n">
        <v>395</v>
      </c>
      <c r="U315" s="0" t="s">
        <v>163</v>
      </c>
      <c r="V315" s="0" t="s">
        <v>319</v>
      </c>
      <c r="W315" s="0" t="s">
        <v>101</v>
      </c>
      <c r="X315" s="0" t="s">
        <v>88</v>
      </c>
      <c r="Y315" s="0" t="s">
        <v>89</v>
      </c>
      <c r="Z315" s="0" t="s">
        <v>90</v>
      </c>
      <c r="AA315" s="0" t="n">
        <v>96004381</v>
      </c>
      <c r="AB315" s="0" t="n">
        <v>608504.1</v>
      </c>
      <c r="AC315" s="0" t="n">
        <v>12</v>
      </c>
      <c r="AD315" s="91" t="n">
        <v>37025.875</v>
      </c>
      <c r="AE315" s="91" t="n">
        <v>37025.875</v>
      </c>
    </row>
    <row r="316" customFormat="false" ht="12.75" hidden="false" customHeight="false" outlineLevel="0" collapsed="false">
      <c r="A316" s="122" t="n">
        <f aca="false">DATEVALUE(TEXT(F316,"mm/dd/yy"))</f>
        <v>37022</v>
      </c>
      <c r="B316" s="122" t="str">
        <f aca="false">IF(K316="Power",IF(Z316="Enron Canada Corp.",LEFT(L316,9),LEFT(L316,13)),K316)</f>
        <v>US West Power</v>
      </c>
      <c r="C316" s="123" t="n">
        <f aca="false">IF(K316="Power",((AE316-AD316+1)*16*SUM(O316:P316)),((AE316-AD316+1)*SUM(O316:P316)))</f>
        <v>400</v>
      </c>
      <c r="D316" s="123" t="n">
        <f aca="false">VLOOKUP(H316,$A$7:$E$11,(HLOOKUP(B316,$B$5:$E$6,2,FALSE())),FALSE())*C316</f>
        <v>3</v>
      </c>
      <c r="E316" s="90" t="n">
        <v>1235254</v>
      </c>
      <c r="F316" s="91" t="n">
        <v>37022.3624189815</v>
      </c>
      <c r="G316" s="0" t="s">
        <v>292</v>
      </c>
      <c r="H316" s="0" t="s">
        <v>13</v>
      </c>
      <c r="I316" s="0" t="s">
        <v>10</v>
      </c>
      <c r="K316" s="0" t="s">
        <v>12</v>
      </c>
      <c r="L316" s="0" t="s">
        <v>92</v>
      </c>
      <c r="M316" s="0" t="n">
        <v>29487</v>
      </c>
      <c r="N316" s="0" t="s">
        <v>496</v>
      </c>
      <c r="P316" s="92" t="n">
        <v>25</v>
      </c>
      <c r="R316" s="0" t="s">
        <v>83</v>
      </c>
      <c r="S316" s="0" t="s">
        <v>84</v>
      </c>
      <c r="T316" s="94" t="n">
        <v>395</v>
      </c>
      <c r="U316" s="0" t="s">
        <v>163</v>
      </c>
      <c r="V316" s="0" t="s">
        <v>319</v>
      </c>
      <c r="W316" s="0" t="s">
        <v>101</v>
      </c>
      <c r="X316" s="0" t="s">
        <v>88</v>
      </c>
      <c r="Y316" s="0" t="s">
        <v>89</v>
      </c>
      <c r="Z316" s="0" t="s">
        <v>90</v>
      </c>
      <c r="AA316" s="0" t="n">
        <v>96004381</v>
      </c>
      <c r="AB316" s="0" t="n">
        <v>608515.1</v>
      </c>
      <c r="AC316" s="0" t="n">
        <v>12</v>
      </c>
      <c r="AD316" s="91" t="n">
        <v>37025.875</v>
      </c>
      <c r="AE316" s="91" t="n">
        <v>37025.875</v>
      </c>
    </row>
    <row r="317" customFormat="false" ht="12.75" hidden="false" customHeight="false" outlineLevel="0" collapsed="false">
      <c r="A317" s="122" t="n">
        <f aca="false">DATEVALUE(TEXT(F317,"mm/dd/yy"))</f>
        <v>37022</v>
      </c>
      <c r="B317" s="122" t="str">
        <f aca="false">IF(K317="Power",IF(Z317="Enron Canada Corp.",LEFT(L317,9),LEFT(L317,13)),K317)</f>
        <v>US East Power</v>
      </c>
      <c r="C317" s="123" t="n">
        <f aca="false">IF(K317="Power",((AE317-AD317+1)*16*SUM(O317:P317)),((AE317-AD317+1)*SUM(O317:P317)))</f>
        <v>8800</v>
      </c>
      <c r="D317" s="123" t="n">
        <f aca="false">VLOOKUP(H317,$A$7:$E$11,(HLOOKUP(B317,$B$5:$E$6,2,FALSE())),FALSE())*C317</f>
        <v>44</v>
      </c>
      <c r="E317" s="90" t="n">
        <v>1235938</v>
      </c>
      <c r="F317" s="91" t="n">
        <v>37022.3780439815</v>
      </c>
      <c r="G317" s="0" t="s">
        <v>156</v>
      </c>
      <c r="H317" s="0" t="s">
        <v>14</v>
      </c>
      <c r="I317" s="0" t="s">
        <v>10</v>
      </c>
      <c r="K317" s="0" t="s">
        <v>12</v>
      </c>
      <c r="L317" s="0" t="s">
        <v>119</v>
      </c>
      <c r="M317" s="0" t="n">
        <v>50356</v>
      </c>
      <c r="N317" s="0" t="s">
        <v>450</v>
      </c>
      <c r="O317" s="92" t="n">
        <v>50</v>
      </c>
      <c r="R317" s="0" t="s">
        <v>83</v>
      </c>
      <c r="S317" s="0" t="s">
        <v>84</v>
      </c>
      <c r="T317" s="94" t="n">
        <v>45.5</v>
      </c>
      <c r="U317" s="0" t="s">
        <v>138</v>
      </c>
      <c r="V317" s="0" t="s">
        <v>139</v>
      </c>
      <c r="W317" s="0" t="s">
        <v>140</v>
      </c>
      <c r="X317" s="0" t="s">
        <v>88</v>
      </c>
      <c r="Y317" s="0" t="s">
        <v>89</v>
      </c>
      <c r="Z317" s="0" t="s">
        <v>90</v>
      </c>
      <c r="AB317" s="0" t="n">
        <v>608579.1</v>
      </c>
      <c r="AC317" s="0" t="n">
        <v>3246</v>
      </c>
      <c r="AD317" s="91" t="n">
        <v>37032.875</v>
      </c>
      <c r="AE317" s="91" t="n">
        <v>37042.875</v>
      </c>
    </row>
    <row r="318" customFormat="false" ht="12.75" hidden="false" customHeight="false" outlineLevel="0" collapsed="false">
      <c r="A318" s="122" t="n">
        <f aca="false">DATEVALUE(TEXT(F318,"mm/dd/yy"))</f>
        <v>37022</v>
      </c>
      <c r="B318" s="122" t="str">
        <f aca="false">IF(K318="Power",IF(Z318="Enron Canada Corp.",LEFT(L318,9),LEFT(L318,13)),K318)</f>
        <v>US East Power</v>
      </c>
      <c r="C318" s="123" t="n">
        <f aca="false">IF(K318="Power",((AE318-AD318+1)*16*SUM(O318:P318)),((AE318-AD318+1)*SUM(O318:P318)))</f>
        <v>8800</v>
      </c>
      <c r="D318" s="123" t="n">
        <f aca="false">VLOOKUP(H318,$A$7:$E$11,(HLOOKUP(B318,$B$5:$E$6,2,FALSE())),FALSE())*C318</f>
        <v>44</v>
      </c>
      <c r="E318" s="90" t="n">
        <v>1235946</v>
      </c>
      <c r="F318" s="91" t="n">
        <v>37022.3783217593</v>
      </c>
      <c r="G318" s="0" t="s">
        <v>156</v>
      </c>
      <c r="H318" s="0" t="s">
        <v>14</v>
      </c>
      <c r="I318" s="0" t="s">
        <v>10</v>
      </c>
      <c r="K318" s="0" t="s">
        <v>12</v>
      </c>
      <c r="L318" s="0" t="s">
        <v>119</v>
      </c>
      <c r="M318" s="0" t="n">
        <v>50356</v>
      </c>
      <c r="N318" s="0" t="s">
        <v>450</v>
      </c>
      <c r="O318" s="92" t="n">
        <v>50</v>
      </c>
      <c r="R318" s="0" t="s">
        <v>83</v>
      </c>
      <c r="S318" s="0" t="s">
        <v>84</v>
      </c>
      <c r="T318" s="94" t="n">
        <v>45.5</v>
      </c>
      <c r="U318" s="0" t="s">
        <v>138</v>
      </c>
      <c r="V318" s="0" t="s">
        <v>139</v>
      </c>
      <c r="W318" s="0" t="s">
        <v>140</v>
      </c>
      <c r="X318" s="0" t="s">
        <v>88</v>
      </c>
      <c r="Y318" s="0" t="s">
        <v>89</v>
      </c>
      <c r="Z318" s="0" t="s">
        <v>90</v>
      </c>
      <c r="AB318" s="0" t="n">
        <v>608581.1</v>
      </c>
      <c r="AC318" s="0" t="n">
        <v>3246</v>
      </c>
      <c r="AD318" s="91" t="n">
        <v>37032.875</v>
      </c>
      <c r="AE318" s="91" t="n">
        <v>37042.875</v>
      </c>
    </row>
    <row r="319" customFormat="false" ht="12.75" hidden="false" customHeight="false" outlineLevel="0" collapsed="false">
      <c r="A319" s="122" t="n">
        <f aca="false">DATEVALUE(TEXT(F319,"mm/dd/yy"))</f>
        <v>37022</v>
      </c>
      <c r="B319" s="122" t="str">
        <f aca="false">IF(K319="Power",IF(Z319="Enron Canada Corp.",LEFT(L319,9),LEFT(L319,13)),K319)</f>
        <v>Natural Gas</v>
      </c>
      <c r="C319" s="123" t="n">
        <f aca="false">IF(K319="Power",((AE319-AD319+1)*16*SUM(O319:P319)),((AE319-AD319+1)*SUM(O319:P319)))</f>
        <v>3210000</v>
      </c>
      <c r="D319" s="123" t="n">
        <f aca="false">VLOOKUP(H319,$A$7:$E$11,(HLOOKUP(B319,$B$5:$E$6,2,FALSE())),FALSE())*C319</f>
        <v>802.5</v>
      </c>
      <c r="E319" s="90" t="n">
        <v>1237098</v>
      </c>
      <c r="F319" s="91" t="n">
        <v>37022.4013078704</v>
      </c>
      <c r="G319" s="0" t="s">
        <v>295</v>
      </c>
      <c r="H319" s="0" t="s">
        <v>13</v>
      </c>
      <c r="I319" s="0" t="s">
        <v>10</v>
      </c>
      <c r="K319" s="0" t="s">
        <v>11</v>
      </c>
      <c r="L319" s="0" t="s">
        <v>109</v>
      </c>
      <c r="M319" s="0" t="n">
        <v>41701</v>
      </c>
      <c r="N319" s="0" t="s">
        <v>497</v>
      </c>
      <c r="P319" s="92" t="n">
        <v>15000</v>
      </c>
      <c r="R319" s="0" t="s">
        <v>111</v>
      </c>
      <c r="S319" s="0" t="s">
        <v>84</v>
      </c>
      <c r="T319" s="94" t="n">
        <v>0.165</v>
      </c>
      <c r="U319" s="0" t="s">
        <v>188</v>
      </c>
      <c r="V319" s="0" t="s">
        <v>234</v>
      </c>
      <c r="W319" s="0" t="s">
        <v>226</v>
      </c>
      <c r="X319" s="0" t="s">
        <v>115</v>
      </c>
      <c r="Y319" s="0" t="s">
        <v>89</v>
      </c>
      <c r="Z319" s="0" t="s">
        <v>116</v>
      </c>
      <c r="AA319" s="0" t="n">
        <v>95000199</v>
      </c>
      <c r="AB319" s="0" t="s">
        <v>498</v>
      </c>
      <c r="AC319" s="0" t="n">
        <v>61981</v>
      </c>
      <c r="AD319" s="91" t="n">
        <v>37347</v>
      </c>
      <c r="AE319" s="91" t="n">
        <v>37560</v>
      </c>
    </row>
    <row r="320" customFormat="false" ht="12.75" hidden="false" customHeight="false" outlineLevel="0" collapsed="false">
      <c r="A320" s="122" t="n">
        <f aca="false">DATEVALUE(TEXT(F320,"mm/dd/yy"))</f>
        <v>37022</v>
      </c>
      <c r="B320" s="122" t="str">
        <f aca="false">IF(K320="Power",IF(Z320="Enron Canada Corp.",LEFT(L320,9),LEFT(L320,13)),K320)</f>
        <v>US West Power</v>
      </c>
      <c r="C320" s="123" t="n">
        <f aca="false">IF(K320="Power",((AE320-AD320+1)*16*SUM(O320:P320)),((AE320-AD320+1)*SUM(O320:P320)))</f>
        <v>12400</v>
      </c>
      <c r="D320" s="123" t="n">
        <f aca="false">VLOOKUP(H320,$A$7:$E$11,(HLOOKUP(B320,$B$5:$E$6,2,FALSE())),FALSE())*C320</f>
        <v>93</v>
      </c>
      <c r="E320" s="90" t="n">
        <v>1238016</v>
      </c>
      <c r="F320" s="91" t="n">
        <v>37022.4499189815</v>
      </c>
      <c r="G320" s="0" t="s">
        <v>164</v>
      </c>
      <c r="H320" s="0" t="s">
        <v>13</v>
      </c>
      <c r="I320" s="0" t="s">
        <v>10</v>
      </c>
      <c r="K320" s="0" t="s">
        <v>12</v>
      </c>
      <c r="L320" s="0" t="s">
        <v>81</v>
      </c>
      <c r="M320" s="0" t="n">
        <v>36473</v>
      </c>
      <c r="N320" s="0" t="s">
        <v>499</v>
      </c>
      <c r="O320" s="92" t="n">
        <v>25</v>
      </c>
      <c r="R320" s="0" t="s">
        <v>83</v>
      </c>
      <c r="S320" s="0" t="s">
        <v>84</v>
      </c>
      <c r="T320" s="94" t="n">
        <v>410</v>
      </c>
      <c r="U320" s="0" t="s">
        <v>163</v>
      </c>
      <c r="V320" s="0" t="s">
        <v>389</v>
      </c>
      <c r="W320" s="0" t="s">
        <v>87</v>
      </c>
      <c r="X320" s="0" t="s">
        <v>88</v>
      </c>
      <c r="Y320" s="0" t="s">
        <v>89</v>
      </c>
      <c r="Z320" s="0" t="s">
        <v>90</v>
      </c>
      <c r="AA320" s="0" t="n">
        <v>96004396</v>
      </c>
      <c r="AB320" s="0" t="n">
        <v>608778.1</v>
      </c>
      <c r="AC320" s="0" t="n">
        <v>64245</v>
      </c>
      <c r="AD320" s="91" t="n">
        <v>37073.875</v>
      </c>
      <c r="AE320" s="91" t="n">
        <v>37103.875</v>
      </c>
    </row>
    <row r="321" customFormat="false" ht="12.75" hidden="false" customHeight="false" outlineLevel="0" collapsed="false">
      <c r="A321" s="122" t="n">
        <f aca="false">DATEVALUE(TEXT(F321,"mm/dd/yy"))</f>
        <v>37022</v>
      </c>
      <c r="B321" s="122" t="str">
        <f aca="false">IF(K321="Power",IF(Z321="Enron Canada Corp.",LEFT(L321,9),LEFT(L321,13)),K321)</f>
        <v>US East Power</v>
      </c>
      <c r="C321" s="123" t="n">
        <f aca="false">IF(K321="Power",((AE321-AD321+1)*16*SUM(O321:P321)),((AE321-AD321+1)*SUM(O321:P321)))</f>
        <v>13600</v>
      </c>
      <c r="D321" s="123" t="n">
        <f aca="false">VLOOKUP(H321,$A$7:$E$11,(HLOOKUP(B321,$B$5:$E$6,2,FALSE())),FALSE())*C321</f>
        <v>68</v>
      </c>
      <c r="E321" s="90" t="n">
        <v>1238304</v>
      </c>
      <c r="F321" s="91" t="n">
        <v>37022.5120717593</v>
      </c>
      <c r="G321" s="0" t="s">
        <v>99</v>
      </c>
      <c r="H321" s="0" t="s">
        <v>13</v>
      </c>
      <c r="I321" s="0" t="s">
        <v>10</v>
      </c>
      <c r="K321" s="0" t="s">
        <v>12</v>
      </c>
      <c r="L321" s="0" t="s">
        <v>119</v>
      </c>
      <c r="M321" s="0" t="n">
        <v>29065</v>
      </c>
      <c r="N321" s="0" t="s">
        <v>500</v>
      </c>
      <c r="P321" s="92" t="n">
        <v>50</v>
      </c>
      <c r="R321" s="0" t="s">
        <v>83</v>
      </c>
      <c r="S321" s="0" t="s">
        <v>84</v>
      </c>
      <c r="T321" s="94" t="n">
        <v>41.75</v>
      </c>
      <c r="U321" s="0" t="s">
        <v>194</v>
      </c>
      <c r="V321" s="0" t="s">
        <v>446</v>
      </c>
      <c r="W321" s="0" t="s">
        <v>171</v>
      </c>
      <c r="X321" s="0" t="s">
        <v>88</v>
      </c>
      <c r="Y321" s="0" t="s">
        <v>89</v>
      </c>
      <c r="Z321" s="0" t="s">
        <v>90</v>
      </c>
      <c r="AA321" s="0" t="n">
        <v>96028954</v>
      </c>
      <c r="AB321" s="0" t="n">
        <v>608869.1</v>
      </c>
      <c r="AC321" s="0" t="n">
        <v>54979</v>
      </c>
      <c r="AD321" s="91" t="n">
        <v>37026.875</v>
      </c>
      <c r="AE321" s="91" t="n">
        <v>37042.875</v>
      </c>
    </row>
    <row r="322" customFormat="false" ht="12.75" hidden="false" customHeight="false" outlineLevel="0" collapsed="false">
      <c r="A322" s="122" t="n">
        <f aca="false">DATEVALUE(TEXT(F322,"mm/dd/yy"))</f>
        <v>37022</v>
      </c>
      <c r="B322" s="122" t="str">
        <f aca="false">IF(K322="Power",IF(Z322="Enron Canada Corp.",LEFT(L322,9),LEFT(L322,13)),K322)</f>
        <v>US East Power</v>
      </c>
      <c r="C322" s="123" t="n">
        <f aca="false">IF(K322="Power",((AE322-AD322+1)*16*SUM(O322:P322)),((AE322-AD322+1)*SUM(O322:P322)))</f>
        <v>13600</v>
      </c>
      <c r="D322" s="123" t="n">
        <f aca="false">VLOOKUP(H322,$A$7:$E$11,(HLOOKUP(B322,$B$5:$E$6,2,FALSE())),FALSE())*C322</f>
        <v>68</v>
      </c>
      <c r="E322" s="90" t="n">
        <v>1238313</v>
      </c>
      <c r="F322" s="91" t="n">
        <v>37022.5142592593</v>
      </c>
      <c r="G322" s="0" t="s">
        <v>99</v>
      </c>
      <c r="H322" s="0" t="s">
        <v>13</v>
      </c>
      <c r="I322" s="0" t="s">
        <v>10</v>
      </c>
      <c r="K322" s="0" t="s">
        <v>12</v>
      </c>
      <c r="L322" s="0" t="s">
        <v>119</v>
      </c>
      <c r="M322" s="0" t="n">
        <v>29065</v>
      </c>
      <c r="N322" s="0" t="s">
        <v>500</v>
      </c>
      <c r="O322" s="92" t="n">
        <v>50</v>
      </c>
      <c r="R322" s="0" t="s">
        <v>83</v>
      </c>
      <c r="S322" s="0" t="s">
        <v>84</v>
      </c>
      <c r="T322" s="94" t="n">
        <v>41.75</v>
      </c>
      <c r="U322" s="0" t="s">
        <v>194</v>
      </c>
      <c r="V322" s="0" t="s">
        <v>446</v>
      </c>
      <c r="W322" s="0" t="s">
        <v>171</v>
      </c>
      <c r="X322" s="0" t="s">
        <v>88</v>
      </c>
      <c r="Y322" s="0" t="s">
        <v>89</v>
      </c>
      <c r="Z322" s="0" t="s">
        <v>90</v>
      </c>
      <c r="AA322" s="0" t="n">
        <v>96028954</v>
      </c>
      <c r="AB322" s="0" t="n">
        <v>608884.1</v>
      </c>
      <c r="AC322" s="0" t="n">
        <v>54979</v>
      </c>
      <c r="AD322" s="91" t="n">
        <v>37026.875</v>
      </c>
      <c r="AE322" s="91" t="n">
        <v>37042.875</v>
      </c>
    </row>
    <row r="323" customFormat="false" ht="12.75" hidden="false" customHeight="false" outlineLevel="0" collapsed="false">
      <c r="A323" s="122" t="n">
        <f aca="false">DATEVALUE(TEXT(F323,"mm/dd/yy"))</f>
        <v>37022</v>
      </c>
      <c r="B323" s="122" t="str">
        <f aca="false">IF(K323="Power",IF(Z323="Enron Canada Corp.",LEFT(L323,9),LEFT(L323,13)),K323)</f>
        <v>US East Power</v>
      </c>
      <c r="C323" s="123" t="n">
        <f aca="false">IF(K323="Power",((AE323-AD323+1)*16*SUM(O323:P323)),((AE323-AD323+1)*SUM(O323:P323)))</f>
        <v>24800</v>
      </c>
      <c r="D323" s="123" t="n">
        <f aca="false">VLOOKUP(H323,$A$7:$E$11,(HLOOKUP(B323,$B$5:$E$6,2,FALSE())),FALSE())*C323</f>
        <v>124</v>
      </c>
      <c r="E323" s="90" t="n">
        <v>1238450</v>
      </c>
      <c r="F323" s="91" t="n">
        <v>37022.5432638889</v>
      </c>
      <c r="G323" s="0" t="s">
        <v>136</v>
      </c>
      <c r="H323" s="0" t="s">
        <v>13</v>
      </c>
      <c r="I323" s="0" t="s">
        <v>10</v>
      </c>
      <c r="K323" s="0" t="s">
        <v>12</v>
      </c>
      <c r="L323" s="0" t="s">
        <v>119</v>
      </c>
      <c r="M323" s="0" t="n">
        <v>33303</v>
      </c>
      <c r="N323" s="0" t="s">
        <v>442</v>
      </c>
      <c r="P323" s="92" t="n">
        <v>25</v>
      </c>
      <c r="R323" s="0" t="s">
        <v>83</v>
      </c>
      <c r="S323" s="0" t="s">
        <v>84</v>
      </c>
      <c r="T323" s="94" t="n">
        <v>75</v>
      </c>
      <c r="U323" s="0" t="s">
        <v>209</v>
      </c>
      <c r="V323" s="0" t="s">
        <v>252</v>
      </c>
      <c r="W323" s="0" t="s">
        <v>123</v>
      </c>
      <c r="X323" s="0" t="s">
        <v>88</v>
      </c>
      <c r="Y323" s="0" t="s">
        <v>89</v>
      </c>
      <c r="Z323" s="0" t="s">
        <v>90</v>
      </c>
      <c r="AA323" s="0" t="n">
        <v>96009016</v>
      </c>
      <c r="AB323" s="0" t="n">
        <v>608934.1</v>
      </c>
      <c r="AC323" s="0" t="n">
        <v>18</v>
      </c>
      <c r="AD323" s="91" t="n">
        <v>37438.7159722222</v>
      </c>
      <c r="AE323" s="91" t="n">
        <v>37499.7159722222</v>
      </c>
    </row>
    <row r="324" customFormat="false" ht="12.75" hidden="false" customHeight="false" outlineLevel="0" collapsed="false">
      <c r="A324" s="122" t="n">
        <f aca="false">DATEVALUE(TEXT(F324,"mm/dd/yy"))</f>
        <v>37025</v>
      </c>
      <c r="B324" s="122" t="str">
        <f aca="false">IF(K324="Power",IF(Z324="Enron Canada Corp.",LEFT(L324,9),LEFT(L324,13)),K324)</f>
        <v>US East Power</v>
      </c>
      <c r="C324" s="123" t="n">
        <f aca="false">IF(K324="Power",((AE324-AD324+1)*16*SUM(O324:P324)),((AE324-AD324+1)*SUM(O324:P324)))</f>
        <v>4000</v>
      </c>
      <c r="D324" s="123" t="n">
        <f aca="false">VLOOKUP(H324,$A$7:$E$11,(HLOOKUP(B324,$B$5:$E$6,2,FALSE())),FALSE())*C324</f>
        <v>20</v>
      </c>
      <c r="E324" s="90" t="n">
        <v>1239893</v>
      </c>
      <c r="F324" s="91" t="n">
        <v>37025.329212963</v>
      </c>
      <c r="G324" s="0" t="s">
        <v>164</v>
      </c>
      <c r="H324" s="0" t="s">
        <v>13</v>
      </c>
      <c r="I324" s="0" t="s">
        <v>10</v>
      </c>
      <c r="K324" s="0" t="s">
        <v>12</v>
      </c>
      <c r="L324" s="0" t="s">
        <v>119</v>
      </c>
      <c r="M324" s="0" t="n">
        <v>29083</v>
      </c>
      <c r="N324" s="0" t="s">
        <v>501</v>
      </c>
      <c r="O324" s="92" t="n">
        <v>50</v>
      </c>
      <c r="R324" s="0" t="s">
        <v>83</v>
      </c>
      <c r="S324" s="0" t="s">
        <v>84</v>
      </c>
      <c r="T324" s="94" t="n">
        <v>52.5</v>
      </c>
      <c r="U324" s="0" t="s">
        <v>209</v>
      </c>
      <c r="V324" s="0" t="s">
        <v>122</v>
      </c>
      <c r="W324" s="0" t="s">
        <v>135</v>
      </c>
      <c r="X324" s="0" t="s">
        <v>88</v>
      </c>
      <c r="Y324" s="0" t="s">
        <v>89</v>
      </c>
      <c r="Z324" s="0" t="s">
        <v>90</v>
      </c>
      <c r="AA324" s="0" t="n">
        <v>96004396</v>
      </c>
      <c r="AB324" s="0" t="n">
        <v>609640.1</v>
      </c>
      <c r="AC324" s="0" t="n">
        <v>64245</v>
      </c>
      <c r="AD324" s="91" t="n">
        <v>37032.875</v>
      </c>
      <c r="AE324" s="91" t="n">
        <v>37036.875</v>
      </c>
    </row>
    <row r="325" customFormat="false" ht="12.75" hidden="false" customHeight="false" outlineLevel="0" collapsed="false">
      <c r="A325" s="122" t="n">
        <f aca="false">DATEVALUE(TEXT(F325,"mm/dd/yy"))</f>
        <v>37025</v>
      </c>
      <c r="B325" s="122" t="str">
        <f aca="false">IF(K325="Power",IF(Z325="Enron Canada Corp.",LEFT(L325,9),LEFT(L325,13)),K325)</f>
        <v>US West Power</v>
      </c>
      <c r="C325" s="123" t="n">
        <f aca="false">IF(K325="Power",((AE325-AD325+1)*16*SUM(O325:P325)),((AE325-AD325+1)*SUM(O325:P325)))</f>
        <v>400</v>
      </c>
      <c r="D325" s="123" t="n">
        <f aca="false">VLOOKUP(H325,$A$7:$E$11,(HLOOKUP(B325,$B$5:$E$6,2,FALSE())),FALSE())*C325</f>
        <v>3</v>
      </c>
      <c r="E325" s="90" t="n">
        <v>1240107</v>
      </c>
      <c r="F325" s="91" t="n">
        <v>37025.3403587962</v>
      </c>
      <c r="G325" s="0" t="s">
        <v>292</v>
      </c>
      <c r="H325" s="0" t="s">
        <v>13</v>
      </c>
      <c r="I325" s="0" t="s">
        <v>10</v>
      </c>
      <c r="K325" s="0" t="s">
        <v>12</v>
      </c>
      <c r="L325" s="0" t="s">
        <v>92</v>
      </c>
      <c r="M325" s="0" t="n">
        <v>29383</v>
      </c>
      <c r="N325" s="0" t="s">
        <v>502</v>
      </c>
      <c r="P325" s="92" t="n">
        <v>25</v>
      </c>
      <c r="R325" s="0" t="s">
        <v>83</v>
      </c>
      <c r="S325" s="0" t="s">
        <v>84</v>
      </c>
      <c r="T325" s="94" t="n">
        <v>95</v>
      </c>
      <c r="U325" s="0" t="s">
        <v>163</v>
      </c>
      <c r="V325" s="0" t="s">
        <v>294</v>
      </c>
      <c r="W325" s="0" t="s">
        <v>101</v>
      </c>
      <c r="X325" s="0" t="s">
        <v>88</v>
      </c>
      <c r="Y325" s="0" t="s">
        <v>89</v>
      </c>
      <c r="Z325" s="0" t="s">
        <v>90</v>
      </c>
      <c r="AA325" s="0" t="n">
        <v>96004381</v>
      </c>
      <c r="AB325" s="0" t="n">
        <v>609714.1</v>
      </c>
      <c r="AC325" s="0" t="n">
        <v>12</v>
      </c>
      <c r="AD325" s="91" t="n">
        <v>37026.875</v>
      </c>
      <c r="AE325" s="91" t="n">
        <v>37026.875</v>
      </c>
    </row>
    <row r="326" customFormat="false" ht="12.75" hidden="false" customHeight="false" outlineLevel="0" collapsed="false">
      <c r="A326" s="122" t="n">
        <f aca="false">DATEVALUE(TEXT(F326,"mm/dd/yy"))</f>
        <v>37025</v>
      </c>
      <c r="B326" s="122" t="str">
        <f aca="false">IF(K326="Power",IF(Z326="Enron Canada Corp.",LEFT(L326,9),LEFT(L326,13)),K326)</f>
        <v>US West Power</v>
      </c>
      <c r="C326" s="123" t="n">
        <f aca="false">IF(K326="Power",((AE326-AD326+1)*16*SUM(O326:P326)),((AE326-AD326+1)*SUM(O326:P326)))</f>
        <v>400</v>
      </c>
      <c r="D326" s="123" t="n">
        <f aca="false">VLOOKUP(H326,$A$7:$E$11,(HLOOKUP(B326,$B$5:$E$6,2,FALSE())),FALSE())*C326</f>
        <v>3</v>
      </c>
      <c r="E326" s="90" t="n">
        <v>1240176</v>
      </c>
      <c r="F326" s="91" t="n">
        <v>37025.3441435185</v>
      </c>
      <c r="G326" s="0" t="s">
        <v>292</v>
      </c>
      <c r="H326" s="0" t="s">
        <v>13</v>
      </c>
      <c r="I326" s="0" t="s">
        <v>10</v>
      </c>
      <c r="K326" s="0" t="s">
        <v>12</v>
      </c>
      <c r="L326" s="0" t="s">
        <v>92</v>
      </c>
      <c r="M326" s="0" t="n">
        <v>29383</v>
      </c>
      <c r="N326" s="0" t="s">
        <v>502</v>
      </c>
      <c r="P326" s="92" t="n">
        <v>25</v>
      </c>
      <c r="R326" s="0" t="s">
        <v>83</v>
      </c>
      <c r="S326" s="0" t="s">
        <v>84</v>
      </c>
      <c r="T326" s="94" t="n">
        <v>93</v>
      </c>
      <c r="U326" s="0" t="s">
        <v>163</v>
      </c>
      <c r="V326" s="0" t="s">
        <v>294</v>
      </c>
      <c r="W326" s="0" t="s">
        <v>101</v>
      </c>
      <c r="X326" s="0" t="s">
        <v>88</v>
      </c>
      <c r="Y326" s="0" t="s">
        <v>89</v>
      </c>
      <c r="Z326" s="0" t="s">
        <v>90</v>
      </c>
      <c r="AA326" s="0" t="n">
        <v>96004381</v>
      </c>
      <c r="AB326" s="0" t="n">
        <v>609747.1</v>
      </c>
      <c r="AC326" s="0" t="n">
        <v>12</v>
      </c>
      <c r="AD326" s="91" t="n">
        <v>37026.875</v>
      </c>
      <c r="AE326" s="91" t="n">
        <v>37026.875</v>
      </c>
    </row>
    <row r="327" customFormat="false" ht="12.75" hidden="false" customHeight="false" outlineLevel="0" collapsed="false">
      <c r="A327" s="122" t="n">
        <f aca="false">DATEVALUE(TEXT(F327,"mm/dd/yy"))</f>
        <v>37025</v>
      </c>
      <c r="B327" s="122" t="str">
        <f aca="false">IF(K327="Power",IF(Z327="Enron Canada Corp.",LEFT(L327,9),LEFT(L327,13)),K327)</f>
        <v>US West Power</v>
      </c>
      <c r="C327" s="123" t="n">
        <f aca="false">IF(K327="Power",((AE327-AD327+1)*16*SUM(O327:P327)),((AE327-AD327+1)*SUM(O327:P327)))</f>
        <v>400</v>
      </c>
      <c r="D327" s="123" t="n">
        <f aca="false">VLOOKUP(H327,$A$7:$E$11,(HLOOKUP(B327,$B$5:$E$6,2,FALSE())),FALSE())*C327</f>
        <v>3</v>
      </c>
      <c r="E327" s="90" t="n">
        <v>1240196</v>
      </c>
      <c r="F327" s="91" t="n">
        <v>37025.3452314815</v>
      </c>
      <c r="G327" s="0" t="s">
        <v>292</v>
      </c>
      <c r="H327" s="0" t="s">
        <v>13</v>
      </c>
      <c r="I327" s="0" t="s">
        <v>10</v>
      </c>
      <c r="K327" s="0" t="s">
        <v>12</v>
      </c>
      <c r="L327" s="0" t="s">
        <v>92</v>
      </c>
      <c r="M327" s="0" t="n">
        <v>29383</v>
      </c>
      <c r="N327" s="0" t="s">
        <v>502</v>
      </c>
      <c r="P327" s="92" t="n">
        <v>25</v>
      </c>
      <c r="R327" s="0" t="s">
        <v>83</v>
      </c>
      <c r="S327" s="0" t="s">
        <v>84</v>
      </c>
      <c r="T327" s="94" t="n">
        <v>93</v>
      </c>
      <c r="U327" s="0" t="s">
        <v>163</v>
      </c>
      <c r="V327" s="0" t="s">
        <v>294</v>
      </c>
      <c r="W327" s="0" t="s">
        <v>101</v>
      </c>
      <c r="X327" s="0" t="s">
        <v>88</v>
      </c>
      <c r="Y327" s="0" t="s">
        <v>89</v>
      </c>
      <c r="Z327" s="0" t="s">
        <v>90</v>
      </c>
      <c r="AA327" s="0" t="n">
        <v>96004381</v>
      </c>
      <c r="AB327" s="0" t="n">
        <v>609753.1</v>
      </c>
      <c r="AC327" s="0" t="n">
        <v>12</v>
      </c>
      <c r="AD327" s="91" t="n">
        <v>37026.875</v>
      </c>
      <c r="AE327" s="91" t="n">
        <v>37026.875</v>
      </c>
    </row>
    <row r="328" customFormat="false" ht="12.75" hidden="false" customHeight="false" outlineLevel="0" collapsed="false">
      <c r="A328" s="122" t="n">
        <f aca="false">DATEVALUE(TEXT(F328,"mm/dd/yy"))</f>
        <v>37025</v>
      </c>
      <c r="B328" s="122" t="str">
        <f aca="false">IF(K328="Power",IF(Z328="Enron Canada Corp.",LEFT(L328,9),LEFT(L328,13)),K328)</f>
        <v>US West Power</v>
      </c>
      <c r="C328" s="123" t="n">
        <f aca="false">IF(K328="Power",((AE328-AD328+1)*16*SUM(O328:P328)),((AE328-AD328+1)*SUM(O328:P328)))</f>
        <v>160</v>
      </c>
      <c r="D328" s="123" t="n">
        <f aca="false">VLOOKUP(H328,$A$7:$E$11,(HLOOKUP(B328,$B$5:$E$6,2,FALSE())),FALSE())*C328</f>
        <v>1.2</v>
      </c>
      <c r="E328" s="90" t="n">
        <v>1240198</v>
      </c>
      <c r="F328" s="91" t="n">
        <v>37025.3453935185</v>
      </c>
      <c r="G328" s="0" t="s">
        <v>292</v>
      </c>
      <c r="H328" s="0" t="s">
        <v>13</v>
      </c>
      <c r="I328" s="0" t="s">
        <v>10</v>
      </c>
      <c r="K328" s="0" t="s">
        <v>12</v>
      </c>
      <c r="L328" s="0" t="s">
        <v>92</v>
      </c>
      <c r="M328" s="0" t="n">
        <v>48328</v>
      </c>
      <c r="N328" s="0" t="s">
        <v>503</v>
      </c>
      <c r="P328" s="92" t="n">
        <v>10</v>
      </c>
      <c r="R328" s="0" t="s">
        <v>83</v>
      </c>
      <c r="S328" s="0" t="s">
        <v>84</v>
      </c>
      <c r="T328" s="94" t="n">
        <v>93</v>
      </c>
      <c r="U328" s="0" t="s">
        <v>163</v>
      </c>
      <c r="V328" s="0" t="s">
        <v>429</v>
      </c>
      <c r="W328" s="0" t="s">
        <v>101</v>
      </c>
      <c r="X328" s="0" t="s">
        <v>88</v>
      </c>
      <c r="Y328" s="0" t="s">
        <v>89</v>
      </c>
      <c r="Z328" s="0" t="s">
        <v>90</v>
      </c>
      <c r="AA328" s="0" t="n">
        <v>96004381</v>
      </c>
      <c r="AB328" s="0" t="n">
        <v>609755.1</v>
      </c>
      <c r="AC328" s="0" t="n">
        <v>12</v>
      </c>
      <c r="AD328" s="91" t="n">
        <v>37026.875</v>
      </c>
      <c r="AE328" s="91" t="n">
        <v>37026.875</v>
      </c>
    </row>
    <row r="329" customFormat="false" ht="12.75" hidden="false" customHeight="false" outlineLevel="0" collapsed="false">
      <c r="A329" s="122" t="n">
        <f aca="false">DATEVALUE(TEXT(F329,"mm/dd/yy"))</f>
        <v>37025</v>
      </c>
      <c r="B329" s="122" t="str">
        <f aca="false">IF(K329="Power",IF(Z329="Enron Canada Corp.",LEFT(L329,9),LEFT(L329,13)),K329)</f>
        <v>US West Power</v>
      </c>
      <c r="C329" s="123" t="n">
        <f aca="false">IF(K329="Power",((AE329-AD329+1)*16*SUM(O329:P329)),((AE329-AD329+1)*SUM(O329:P329)))</f>
        <v>400</v>
      </c>
      <c r="D329" s="123" t="n">
        <f aca="false">VLOOKUP(H329,$A$7:$E$11,(HLOOKUP(B329,$B$5:$E$6,2,FALSE())),FALSE())*C329</f>
        <v>3</v>
      </c>
      <c r="E329" s="90" t="n">
        <v>1240331</v>
      </c>
      <c r="F329" s="91" t="n">
        <v>37025.3520138889</v>
      </c>
      <c r="G329" s="0" t="s">
        <v>292</v>
      </c>
      <c r="H329" s="0" t="s">
        <v>13</v>
      </c>
      <c r="I329" s="0" t="s">
        <v>10</v>
      </c>
      <c r="K329" s="0" t="s">
        <v>12</v>
      </c>
      <c r="L329" s="0" t="s">
        <v>92</v>
      </c>
      <c r="M329" s="0" t="n">
        <v>29383</v>
      </c>
      <c r="N329" s="0" t="s">
        <v>502</v>
      </c>
      <c r="P329" s="92" t="n">
        <v>25</v>
      </c>
      <c r="R329" s="0" t="s">
        <v>83</v>
      </c>
      <c r="S329" s="0" t="s">
        <v>84</v>
      </c>
      <c r="T329" s="94" t="n">
        <v>99</v>
      </c>
      <c r="U329" s="0" t="s">
        <v>163</v>
      </c>
      <c r="V329" s="0" t="s">
        <v>294</v>
      </c>
      <c r="W329" s="0" t="s">
        <v>101</v>
      </c>
      <c r="X329" s="0" t="s">
        <v>88</v>
      </c>
      <c r="Y329" s="0" t="s">
        <v>89</v>
      </c>
      <c r="Z329" s="0" t="s">
        <v>90</v>
      </c>
      <c r="AA329" s="0" t="n">
        <v>96004381</v>
      </c>
      <c r="AB329" s="0" t="n">
        <v>609783.1</v>
      </c>
      <c r="AC329" s="0" t="n">
        <v>12</v>
      </c>
      <c r="AD329" s="91" t="n">
        <v>37026.875</v>
      </c>
      <c r="AE329" s="91" t="n">
        <v>37026.875</v>
      </c>
    </row>
    <row r="330" customFormat="false" ht="12.75" hidden="false" customHeight="false" outlineLevel="0" collapsed="false">
      <c r="A330" s="122" t="n">
        <f aca="false">DATEVALUE(TEXT(F330,"mm/dd/yy"))</f>
        <v>37025</v>
      </c>
      <c r="B330" s="122" t="str">
        <f aca="false">IF(K330="Power",IF(Z330="Enron Canada Corp.",LEFT(L330,9),LEFT(L330,13)),K330)</f>
        <v>US West Power</v>
      </c>
      <c r="C330" s="123" t="n">
        <f aca="false">IF(K330="Power",((AE330-AD330+1)*16*SUM(O330:P330)),((AE330-AD330+1)*SUM(O330:P330)))</f>
        <v>160</v>
      </c>
      <c r="D330" s="123" t="n">
        <f aca="false">VLOOKUP(H330,$A$7:$E$11,(HLOOKUP(B330,$B$5:$E$6,2,FALSE())),FALSE())*C330</f>
        <v>1.2</v>
      </c>
      <c r="E330" s="90" t="n">
        <v>1240369</v>
      </c>
      <c r="F330" s="91" t="n">
        <v>37025.353599537</v>
      </c>
      <c r="G330" s="0" t="s">
        <v>292</v>
      </c>
      <c r="H330" s="0" t="s">
        <v>13</v>
      </c>
      <c r="I330" s="0" t="s">
        <v>10</v>
      </c>
      <c r="K330" s="0" t="s">
        <v>12</v>
      </c>
      <c r="L330" s="0" t="s">
        <v>92</v>
      </c>
      <c r="M330" s="0" t="n">
        <v>48328</v>
      </c>
      <c r="N330" s="0" t="s">
        <v>503</v>
      </c>
      <c r="P330" s="92" t="n">
        <v>10</v>
      </c>
      <c r="R330" s="0" t="s">
        <v>83</v>
      </c>
      <c r="S330" s="0" t="s">
        <v>84</v>
      </c>
      <c r="T330" s="94" t="n">
        <v>101</v>
      </c>
      <c r="U330" s="0" t="s">
        <v>163</v>
      </c>
      <c r="V330" s="0" t="s">
        <v>429</v>
      </c>
      <c r="W330" s="0" t="s">
        <v>101</v>
      </c>
      <c r="X330" s="0" t="s">
        <v>88</v>
      </c>
      <c r="Y330" s="0" t="s">
        <v>89</v>
      </c>
      <c r="Z330" s="0" t="s">
        <v>90</v>
      </c>
      <c r="AA330" s="0" t="n">
        <v>96004381</v>
      </c>
      <c r="AB330" s="0" t="n">
        <v>609801.1</v>
      </c>
      <c r="AC330" s="0" t="n">
        <v>12</v>
      </c>
      <c r="AD330" s="91" t="n">
        <v>37026.875</v>
      </c>
      <c r="AE330" s="91" t="n">
        <v>37026.875</v>
      </c>
    </row>
    <row r="331" customFormat="false" ht="12.75" hidden="false" customHeight="false" outlineLevel="0" collapsed="false">
      <c r="A331" s="122" t="n">
        <f aca="false">DATEVALUE(TEXT(F331,"mm/dd/yy"))</f>
        <v>37025</v>
      </c>
      <c r="B331" s="122" t="str">
        <f aca="false">IF(K331="Power",IF(Z331="Enron Canada Corp.",LEFT(L331,9),LEFT(L331,13)),K331)</f>
        <v>US West Power</v>
      </c>
      <c r="C331" s="123" t="n">
        <f aca="false">IF(K331="Power",((AE331-AD331+1)*16*SUM(O331:P331)),((AE331-AD331+1)*SUM(O331:P331)))</f>
        <v>400</v>
      </c>
      <c r="D331" s="123" t="n">
        <f aca="false">VLOOKUP(H331,$A$7:$E$11,(HLOOKUP(B331,$B$5:$E$6,2,FALSE())),FALSE())*C331</f>
        <v>3</v>
      </c>
      <c r="E331" s="90" t="n">
        <v>1240372</v>
      </c>
      <c r="F331" s="91" t="n">
        <v>37025.3536342593</v>
      </c>
      <c r="G331" s="0" t="s">
        <v>292</v>
      </c>
      <c r="H331" s="0" t="s">
        <v>13</v>
      </c>
      <c r="I331" s="0" t="s">
        <v>10</v>
      </c>
      <c r="K331" s="0" t="s">
        <v>12</v>
      </c>
      <c r="L331" s="0" t="s">
        <v>92</v>
      </c>
      <c r="M331" s="0" t="n">
        <v>29383</v>
      </c>
      <c r="N331" s="0" t="s">
        <v>502</v>
      </c>
      <c r="P331" s="92" t="n">
        <v>25</v>
      </c>
      <c r="R331" s="0" t="s">
        <v>83</v>
      </c>
      <c r="S331" s="0" t="s">
        <v>84</v>
      </c>
      <c r="T331" s="94" t="n">
        <v>102</v>
      </c>
      <c r="U331" s="0" t="s">
        <v>163</v>
      </c>
      <c r="V331" s="0" t="s">
        <v>294</v>
      </c>
      <c r="W331" s="0" t="s">
        <v>101</v>
      </c>
      <c r="X331" s="0" t="s">
        <v>88</v>
      </c>
      <c r="Y331" s="0" t="s">
        <v>89</v>
      </c>
      <c r="Z331" s="0" t="s">
        <v>90</v>
      </c>
      <c r="AA331" s="0" t="n">
        <v>96004381</v>
      </c>
      <c r="AB331" s="0" t="n">
        <v>609802.1</v>
      </c>
      <c r="AC331" s="0" t="n">
        <v>12</v>
      </c>
      <c r="AD331" s="91" t="n">
        <v>37026.875</v>
      </c>
      <c r="AE331" s="91" t="n">
        <v>37026.875</v>
      </c>
    </row>
    <row r="332" customFormat="false" ht="12.75" hidden="false" customHeight="false" outlineLevel="0" collapsed="false">
      <c r="A332" s="122" t="n">
        <f aca="false">DATEVALUE(TEXT(F332,"mm/dd/yy"))</f>
        <v>37025</v>
      </c>
      <c r="B332" s="122" t="str">
        <f aca="false">IF(K332="Power",IF(Z332="Enron Canada Corp.",LEFT(L332,9),LEFT(L332,13)),K332)</f>
        <v>US West Power</v>
      </c>
      <c r="C332" s="123" t="n">
        <f aca="false">IF(K332="Power",((AE332-AD332+1)*16*SUM(O332:P332)),((AE332-AD332+1)*SUM(O332:P332)))</f>
        <v>64</v>
      </c>
      <c r="D332" s="123" t="n">
        <f aca="false">VLOOKUP(H332,$A$7:$E$11,(HLOOKUP(B332,$B$5:$E$6,2,FALSE())),FALSE())*C332</f>
        <v>0.48</v>
      </c>
      <c r="E332" s="90" t="n">
        <v>1240846</v>
      </c>
      <c r="F332" s="91" t="n">
        <v>37025.365162037</v>
      </c>
      <c r="G332" s="0" t="s">
        <v>292</v>
      </c>
      <c r="H332" s="0" t="s">
        <v>13</v>
      </c>
      <c r="I332" s="0" t="s">
        <v>10</v>
      </c>
      <c r="K332" s="0" t="s">
        <v>12</v>
      </c>
      <c r="L332" s="0" t="s">
        <v>92</v>
      </c>
      <c r="M332" s="0" t="n">
        <v>48326</v>
      </c>
      <c r="N332" s="0" t="s">
        <v>504</v>
      </c>
      <c r="P332" s="92" t="n">
        <v>4</v>
      </c>
      <c r="R332" s="0" t="s">
        <v>83</v>
      </c>
      <c r="S332" s="0" t="s">
        <v>84</v>
      </c>
      <c r="T332" s="94" t="n">
        <v>230</v>
      </c>
      <c r="U332" s="0" t="s">
        <v>163</v>
      </c>
      <c r="V332" s="0" t="s">
        <v>429</v>
      </c>
      <c r="W332" s="0" t="s">
        <v>101</v>
      </c>
      <c r="X332" s="0" t="s">
        <v>88</v>
      </c>
      <c r="Y332" s="0" t="s">
        <v>89</v>
      </c>
      <c r="Z332" s="0" t="s">
        <v>90</v>
      </c>
      <c r="AA332" s="0" t="n">
        <v>96004381</v>
      </c>
      <c r="AB332" s="0" t="n">
        <v>609858.1</v>
      </c>
      <c r="AC332" s="0" t="n">
        <v>12</v>
      </c>
      <c r="AD332" s="91" t="n">
        <v>37026.875</v>
      </c>
      <c r="AE332" s="91" t="n">
        <v>37026.875</v>
      </c>
    </row>
    <row r="333" customFormat="false" ht="12.75" hidden="false" customHeight="false" outlineLevel="0" collapsed="false">
      <c r="A333" s="122" t="n">
        <f aca="false">DATEVALUE(TEXT(F333,"mm/dd/yy"))</f>
        <v>37025</v>
      </c>
      <c r="B333" s="122" t="str">
        <f aca="false">IF(K333="Power",IF(Z333="Enron Canada Corp.",LEFT(L333,9),LEFT(L333,13)),K333)</f>
        <v>Natural Gas</v>
      </c>
      <c r="C333" s="123" t="n">
        <f aca="false">IF(K333="Power",((AE333-AD333+1)*16*SUM(O333:P333)),((AE333-AD333+1)*SUM(O333:P333)))</f>
        <v>300000</v>
      </c>
      <c r="D333" s="123" t="n">
        <f aca="false">VLOOKUP(H333,$A$7:$E$11,(HLOOKUP(B333,$B$5:$E$6,2,FALSE())),FALSE())*C333</f>
        <v>75</v>
      </c>
      <c r="E333" s="90" t="n">
        <v>1241772</v>
      </c>
      <c r="F333" s="91" t="n">
        <v>37025.3842708333</v>
      </c>
      <c r="G333" s="0" t="s">
        <v>230</v>
      </c>
      <c r="H333" s="0" t="s">
        <v>13</v>
      </c>
      <c r="I333" s="0" t="s">
        <v>10</v>
      </c>
      <c r="K333" s="0" t="s">
        <v>11</v>
      </c>
      <c r="L333" s="0" t="s">
        <v>109</v>
      </c>
      <c r="M333" s="0" t="n">
        <v>36157</v>
      </c>
      <c r="N333" s="0" t="s">
        <v>494</v>
      </c>
      <c r="P333" s="92" t="n">
        <v>10000</v>
      </c>
      <c r="R333" s="0" t="s">
        <v>111</v>
      </c>
      <c r="S333" s="0" t="s">
        <v>84</v>
      </c>
      <c r="T333" s="94" t="n">
        <v>-0.0575</v>
      </c>
      <c r="U333" s="0" t="s">
        <v>188</v>
      </c>
      <c r="V333" s="0" t="s">
        <v>204</v>
      </c>
      <c r="W333" s="0" t="s">
        <v>205</v>
      </c>
      <c r="X333" s="0" t="s">
        <v>115</v>
      </c>
      <c r="Y333" s="0" t="s">
        <v>89</v>
      </c>
      <c r="Z333" s="0" t="s">
        <v>116</v>
      </c>
      <c r="AA333" s="0" t="n">
        <v>95001227</v>
      </c>
      <c r="AB333" s="0" t="s">
        <v>505</v>
      </c>
      <c r="AC333" s="0" t="n">
        <v>208</v>
      </c>
      <c r="AD333" s="91" t="n">
        <v>37043.875</v>
      </c>
      <c r="AE333" s="91" t="n">
        <v>37072.875</v>
      </c>
    </row>
    <row r="334" customFormat="false" ht="12.75" hidden="false" customHeight="false" outlineLevel="0" collapsed="false">
      <c r="A334" s="122" t="n">
        <f aca="false">DATEVALUE(TEXT(F334,"mm/dd/yy"))</f>
        <v>37025</v>
      </c>
      <c r="B334" s="122" t="str">
        <f aca="false">IF(K334="Power",IF(Z334="Enron Canada Corp.",LEFT(L334,9),LEFT(L334,13)),K334)</f>
        <v>US East Power</v>
      </c>
      <c r="C334" s="123" t="n">
        <f aca="false">IF(K334="Power",((AE334-AD334+1)*16*SUM(O334:P334)),((AE334-AD334+1)*SUM(O334:P334)))</f>
        <v>2400</v>
      </c>
      <c r="D334" s="123" t="n">
        <f aca="false">VLOOKUP(H334,$A$7:$E$11,(HLOOKUP(B334,$B$5:$E$6,2,FALSE())),FALSE())*C334</f>
        <v>12</v>
      </c>
      <c r="E334" s="90" t="n">
        <v>1243392</v>
      </c>
      <c r="F334" s="91" t="n">
        <v>37025.4953009259</v>
      </c>
      <c r="G334" s="0" t="s">
        <v>156</v>
      </c>
      <c r="H334" s="0" t="s">
        <v>14</v>
      </c>
      <c r="I334" s="0" t="s">
        <v>10</v>
      </c>
      <c r="K334" s="0" t="s">
        <v>12</v>
      </c>
      <c r="L334" s="0" t="s">
        <v>119</v>
      </c>
      <c r="M334" s="0" t="n">
        <v>29085</v>
      </c>
      <c r="N334" s="0" t="s">
        <v>506</v>
      </c>
      <c r="O334" s="92" t="n">
        <v>50</v>
      </c>
      <c r="R334" s="0" t="s">
        <v>83</v>
      </c>
      <c r="S334" s="0" t="s">
        <v>84</v>
      </c>
      <c r="T334" s="94" t="n">
        <v>37.5</v>
      </c>
      <c r="U334" s="0" t="s">
        <v>138</v>
      </c>
      <c r="V334" s="0" t="s">
        <v>139</v>
      </c>
      <c r="W334" s="0" t="s">
        <v>140</v>
      </c>
      <c r="X334" s="0" t="s">
        <v>88</v>
      </c>
      <c r="Y334" s="0" t="s">
        <v>89</v>
      </c>
      <c r="Z334" s="0" t="s">
        <v>90</v>
      </c>
      <c r="AB334" s="0" t="n">
        <v>610139.1</v>
      </c>
      <c r="AC334" s="0" t="n">
        <v>3246</v>
      </c>
      <c r="AD334" s="91" t="n">
        <v>37027.875</v>
      </c>
      <c r="AE334" s="91" t="n">
        <v>37029.875</v>
      </c>
    </row>
    <row r="335" customFormat="false" ht="12.75" hidden="false" customHeight="false" outlineLevel="0" collapsed="false">
      <c r="A335" s="122" t="n">
        <f aca="false">DATEVALUE(TEXT(F335,"mm/dd/yy"))</f>
        <v>37025</v>
      </c>
      <c r="B335" s="122" t="str">
        <f aca="false">IF(K335="Power",IF(Z335="Enron Canada Corp.",LEFT(L335,9),LEFT(L335,13)),K335)</f>
        <v>US East Power</v>
      </c>
      <c r="C335" s="123" t="n">
        <f aca="false">IF(K335="Power",((AE335-AD335+1)*16*SUM(O335:P335)),((AE335-AD335+1)*SUM(O335:P335)))</f>
        <v>2400</v>
      </c>
      <c r="D335" s="123" t="n">
        <f aca="false">VLOOKUP(H335,$A$7:$E$11,(HLOOKUP(B335,$B$5:$E$6,2,FALSE())),FALSE())*C335</f>
        <v>12</v>
      </c>
      <c r="E335" s="90" t="n">
        <v>1244307</v>
      </c>
      <c r="F335" s="91" t="n">
        <v>37025.6594907407</v>
      </c>
      <c r="G335" s="0" t="s">
        <v>156</v>
      </c>
      <c r="H335" s="0" t="s">
        <v>14</v>
      </c>
      <c r="I335" s="0" t="s">
        <v>10</v>
      </c>
      <c r="K335" s="0" t="s">
        <v>12</v>
      </c>
      <c r="L335" s="0" t="s">
        <v>119</v>
      </c>
      <c r="M335" s="0" t="n">
        <v>29085</v>
      </c>
      <c r="N335" s="0" t="s">
        <v>506</v>
      </c>
      <c r="O335" s="92" t="n">
        <v>50</v>
      </c>
      <c r="R335" s="0" t="s">
        <v>83</v>
      </c>
      <c r="S335" s="0" t="s">
        <v>84</v>
      </c>
      <c r="T335" s="94" t="n">
        <v>37.5</v>
      </c>
      <c r="U335" s="0" t="s">
        <v>138</v>
      </c>
      <c r="V335" s="0" t="s">
        <v>139</v>
      </c>
      <c r="W335" s="0" t="s">
        <v>140</v>
      </c>
      <c r="X335" s="0" t="s">
        <v>88</v>
      </c>
      <c r="Y335" s="0" t="s">
        <v>89</v>
      </c>
      <c r="Z335" s="0" t="s">
        <v>90</v>
      </c>
      <c r="AB335" s="0" t="n">
        <v>610566.1</v>
      </c>
      <c r="AC335" s="0" t="n">
        <v>3246</v>
      </c>
      <c r="AD335" s="91" t="n">
        <v>37027.875</v>
      </c>
      <c r="AE335" s="91" t="n">
        <v>37029.875</v>
      </c>
    </row>
    <row r="336" customFormat="false" ht="12.75" hidden="false" customHeight="false" outlineLevel="0" collapsed="false">
      <c r="A336" s="122" t="n">
        <f aca="false">DATEVALUE(TEXT(F336,"mm/dd/yy"))</f>
        <v>37026</v>
      </c>
      <c r="B336" s="122" t="str">
        <f aca="false">IF(K336="Power",IF(Z336="Enron Canada Corp.",LEFT(L336,9),LEFT(L336,13)),K336)</f>
        <v>US East Power</v>
      </c>
      <c r="C336" s="123" t="n">
        <f aca="false">IF(K336="Power",((AE336-AD336+1)*16*SUM(O336:P336)),((AE336-AD336+1)*SUM(O336:P336)))</f>
        <v>1600</v>
      </c>
      <c r="D336" s="123" t="n">
        <f aca="false">VLOOKUP(H336,$A$7:$E$11,(HLOOKUP(B336,$B$5:$E$6,2,FALSE())),FALSE())*C336</f>
        <v>8</v>
      </c>
      <c r="E336" s="90" t="n">
        <v>1244934</v>
      </c>
      <c r="F336" s="91" t="n">
        <v>37026.2845023148</v>
      </c>
      <c r="G336" s="0" t="s">
        <v>156</v>
      </c>
      <c r="H336" s="0" t="s">
        <v>14</v>
      </c>
      <c r="I336" s="0" t="s">
        <v>10</v>
      </c>
      <c r="K336" s="0" t="s">
        <v>12</v>
      </c>
      <c r="L336" s="0" t="s">
        <v>119</v>
      </c>
      <c r="M336" s="0" t="n">
        <v>29085</v>
      </c>
      <c r="N336" s="0" t="s">
        <v>507</v>
      </c>
      <c r="O336" s="92" t="n">
        <v>50</v>
      </c>
      <c r="R336" s="0" t="s">
        <v>83</v>
      </c>
      <c r="S336" s="0" t="s">
        <v>84</v>
      </c>
      <c r="T336" s="94" t="n">
        <v>40</v>
      </c>
      <c r="U336" s="0" t="s">
        <v>138</v>
      </c>
      <c r="V336" s="0" t="s">
        <v>139</v>
      </c>
      <c r="W336" s="0" t="s">
        <v>140</v>
      </c>
      <c r="X336" s="0" t="s">
        <v>88</v>
      </c>
      <c r="Y336" s="0" t="s">
        <v>89</v>
      </c>
      <c r="Z336" s="0" t="s">
        <v>90</v>
      </c>
      <c r="AB336" s="0" t="n">
        <v>610777.1</v>
      </c>
      <c r="AC336" s="0" t="n">
        <v>3246</v>
      </c>
      <c r="AD336" s="91" t="n">
        <v>37028.875</v>
      </c>
      <c r="AE336" s="91" t="n">
        <v>37029.875</v>
      </c>
    </row>
    <row r="337" customFormat="false" ht="12.75" hidden="false" customHeight="false" outlineLevel="0" collapsed="false">
      <c r="A337" s="122" t="n">
        <f aca="false">DATEVALUE(TEXT(F337,"mm/dd/yy"))</f>
        <v>37026</v>
      </c>
      <c r="B337" s="122" t="str">
        <f aca="false">IF(K337="Power",IF(Z337="Enron Canada Corp.",LEFT(L337,9),LEFT(L337,13)),K337)</f>
        <v>Natural Gas</v>
      </c>
      <c r="C337" s="123" t="n">
        <f aca="false">IF(K337="Power",((AE337-AD337+1)*16*SUM(O337:P337)),((AE337-AD337+1)*SUM(O337:P337)))</f>
        <v>450000</v>
      </c>
      <c r="D337" s="123" t="n">
        <f aca="false">VLOOKUP(H337,$A$7:$E$11,(HLOOKUP(B337,$B$5:$E$6,2,FALSE())),FALSE())*C337</f>
        <v>135</v>
      </c>
      <c r="E337" s="90" t="n">
        <v>1245193</v>
      </c>
      <c r="F337" s="91" t="n">
        <v>37026.3173148148</v>
      </c>
      <c r="G337" s="0" t="s">
        <v>164</v>
      </c>
      <c r="H337" s="0" t="s">
        <v>19</v>
      </c>
      <c r="I337" s="0" t="s">
        <v>10</v>
      </c>
      <c r="K337" s="0" t="s">
        <v>11</v>
      </c>
      <c r="L337" s="0" t="s">
        <v>125</v>
      </c>
      <c r="M337" s="0" t="n">
        <v>43378</v>
      </c>
      <c r="N337" s="0" t="s">
        <v>346</v>
      </c>
      <c r="O337" s="92" t="n">
        <v>15000</v>
      </c>
      <c r="R337" s="0" t="s">
        <v>111</v>
      </c>
      <c r="S337" s="0" t="s">
        <v>84</v>
      </c>
      <c r="T337" s="94" t="n">
        <v>4.515</v>
      </c>
      <c r="U337" s="0" t="s">
        <v>339</v>
      </c>
      <c r="V337" s="0" t="s">
        <v>182</v>
      </c>
      <c r="W337" s="0" t="s">
        <v>183</v>
      </c>
      <c r="X337" s="0" t="s">
        <v>115</v>
      </c>
      <c r="Y337" s="0" t="s">
        <v>89</v>
      </c>
      <c r="Z337" s="0" t="s">
        <v>116</v>
      </c>
      <c r="AA337" s="0" t="n">
        <v>95000226</v>
      </c>
      <c r="AB337" s="0" t="s">
        <v>508</v>
      </c>
      <c r="AC337" s="0" t="n">
        <v>64245</v>
      </c>
      <c r="AD337" s="91" t="n">
        <v>37043.875</v>
      </c>
      <c r="AE337" s="91" t="n">
        <v>37072.875</v>
      </c>
    </row>
    <row r="338" customFormat="false" ht="12.75" hidden="false" customHeight="false" outlineLevel="0" collapsed="false">
      <c r="A338" s="122" t="n">
        <f aca="false">DATEVALUE(TEXT(F338,"mm/dd/yy"))</f>
        <v>37026</v>
      </c>
      <c r="B338" s="122" t="str">
        <f aca="false">IF(K338="Power",IF(Z338="Enron Canada Corp.",LEFT(L338,9),LEFT(L338,13)),K338)</f>
        <v>Natural Gas</v>
      </c>
      <c r="C338" s="123" t="n">
        <f aca="false">IF(K338="Power",((AE338-AD338+1)*16*SUM(O338:P338)),((AE338-AD338+1)*SUM(O338:P338)))</f>
        <v>150000</v>
      </c>
      <c r="D338" s="123" t="n">
        <f aca="false">VLOOKUP(H338,$A$7:$E$11,(HLOOKUP(B338,$B$5:$E$6,2,FALSE())),FALSE())*C338</f>
        <v>45</v>
      </c>
      <c r="E338" s="90" t="n">
        <v>1245252</v>
      </c>
      <c r="F338" s="91" t="n">
        <v>37026.3204050926</v>
      </c>
      <c r="G338" s="0" t="s">
        <v>124</v>
      </c>
      <c r="H338" s="0" t="s">
        <v>19</v>
      </c>
      <c r="I338" s="0" t="s">
        <v>10</v>
      </c>
      <c r="K338" s="0" t="s">
        <v>11</v>
      </c>
      <c r="L338" s="0" t="s">
        <v>125</v>
      </c>
      <c r="M338" s="0" t="n">
        <v>43378</v>
      </c>
      <c r="N338" s="0" t="s">
        <v>346</v>
      </c>
      <c r="P338" s="92" t="n">
        <v>5000</v>
      </c>
      <c r="R338" s="0" t="s">
        <v>111</v>
      </c>
      <c r="S338" s="0" t="s">
        <v>84</v>
      </c>
      <c r="T338" s="94" t="n">
        <v>4.51</v>
      </c>
      <c r="U338" s="0" t="s">
        <v>339</v>
      </c>
      <c r="V338" s="0" t="s">
        <v>182</v>
      </c>
      <c r="W338" s="0" t="s">
        <v>183</v>
      </c>
      <c r="X338" s="0" t="s">
        <v>115</v>
      </c>
      <c r="Y338" s="0" t="s">
        <v>89</v>
      </c>
      <c r="Z338" s="0" t="s">
        <v>116</v>
      </c>
      <c r="AA338" s="0" t="n">
        <v>96021110</v>
      </c>
      <c r="AB338" s="0" t="s">
        <v>509</v>
      </c>
      <c r="AC338" s="0" t="n">
        <v>57399</v>
      </c>
      <c r="AD338" s="91" t="n">
        <v>37043.875</v>
      </c>
      <c r="AE338" s="91" t="n">
        <v>37072.875</v>
      </c>
    </row>
    <row r="339" customFormat="false" ht="12.75" hidden="false" customHeight="false" outlineLevel="0" collapsed="false">
      <c r="A339" s="122" t="n">
        <f aca="false">DATEVALUE(TEXT(F339,"mm/dd/yy"))</f>
        <v>37026</v>
      </c>
      <c r="B339" s="122" t="str">
        <f aca="false">IF(K339="Power",IF(Z339="Enron Canada Corp.",LEFT(L339,9),LEFT(L339,13)),K339)</f>
        <v>US West Power</v>
      </c>
      <c r="C339" s="123" t="n">
        <f aca="false">IF(K339="Power",((AE339-AD339+1)*16*SUM(O339:P339)),((AE339-AD339+1)*SUM(O339:P339)))</f>
        <v>400</v>
      </c>
      <c r="D339" s="123" t="n">
        <f aca="false">VLOOKUP(H339,$A$7:$E$11,(HLOOKUP(B339,$B$5:$E$6,2,FALSE())),FALSE())*C339</f>
        <v>3</v>
      </c>
      <c r="E339" s="90" t="n">
        <v>1245980</v>
      </c>
      <c r="F339" s="91" t="n">
        <v>37026.3517013889</v>
      </c>
      <c r="G339" s="0" t="s">
        <v>292</v>
      </c>
      <c r="H339" s="0" t="s">
        <v>13</v>
      </c>
      <c r="I339" s="0" t="s">
        <v>10</v>
      </c>
      <c r="K339" s="0" t="s">
        <v>12</v>
      </c>
      <c r="L339" s="0" t="s">
        <v>92</v>
      </c>
      <c r="M339" s="0" t="n">
        <v>29487</v>
      </c>
      <c r="N339" s="0" t="s">
        <v>510</v>
      </c>
      <c r="P339" s="92" t="n">
        <v>25</v>
      </c>
      <c r="R339" s="0" t="s">
        <v>83</v>
      </c>
      <c r="S339" s="0" t="s">
        <v>84</v>
      </c>
      <c r="T339" s="94" t="n">
        <v>240</v>
      </c>
      <c r="U339" s="0" t="s">
        <v>163</v>
      </c>
      <c r="V339" s="0" t="s">
        <v>294</v>
      </c>
      <c r="W339" s="0" t="s">
        <v>101</v>
      </c>
      <c r="X339" s="0" t="s">
        <v>88</v>
      </c>
      <c r="Y339" s="0" t="s">
        <v>89</v>
      </c>
      <c r="Z339" s="0" t="s">
        <v>90</v>
      </c>
      <c r="AA339" s="0" t="n">
        <v>96004381</v>
      </c>
      <c r="AB339" s="0" t="n">
        <v>611090.1</v>
      </c>
      <c r="AC339" s="0" t="n">
        <v>12</v>
      </c>
      <c r="AD339" s="91" t="n">
        <v>37027.875</v>
      </c>
      <c r="AE339" s="91" t="n">
        <v>37027.875</v>
      </c>
    </row>
    <row r="340" customFormat="false" ht="12.75" hidden="false" customHeight="false" outlineLevel="0" collapsed="false">
      <c r="A340" s="122" t="n">
        <f aca="false">DATEVALUE(TEXT(F340,"mm/dd/yy"))</f>
        <v>37026</v>
      </c>
      <c r="B340" s="122" t="str">
        <f aca="false">IF(K340="Power",IF(Z340="Enron Canada Corp.",LEFT(L340,9),LEFT(L340,13)),K340)</f>
        <v>US West Power</v>
      </c>
      <c r="C340" s="123" t="n">
        <f aca="false">IF(K340="Power",((AE340-AD340+1)*16*SUM(O340:P340)),((AE340-AD340+1)*SUM(O340:P340)))</f>
        <v>400</v>
      </c>
      <c r="D340" s="123" t="n">
        <f aca="false">VLOOKUP(H340,$A$7:$E$11,(HLOOKUP(B340,$B$5:$E$6,2,FALSE())),FALSE())*C340</f>
        <v>3</v>
      </c>
      <c r="E340" s="90" t="n">
        <v>1246109</v>
      </c>
      <c r="F340" s="91" t="n">
        <v>37026.3565509259</v>
      </c>
      <c r="G340" s="0" t="s">
        <v>292</v>
      </c>
      <c r="H340" s="0" t="s">
        <v>13</v>
      </c>
      <c r="I340" s="0" t="s">
        <v>10</v>
      </c>
      <c r="K340" s="0" t="s">
        <v>12</v>
      </c>
      <c r="L340" s="0" t="s">
        <v>92</v>
      </c>
      <c r="M340" s="0" t="n">
        <v>29383</v>
      </c>
      <c r="N340" s="0" t="s">
        <v>511</v>
      </c>
      <c r="P340" s="92" t="n">
        <v>25</v>
      </c>
      <c r="R340" s="0" t="s">
        <v>83</v>
      </c>
      <c r="S340" s="0" t="s">
        <v>84</v>
      </c>
      <c r="T340" s="94" t="n">
        <v>96</v>
      </c>
      <c r="U340" s="0" t="s">
        <v>163</v>
      </c>
      <c r="V340" s="0" t="s">
        <v>429</v>
      </c>
      <c r="W340" s="0" t="s">
        <v>101</v>
      </c>
      <c r="X340" s="0" t="s">
        <v>88</v>
      </c>
      <c r="Y340" s="0" t="s">
        <v>89</v>
      </c>
      <c r="Z340" s="0" t="s">
        <v>90</v>
      </c>
      <c r="AA340" s="0" t="n">
        <v>96004381</v>
      </c>
      <c r="AB340" s="0" t="n">
        <v>611112.1</v>
      </c>
      <c r="AC340" s="0" t="n">
        <v>12</v>
      </c>
      <c r="AD340" s="91" t="n">
        <v>37027.875</v>
      </c>
      <c r="AE340" s="91" t="n">
        <v>37027.875</v>
      </c>
    </row>
    <row r="341" customFormat="false" ht="12.75" hidden="false" customHeight="false" outlineLevel="0" collapsed="false">
      <c r="A341" s="122" t="n">
        <f aca="false">DATEVALUE(TEXT(F341,"mm/dd/yy"))</f>
        <v>37026</v>
      </c>
      <c r="B341" s="122" t="str">
        <f aca="false">IF(K341="Power",IF(Z341="Enron Canada Corp.",LEFT(L341,9),LEFT(L341,13)),K341)</f>
        <v>US West Power</v>
      </c>
      <c r="C341" s="123" t="n">
        <f aca="false">IF(K341="Power",((AE341-AD341+1)*16*SUM(O341:P341)),((AE341-AD341+1)*SUM(O341:P341)))</f>
        <v>400</v>
      </c>
      <c r="D341" s="123" t="n">
        <f aca="false">VLOOKUP(H341,$A$7:$E$11,(HLOOKUP(B341,$B$5:$E$6,2,FALSE())),FALSE())*C341</f>
        <v>3</v>
      </c>
      <c r="E341" s="90" t="n">
        <v>1246375</v>
      </c>
      <c r="F341" s="91" t="n">
        <v>37026.3634259259</v>
      </c>
      <c r="G341" s="0" t="s">
        <v>164</v>
      </c>
      <c r="H341" s="0" t="s">
        <v>13</v>
      </c>
      <c r="I341" s="0" t="s">
        <v>10</v>
      </c>
      <c r="K341" s="0" t="s">
        <v>12</v>
      </c>
      <c r="L341" s="0" t="s">
        <v>92</v>
      </c>
      <c r="M341" s="0" t="n">
        <v>29383</v>
      </c>
      <c r="N341" s="0" t="s">
        <v>511</v>
      </c>
      <c r="P341" s="92" t="n">
        <v>25</v>
      </c>
      <c r="R341" s="0" t="s">
        <v>83</v>
      </c>
      <c r="S341" s="0" t="s">
        <v>84</v>
      </c>
      <c r="T341" s="94" t="n">
        <v>93</v>
      </c>
      <c r="U341" s="0" t="s">
        <v>163</v>
      </c>
      <c r="V341" s="0" t="s">
        <v>429</v>
      </c>
      <c r="W341" s="0" t="s">
        <v>101</v>
      </c>
      <c r="X341" s="0" t="s">
        <v>88</v>
      </c>
      <c r="Y341" s="0" t="s">
        <v>89</v>
      </c>
      <c r="Z341" s="0" t="s">
        <v>90</v>
      </c>
      <c r="AA341" s="0" t="n">
        <v>96004396</v>
      </c>
      <c r="AB341" s="0" t="n">
        <v>611147.1</v>
      </c>
      <c r="AC341" s="0" t="n">
        <v>64245</v>
      </c>
      <c r="AD341" s="91" t="n">
        <v>37027.875</v>
      </c>
      <c r="AE341" s="91" t="n">
        <v>37027.875</v>
      </c>
    </row>
    <row r="342" customFormat="false" ht="12.75" hidden="false" customHeight="false" outlineLevel="0" collapsed="false">
      <c r="A342" s="122" t="n">
        <f aca="false">DATEVALUE(TEXT(F342,"mm/dd/yy"))</f>
        <v>37026</v>
      </c>
      <c r="B342" s="122" t="str">
        <f aca="false">IF(K342="Power",IF(Z342="Enron Canada Corp.",LEFT(L342,9),LEFT(L342,13)),K342)</f>
        <v>US West Power</v>
      </c>
      <c r="C342" s="123" t="n">
        <f aca="false">IF(K342="Power",((AE342-AD342+1)*16*SUM(O342:P342)),((AE342-AD342+1)*SUM(O342:P342)))</f>
        <v>400</v>
      </c>
      <c r="D342" s="123" t="n">
        <f aca="false">VLOOKUP(H342,$A$7:$E$11,(HLOOKUP(B342,$B$5:$E$6,2,FALSE())),FALSE())*C342</f>
        <v>3</v>
      </c>
      <c r="E342" s="90" t="n">
        <v>1246581</v>
      </c>
      <c r="F342" s="91" t="n">
        <v>37026.3676388889</v>
      </c>
      <c r="G342" s="0" t="s">
        <v>164</v>
      </c>
      <c r="H342" s="0" t="s">
        <v>13</v>
      </c>
      <c r="I342" s="0" t="s">
        <v>10</v>
      </c>
      <c r="K342" s="0" t="s">
        <v>12</v>
      </c>
      <c r="L342" s="0" t="s">
        <v>92</v>
      </c>
      <c r="M342" s="0" t="n">
        <v>29383</v>
      </c>
      <c r="N342" s="0" t="s">
        <v>511</v>
      </c>
      <c r="P342" s="92" t="n">
        <v>25</v>
      </c>
      <c r="R342" s="0" t="s">
        <v>83</v>
      </c>
      <c r="S342" s="0" t="s">
        <v>84</v>
      </c>
      <c r="T342" s="94" t="n">
        <v>92</v>
      </c>
      <c r="U342" s="0" t="s">
        <v>163</v>
      </c>
      <c r="V342" s="0" t="s">
        <v>429</v>
      </c>
      <c r="W342" s="0" t="s">
        <v>101</v>
      </c>
      <c r="X342" s="0" t="s">
        <v>88</v>
      </c>
      <c r="Y342" s="0" t="s">
        <v>89</v>
      </c>
      <c r="Z342" s="0" t="s">
        <v>90</v>
      </c>
      <c r="AA342" s="0" t="n">
        <v>96004396</v>
      </c>
      <c r="AB342" s="0" t="n">
        <v>611174.1</v>
      </c>
      <c r="AC342" s="0" t="n">
        <v>64245</v>
      </c>
      <c r="AD342" s="91" t="n">
        <v>37027.875</v>
      </c>
      <c r="AE342" s="91" t="n">
        <v>37027.875</v>
      </c>
    </row>
    <row r="343" customFormat="false" ht="12.75" hidden="false" customHeight="false" outlineLevel="0" collapsed="false">
      <c r="A343" s="122" t="n">
        <f aca="false">DATEVALUE(TEXT(F343,"mm/dd/yy"))</f>
        <v>37026</v>
      </c>
      <c r="B343" s="122" t="str">
        <f aca="false">IF(K343="Power",IF(Z343="Enron Canada Corp.",LEFT(L343,9),LEFT(L343,13)),K343)</f>
        <v>Natural Gas</v>
      </c>
      <c r="C343" s="123" t="n">
        <f aca="false">IF(K343="Power",((AE343-AD343+1)*16*SUM(O343:P343)),((AE343-AD343+1)*SUM(O343:P343)))</f>
        <v>450000</v>
      </c>
      <c r="D343" s="123" t="n">
        <f aca="false">VLOOKUP(H343,$A$7:$E$11,(HLOOKUP(B343,$B$5:$E$6,2,FALSE())),FALSE())*C343</f>
        <v>112.5</v>
      </c>
      <c r="E343" s="90" t="n">
        <v>1247276</v>
      </c>
      <c r="F343" s="91" t="n">
        <v>37026.3813888889</v>
      </c>
      <c r="G343" s="0" t="s">
        <v>124</v>
      </c>
      <c r="H343" s="0" t="s">
        <v>13</v>
      </c>
      <c r="I343" s="0" t="s">
        <v>10</v>
      </c>
      <c r="K343" s="0" t="s">
        <v>11</v>
      </c>
      <c r="L343" s="0" t="s">
        <v>109</v>
      </c>
      <c r="M343" s="0" t="n">
        <v>36167</v>
      </c>
      <c r="N343" s="0" t="s">
        <v>512</v>
      </c>
      <c r="P343" s="92" t="n">
        <v>15000</v>
      </c>
      <c r="R343" s="0" t="s">
        <v>111</v>
      </c>
      <c r="S343" s="0" t="s">
        <v>84</v>
      </c>
      <c r="T343" s="94" t="n">
        <v>0.0175</v>
      </c>
      <c r="U343" s="0" t="s">
        <v>314</v>
      </c>
      <c r="V343" s="0" t="s">
        <v>315</v>
      </c>
      <c r="W343" s="0" t="s">
        <v>316</v>
      </c>
      <c r="X343" s="0" t="s">
        <v>115</v>
      </c>
      <c r="Y343" s="0" t="s">
        <v>89</v>
      </c>
      <c r="Z343" s="0" t="s">
        <v>116</v>
      </c>
      <c r="AA343" s="0" t="n">
        <v>96021110</v>
      </c>
      <c r="AB343" s="0" t="s">
        <v>513</v>
      </c>
      <c r="AC343" s="0" t="n">
        <v>57399</v>
      </c>
      <c r="AD343" s="91" t="n">
        <v>37043.875</v>
      </c>
      <c r="AE343" s="91" t="n">
        <v>37072.875</v>
      </c>
    </row>
    <row r="344" customFormat="false" ht="12.75" hidden="false" customHeight="false" outlineLevel="0" collapsed="false">
      <c r="A344" s="122" t="n">
        <f aca="false">DATEVALUE(TEXT(F344,"mm/dd/yy"))</f>
        <v>37026</v>
      </c>
      <c r="B344" s="122" t="str">
        <f aca="false">IF(K344="Power",IF(Z344="Enron Canada Corp.",LEFT(L344,9),LEFT(L344,13)),K344)</f>
        <v>Natural Gas</v>
      </c>
      <c r="C344" s="123" t="n">
        <f aca="false">IF(K344="Power",((AE344-AD344+1)*16*SUM(O344:P344)),((AE344-AD344+1)*SUM(O344:P344)))</f>
        <v>900000</v>
      </c>
      <c r="D344" s="123" t="n">
        <f aca="false">VLOOKUP(H344,$A$7:$E$11,(HLOOKUP(B344,$B$5:$E$6,2,FALSE())),FALSE())*C344</f>
        <v>225</v>
      </c>
      <c r="E344" s="90" t="n">
        <v>1247363</v>
      </c>
      <c r="F344" s="91" t="n">
        <v>37026.383587963</v>
      </c>
      <c r="G344" s="0" t="s">
        <v>148</v>
      </c>
      <c r="H344" s="0" t="s">
        <v>15</v>
      </c>
      <c r="I344" s="0" t="s">
        <v>10</v>
      </c>
      <c r="K344" s="0" t="s">
        <v>11</v>
      </c>
      <c r="L344" s="0" t="s">
        <v>109</v>
      </c>
      <c r="M344" s="0" t="n">
        <v>36161</v>
      </c>
      <c r="N344" s="0" t="s">
        <v>514</v>
      </c>
      <c r="P344" s="92" t="n">
        <v>30000</v>
      </c>
      <c r="R344" s="0" t="s">
        <v>111</v>
      </c>
      <c r="S344" s="0" t="s">
        <v>84</v>
      </c>
      <c r="T344" s="94" t="n">
        <v>0.2225</v>
      </c>
      <c r="U344" s="0" t="s">
        <v>515</v>
      </c>
      <c r="V344" s="0" t="s">
        <v>516</v>
      </c>
      <c r="W344" s="0" t="s">
        <v>517</v>
      </c>
      <c r="X344" s="0" t="s">
        <v>115</v>
      </c>
      <c r="Y344" s="0" t="s">
        <v>89</v>
      </c>
      <c r="Z344" s="0" t="s">
        <v>116</v>
      </c>
      <c r="AA344" s="0" t="n">
        <v>96045266</v>
      </c>
      <c r="AB344" s="0" t="s">
        <v>518</v>
      </c>
      <c r="AC344" s="0" t="n">
        <v>53350</v>
      </c>
      <c r="AD344" s="91" t="n">
        <v>37043.875</v>
      </c>
      <c r="AE344" s="91" t="n">
        <v>37072.875</v>
      </c>
    </row>
    <row r="345" customFormat="false" ht="12.75" hidden="false" customHeight="false" outlineLevel="0" collapsed="false">
      <c r="A345" s="122" t="n">
        <f aca="false">DATEVALUE(TEXT(F345,"mm/dd/yy"))</f>
        <v>37026</v>
      </c>
      <c r="B345" s="122" t="str">
        <f aca="false">IF(K345="Power",IF(Z345="Enron Canada Corp.",LEFT(L345,9),LEFT(L345,13)),K345)</f>
        <v>US West Power</v>
      </c>
      <c r="C345" s="123" t="n">
        <f aca="false">IF(K345="Power",((AE345-AD345+1)*16*SUM(O345:P345)),((AE345-AD345+1)*SUM(O345:P345)))</f>
        <v>36800</v>
      </c>
      <c r="D345" s="123" t="n">
        <f aca="false">VLOOKUP(H345,$A$7:$E$11,(HLOOKUP(B345,$B$5:$E$6,2,FALSE())),FALSE())*C345</f>
        <v>276</v>
      </c>
      <c r="E345" s="90" t="n">
        <v>1248090</v>
      </c>
      <c r="F345" s="91" t="n">
        <v>37026.4072685185</v>
      </c>
      <c r="G345" s="0" t="s">
        <v>80</v>
      </c>
      <c r="H345" s="0" t="s">
        <v>14</v>
      </c>
      <c r="I345" s="0" t="s">
        <v>10</v>
      </c>
      <c r="K345" s="0" t="s">
        <v>12</v>
      </c>
      <c r="L345" s="0" t="s">
        <v>81</v>
      </c>
      <c r="M345" s="0" t="n">
        <v>30895</v>
      </c>
      <c r="N345" s="0" t="s">
        <v>132</v>
      </c>
      <c r="O345" s="92" t="n">
        <v>25</v>
      </c>
      <c r="R345" s="0" t="s">
        <v>83</v>
      </c>
      <c r="S345" s="0" t="s">
        <v>84</v>
      </c>
      <c r="T345" s="94" t="n">
        <v>344</v>
      </c>
      <c r="U345" s="0" t="s">
        <v>104</v>
      </c>
      <c r="V345" s="0" t="s">
        <v>97</v>
      </c>
      <c r="W345" s="0" t="s">
        <v>98</v>
      </c>
      <c r="X345" s="0" t="s">
        <v>88</v>
      </c>
      <c r="Y345" s="0" t="s">
        <v>89</v>
      </c>
      <c r="Z345" s="0" t="s">
        <v>90</v>
      </c>
      <c r="AA345" s="0" t="n">
        <v>96004354</v>
      </c>
      <c r="AB345" s="0" t="n">
        <v>611295.1</v>
      </c>
      <c r="AC345" s="0" t="n">
        <v>29605</v>
      </c>
      <c r="AD345" s="91" t="n">
        <v>37073.7013888889</v>
      </c>
      <c r="AE345" s="91" t="n">
        <v>37164.7013888889</v>
      </c>
    </row>
    <row r="346" customFormat="false" ht="12.75" hidden="false" customHeight="false" outlineLevel="0" collapsed="false">
      <c r="A346" s="122" t="n">
        <f aca="false">DATEVALUE(TEXT(F346,"mm/dd/yy"))</f>
        <v>37026</v>
      </c>
      <c r="B346" s="122" t="str">
        <f aca="false">IF(K346="Power",IF(Z346="Enron Canada Corp.",LEFT(L346,9),LEFT(L346,13)),K346)</f>
        <v>Natural Gas</v>
      </c>
      <c r="C346" s="123" t="n">
        <f aca="false">IF(K346="Power",((AE346-AD346+1)*16*SUM(O346:P346)),((AE346-AD346+1)*SUM(O346:P346)))</f>
        <v>755000</v>
      </c>
      <c r="D346" s="123" t="n">
        <f aca="false">VLOOKUP(H346,$A$7:$E$11,(HLOOKUP(B346,$B$5:$E$6,2,FALSE())),FALSE())*C346</f>
        <v>188.75</v>
      </c>
      <c r="E346" s="90" t="n">
        <v>1249294</v>
      </c>
      <c r="F346" s="91" t="n">
        <v>37026.4758564815</v>
      </c>
      <c r="G346" s="0" t="s">
        <v>146</v>
      </c>
      <c r="H346" s="0" t="s">
        <v>13</v>
      </c>
      <c r="I346" s="0" t="s">
        <v>10</v>
      </c>
      <c r="K346" s="0" t="s">
        <v>11</v>
      </c>
      <c r="L346" s="0" t="s">
        <v>109</v>
      </c>
      <c r="M346" s="0" t="n">
        <v>37288</v>
      </c>
      <c r="N346" s="0" t="s">
        <v>481</v>
      </c>
      <c r="P346" s="92" t="n">
        <v>5000</v>
      </c>
      <c r="R346" s="0" t="s">
        <v>111</v>
      </c>
      <c r="S346" s="0" t="s">
        <v>84</v>
      </c>
      <c r="T346" s="94" t="n">
        <v>-0.43</v>
      </c>
      <c r="U346" s="0" t="s">
        <v>188</v>
      </c>
      <c r="V346" s="0" t="s">
        <v>143</v>
      </c>
      <c r="W346" s="0" t="s">
        <v>178</v>
      </c>
      <c r="X346" s="0" t="s">
        <v>115</v>
      </c>
      <c r="Y346" s="0" t="s">
        <v>89</v>
      </c>
      <c r="Z346" s="0" t="s">
        <v>116</v>
      </c>
      <c r="AA346" s="0" t="n">
        <v>95000281</v>
      </c>
      <c r="AB346" s="0" t="s">
        <v>519</v>
      </c>
      <c r="AC346" s="0" t="n">
        <v>56264</v>
      </c>
      <c r="AD346" s="91" t="n">
        <v>37196</v>
      </c>
      <c r="AE346" s="91" t="n">
        <v>37346</v>
      </c>
    </row>
    <row r="347" customFormat="false" ht="12.75" hidden="false" customHeight="false" outlineLevel="0" collapsed="false">
      <c r="A347" s="122" t="n">
        <f aca="false">DATEVALUE(TEXT(F347,"mm/dd/yy"))</f>
        <v>37026</v>
      </c>
      <c r="B347" s="122" t="str">
        <f aca="false">IF(K347="Power",IF(Z347="Enron Canada Corp.",LEFT(L347,9),LEFT(L347,13)),K347)</f>
        <v>US East Power</v>
      </c>
      <c r="C347" s="123" t="n">
        <f aca="false">IF(K347="Power",((AE347-AD347+1)*16*SUM(O347:P347)),((AE347-AD347+1)*SUM(O347:P347)))</f>
        <v>24000</v>
      </c>
      <c r="D347" s="123" t="n">
        <f aca="false">VLOOKUP(H347,$A$7:$E$11,(HLOOKUP(B347,$B$5:$E$6,2,FALSE())),FALSE())*C347</f>
        <v>120</v>
      </c>
      <c r="E347" s="90" t="n">
        <v>1249406</v>
      </c>
      <c r="F347" s="91" t="n">
        <v>37026.4879513889</v>
      </c>
      <c r="G347" s="0" t="s">
        <v>148</v>
      </c>
      <c r="H347" s="0" t="s">
        <v>14</v>
      </c>
      <c r="I347" s="0" t="s">
        <v>10</v>
      </c>
      <c r="K347" s="0" t="s">
        <v>12</v>
      </c>
      <c r="L347" s="0" t="s">
        <v>119</v>
      </c>
      <c r="M347" s="0" t="n">
        <v>32554</v>
      </c>
      <c r="N347" s="0" t="s">
        <v>158</v>
      </c>
      <c r="P347" s="92" t="n">
        <v>50</v>
      </c>
      <c r="R347" s="0" t="s">
        <v>83</v>
      </c>
      <c r="S347" s="0" t="s">
        <v>84</v>
      </c>
      <c r="T347" s="94" t="n">
        <v>65.25</v>
      </c>
      <c r="U347" s="0" t="s">
        <v>138</v>
      </c>
      <c r="V347" s="0" t="s">
        <v>139</v>
      </c>
      <c r="W347" s="0" t="s">
        <v>160</v>
      </c>
      <c r="X347" s="0" t="s">
        <v>88</v>
      </c>
      <c r="Y347" s="0" t="s">
        <v>89</v>
      </c>
      <c r="Z347" s="0" t="s">
        <v>90</v>
      </c>
      <c r="AA347" s="0" t="n">
        <v>96057469</v>
      </c>
      <c r="AB347" s="0" t="n">
        <v>611550.1</v>
      </c>
      <c r="AC347" s="0" t="n">
        <v>53350</v>
      </c>
      <c r="AD347" s="91" t="n">
        <v>37043.5916666667</v>
      </c>
      <c r="AE347" s="91" t="n">
        <v>37072.5916666667</v>
      </c>
    </row>
    <row r="348" customFormat="false" ht="12.75" hidden="false" customHeight="false" outlineLevel="0" collapsed="false">
      <c r="A348" s="122" t="n">
        <f aca="false">DATEVALUE(TEXT(F348,"mm/dd/yy"))</f>
        <v>37026</v>
      </c>
      <c r="B348" s="122" t="str">
        <f aca="false">IF(K348="Power",IF(Z348="Enron Canada Corp.",LEFT(L348,9),LEFT(L348,13)),K348)</f>
        <v>US East Power</v>
      </c>
      <c r="C348" s="123" t="n">
        <f aca="false">IF(K348="Power",((AE348-AD348+1)*16*SUM(O348:P348)),((AE348-AD348+1)*SUM(O348:P348)))</f>
        <v>4000</v>
      </c>
      <c r="D348" s="123" t="n">
        <f aca="false">VLOOKUP(H348,$A$7:$E$11,(HLOOKUP(B348,$B$5:$E$6,2,FALSE())),FALSE())*C348</f>
        <v>20</v>
      </c>
      <c r="E348" s="90" t="n">
        <v>1249706</v>
      </c>
      <c r="F348" s="91" t="n">
        <v>37026.5391203704</v>
      </c>
      <c r="G348" s="0" t="s">
        <v>423</v>
      </c>
      <c r="H348" s="0" t="s">
        <v>13</v>
      </c>
      <c r="I348" s="0" t="s">
        <v>10</v>
      </c>
      <c r="K348" s="0" t="s">
        <v>12</v>
      </c>
      <c r="L348" s="0" t="s">
        <v>119</v>
      </c>
      <c r="M348" s="0" t="n">
        <v>29063</v>
      </c>
      <c r="N348" s="0" t="s">
        <v>520</v>
      </c>
      <c r="O348" s="92" t="n">
        <v>50</v>
      </c>
      <c r="R348" s="0" t="s">
        <v>83</v>
      </c>
      <c r="S348" s="0" t="s">
        <v>84</v>
      </c>
      <c r="T348" s="94" t="n">
        <v>44.75</v>
      </c>
      <c r="U348" s="0" t="s">
        <v>194</v>
      </c>
      <c r="V348" s="0" t="s">
        <v>446</v>
      </c>
      <c r="W348" s="0" t="s">
        <v>447</v>
      </c>
      <c r="X348" s="0" t="s">
        <v>88</v>
      </c>
      <c r="Y348" s="0" t="s">
        <v>89</v>
      </c>
      <c r="Z348" s="0" t="s">
        <v>90</v>
      </c>
      <c r="AA348" s="0" t="n">
        <v>96056752</v>
      </c>
      <c r="AB348" s="0" t="n">
        <v>611713.1</v>
      </c>
      <c r="AC348" s="0" t="n">
        <v>3254</v>
      </c>
      <c r="AD348" s="91" t="n">
        <v>37032.875</v>
      </c>
      <c r="AE348" s="91" t="n">
        <v>37036.875</v>
      </c>
    </row>
    <row r="349" customFormat="false" ht="12.75" hidden="false" customHeight="false" outlineLevel="0" collapsed="false">
      <c r="A349" s="122" t="n">
        <f aca="false">DATEVALUE(TEXT(F349,"mm/dd/yy"))</f>
        <v>37026</v>
      </c>
      <c r="B349" s="122" t="str">
        <f aca="false">IF(K349="Power",IF(Z349="Enron Canada Corp.",LEFT(L349,9),LEFT(L349,13)),K349)</f>
        <v>US East Power</v>
      </c>
      <c r="C349" s="123" t="n">
        <f aca="false">IF(K349="Power",((AE349-AD349+1)*16*SUM(O349:P349)),((AE349-AD349+1)*SUM(O349:P349)))</f>
        <v>1600</v>
      </c>
      <c r="D349" s="123" t="n">
        <f aca="false">VLOOKUP(H349,$A$7:$E$11,(HLOOKUP(B349,$B$5:$E$6,2,FALSE())),FALSE())*C349</f>
        <v>8</v>
      </c>
      <c r="E349" s="90" t="n">
        <v>1249807</v>
      </c>
      <c r="F349" s="91" t="n">
        <v>37026.553287037</v>
      </c>
      <c r="G349" s="0" t="s">
        <v>156</v>
      </c>
      <c r="H349" s="0" t="s">
        <v>14</v>
      </c>
      <c r="I349" s="0" t="s">
        <v>10</v>
      </c>
      <c r="K349" s="0" t="s">
        <v>12</v>
      </c>
      <c r="L349" s="0" t="s">
        <v>119</v>
      </c>
      <c r="M349" s="0" t="n">
        <v>29066</v>
      </c>
      <c r="N349" s="0" t="s">
        <v>521</v>
      </c>
      <c r="O349" s="92" t="n">
        <v>50</v>
      </c>
      <c r="R349" s="0" t="s">
        <v>83</v>
      </c>
      <c r="S349" s="0" t="s">
        <v>84</v>
      </c>
      <c r="T349" s="94" t="n">
        <v>43</v>
      </c>
      <c r="U349" s="0" t="s">
        <v>522</v>
      </c>
      <c r="V349" s="0" t="s">
        <v>195</v>
      </c>
      <c r="W349" s="0" t="s">
        <v>171</v>
      </c>
      <c r="X349" s="0" t="s">
        <v>88</v>
      </c>
      <c r="Y349" s="0" t="s">
        <v>89</v>
      </c>
      <c r="Z349" s="0" t="s">
        <v>90</v>
      </c>
      <c r="AB349" s="0" t="n">
        <v>611755.1</v>
      </c>
      <c r="AC349" s="0" t="n">
        <v>3246</v>
      </c>
      <c r="AD349" s="91" t="n">
        <v>37028.875</v>
      </c>
      <c r="AE349" s="91" t="n">
        <v>37029.875</v>
      </c>
    </row>
    <row r="350" customFormat="false" ht="12.75" hidden="false" customHeight="false" outlineLevel="0" collapsed="false">
      <c r="A350" s="122" t="n">
        <f aca="false">DATEVALUE(TEXT(F350,"mm/dd/yy"))</f>
        <v>37027</v>
      </c>
      <c r="B350" s="122" t="str">
        <f aca="false">IF(K350="Power",IF(Z350="Enron Canada Corp.",LEFT(L350,9),LEFT(L350,13)),K350)</f>
        <v>US West Power</v>
      </c>
      <c r="C350" s="123" t="n">
        <f aca="false">IF(K350="Power",((AE350-AD350+1)*16*SUM(O350:P350)),((AE350-AD350+1)*SUM(O350:P350)))</f>
        <v>400</v>
      </c>
      <c r="D350" s="123" t="n">
        <f aca="false">VLOOKUP(H350,$A$7:$E$11,(HLOOKUP(B350,$B$5:$E$6,2,FALSE())),FALSE())*C350</f>
        <v>3</v>
      </c>
      <c r="E350" s="90" t="n">
        <v>1252000</v>
      </c>
      <c r="F350" s="91" t="n">
        <v>37027.3409722222</v>
      </c>
      <c r="G350" s="0" t="s">
        <v>292</v>
      </c>
      <c r="H350" s="0" t="s">
        <v>13</v>
      </c>
      <c r="I350" s="0" t="s">
        <v>10</v>
      </c>
      <c r="K350" s="0" t="s">
        <v>12</v>
      </c>
      <c r="L350" s="0" t="s">
        <v>92</v>
      </c>
      <c r="M350" s="0" t="n">
        <v>29383</v>
      </c>
      <c r="N350" s="0" t="s">
        <v>523</v>
      </c>
      <c r="P350" s="92" t="n">
        <v>25</v>
      </c>
      <c r="R350" s="0" t="s">
        <v>83</v>
      </c>
      <c r="S350" s="0" t="s">
        <v>84</v>
      </c>
      <c r="T350" s="94" t="n">
        <v>60</v>
      </c>
      <c r="U350" s="0" t="s">
        <v>163</v>
      </c>
      <c r="V350" s="0" t="s">
        <v>429</v>
      </c>
      <c r="W350" s="0" t="s">
        <v>101</v>
      </c>
      <c r="X350" s="0" t="s">
        <v>88</v>
      </c>
      <c r="Y350" s="0" t="s">
        <v>89</v>
      </c>
      <c r="Z350" s="0" t="s">
        <v>90</v>
      </c>
      <c r="AA350" s="0" t="n">
        <v>96060365</v>
      </c>
      <c r="AB350" s="0" t="n">
        <v>612445.1</v>
      </c>
      <c r="AC350" s="0" t="n">
        <v>12</v>
      </c>
      <c r="AD350" s="91" t="n">
        <v>37028.875</v>
      </c>
      <c r="AE350" s="91" t="n">
        <v>37028.875</v>
      </c>
    </row>
    <row r="351" customFormat="false" ht="12.75" hidden="false" customHeight="false" outlineLevel="0" collapsed="false">
      <c r="A351" s="122" t="n">
        <f aca="false">DATEVALUE(TEXT(F351,"mm/dd/yy"))</f>
        <v>37027</v>
      </c>
      <c r="B351" s="122" t="str">
        <f aca="false">IF(K351="Power",IF(Z351="Enron Canada Corp.",LEFT(L351,9),LEFT(L351,13)),K351)</f>
        <v>US East Power</v>
      </c>
      <c r="C351" s="123" t="n">
        <f aca="false">IF(K351="Power",((AE351-AD351+1)*16*SUM(O351:P351)),((AE351-AD351+1)*SUM(O351:P351)))</f>
        <v>24000</v>
      </c>
      <c r="D351" s="123" t="n">
        <f aca="false">VLOOKUP(H351,$A$7:$E$11,(HLOOKUP(B351,$B$5:$E$6,2,FALSE())),FALSE())*C351</f>
        <v>120</v>
      </c>
      <c r="E351" s="90" t="n">
        <v>1252124</v>
      </c>
      <c r="F351" s="91" t="n">
        <v>37027.3458333333</v>
      </c>
      <c r="G351" s="0" t="s">
        <v>242</v>
      </c>
      <c r="H351" s="0" t="s">
        <v>14</v>
      </c>
      <c r="I351" s="0" t="s">
        <v>10</v>
      </c>
      <c r="K351" s="0" t="s">
        <v>12</v>
      </c>
      <c r="L351" s="0" t="s">
        <v>119</v>
      </c>
      <c r="M351" s="0" t="n">
        <v>3942</v>
      </c>
      <c r="N351" s="0" t="s">
        <v>300</v>
      </c>
      <c r="O351" s="92" t="n">
        <v>50</v>
      </c>
      <c r="R351" s="0" t="s">
        <v>83</v>
      </c>
      <c r="S351" s="0" t="s">
        <v>84</v>
      </c>
      <c r="T351" s="94" t="n">
        <v>42.75</v>
      </c>
      <c r="U351" s="0" t="s">
        <v>138</v>
      </c>
      <c r="V351" s="0" t="s">
        <v>159</v>
      </c>
      <c r="W351" s="0" t="s">
        <v>160</v>
      </c>
      <c r="X351" s="0" t="s">
        <v>88</v>
      </c>
      <c r="Y351" s="0" t="s">
        <v>89</v>
      </c>
      <c r="Z351" s="0" t="s">
        <v>90</v>
      </c>
      <c r="AA351" s="0" t="n">
        <v>96057479</v>
      </c>
      <c r="AB351" s="0" t="n">
        <v>612492.1</v>
      </c>
      <c r="AC351" s="0" t="n">
        <v>55134</v>
      </c>
      <c r="AD351" s="91" t="n">
        <v>37135.5916666667</v>
      </c>
      <c r="AE351" s="91" t="n">
        <v>37164.5916666667</v>
      </c>
    </row>
    <row r="352" customFormat="false" ht="12.75" hidden="false" customHeight="false" outlineLevel="0" collapsed="false">
      <c r="A352" s="122" t="n">
        <f aca="false">DATEVALUE(TEXT(F352,"mm/dd/yy"))</f>
        <v>37027</v>
      </c>
      <c r="B352" s="122" t="str">
        <f aca="false">IF(K352="Power",IF(Z352="Enron Canada Corp.",LEFT(L352,9),LEFT(L352,13)),K352)</f>
        <v>Natural Gas</v>
      </c>
      <c r="C352" s="123" t="n">
        <f aca="false">IF(K352="Power",((AE352-AD352+1)*16*SUM(O352:P352)),((AE352-AD352+1)*SUM(O352:P352)))</f>
        <v>3060000</v>
      </c>
      <c r="D352" s="123" t="n">
        <f aca="false">VLOOKUP(H352,$A$7:$E$11,(HLOOKUP(B352,$B$5:$E$6,2,FALSE())),FALSE())*C352</f>
        <v>765</v>
      </c>
      <c r="E352" s="90" t="n">
        <v>1252211</v>
      </c>
      <c r="F352" s="91" t="n">
        <v>37027.3486111111</v>
      </c>
      <c r="G352" s="0" t="s">
        <v>148</v>
      </c>
      <c r="H352" s="0" t="s">
        <v>13</v>
      </c>
      <c r="I352" s="0" t="s">
        <v>10</v>
      </c>
      <c r="K352" s="0" t="s">
        <v>11</v>
      </c>
      <c r="L352" s="0" t="s">
        <v>109</v>
      </c>
      <c r="M352" s="0" t="n">
        <v>49193</v>
      </c>
      <c r="N352" s="0" t="s">
        <v>397</v>
      </c>
      <c r="O352" s="92" t="n">
        <v>20000</v>
      </c>
      <c r="R352" s="0" t="s">
        <v>111</v>
      </c>
      <c r="S352" s="0" t="s">
        <v>84</v>
      </c>
      <c r="T352" s="94" t="n">
        <v>-0.01</v>
      </c>
      <c r="U352" s="0" t="s">
        <v>314</v>
      </c>
      <c r="V352" s="0" t="s">
        <v>315</v>
      </c>
      <c r="W352" s="0" t="s">
        <v>316</v>
      </c>
      <c r="X352" s="0" t="s">
        <v>115</v>
      </c>
      <c r="Y352" s="0" t="s">
        <v>89</v>
      </c>
      <c r="Z352" s="0" t="s">
        <v>116</v>
      </c>
      <c r="AA352" s="0" t="n">
        <v>96045266</v>
      </c>
      <c r="AB352" s="0" t="s">
        <v>524</v>
      </c>
      <c r="AC352" s="0" t="n">
        <v>53350</v>
      </c>
      <c r="AD352" s="91" t="n">
        <v>37043.6493055556</v>
      </c>
      <c r="AE352" s="91" t="n">
        <v>37195.6493055556</v>
      </c>
    </row>
    <row r="353" customFormat="false" ht="12.75" hidden="false" customHeight="false" outlineLevel="0" collapsed="false">
      <c r="A353" s="122" t="n">
        <f aca="false">DATEVALUE(TEXT(F353,"mm/dd/yy"))</f>
        <v>37027</v>
      </c>
      <c r="B353" s="122" t="str">
        <f aca="false">IF(K353="Power",IF(Z353="Enron Canada Corp.",LEFT(L353,9),LEFT(L353,13)),K353)</f>
        <v>Natural Gas</v>
      </c>
      <c r="C353" s="123" t="n">
        <f aca="false">IF(K353="Power",((AE353-AD353+1)*16*SUM(O353:P353)),((AE353-AD353+1)*SUM(O353:P353)))</f>
        <v>3000000</v>
      </c>
      <c r="D353" s="123" t="n">
        <f aca="false">VLOOKUP(H353,$A$7:$E$11,(HLOOKUP(B353,$B$5:$E$6,2,FALSE())),FALSE())*C353</f>
        <v>750</v>
      </c>
      <c r="E353" s="90" t="n">
        <v>1252359</v>
      </c>
      <c r="F353" s="91" t="n">
        <v>37027.3534722222</v>
      </c>
      <c r="G353" s="0" t="s">
        <v>196</v>
      </c>
      <c r="H353" s="0" t="s">
        <v>15</v>
      </c>
      <c r="I353" s="0" t="s">
        <v>10</v>
      </c>
      <c r="K353" s="0" t="s">
        <v>11</v>
      </c>
      <c r="L353" s="0" t="s">
        <v>109</v>
      </c>
      <c r="M353" s="0" t="n">
        <v>37083</v>
      </c>
      <c r="N353" s="0" t="s">
        <v>525</v>
      </c>
      <c r="P353" s="92" t="n">
        <v>100000</v>
      </c>
      <c r="R353" s="0" t="s">
        <v>111</v>
      </c>
      <c r="S353" s="0" t="s">
        <v>84</v>
      </c>
      <c r="T353" s="94" t="n">
        <v>-0.005</v>
      </c>
      <c r="U353" s="0" t="s">
        <v>515</v>
      </c>
      <c r="V353" s="0" t="s">
        <v>315</v>
      </c>
      <c r="W353" s="0" t="s">
        <v>316</v>
      </c>
      <c r="X353" s="0" t="s">
        <v>115</v>
      </c>
      <c r="Y353" s="0" t="s">
        <v>89</v>
      </c>
      <c r="Z353" s="0" t="s">
        <v>116</v>
      </c>
      <c r="AA353" s="0" t="n">
        <v>96011840</v>
      </c>
      <c r="AB353" s="0" t="s">
        <v>526</v>
      </c>
      <c r="AC353" s="0" t="n">
        <v>57508</v>
      </c>
      <c r="AD353" s="91" t="n">
        <v>37043.875</v>
      </c>
      <c r="AE353" s="91" t="n">
        <v>37072.875</v>
      </c>
    </row>
    <row r="354" customFormat="false" ht="12.75" hidden="false" customHeight="false" outlineLevel="0" collapsed="false">
      <c r="A354" s="122" t="n">
        <f aca="false">DATEVALUE(TEXT(F354,"mm/dd/yy"))</f>
        <v>37027</v>
      </c>
      <c r="B354" s="122" t="str">
        <f aca="false">IF(K354="Power",IF(Z354="Enron Canada Corp.",LEFT(L354,9),LEFT(L354,13)),K354)</f>
        <v>Natural Gas</v>
      </c>
      <c r="C354" s="123" t="n">
        <f aca="false">IF(K354="Power",((AE354-AD354+1)*16*SUM(O354:P354)),((AE354-AD354+1)*SUM(O354:P354)))</f>
        <v>615000</v>
      </c>
      <c r="D354" s="123" t="n">
        <f aca="false">VLOOKUP(H354,$A$7:$E$11,(HLOOKUP(B354,$B$5:$E$6,2,FALSE())),FALSE())*C354</f>
        <v>153.75</v>
      </c>
      <c r="E354" s="90" t="n">
        <v>1252499</v>
      </c>
      <c r="F354" s="91" t="n">
        <v>37027.35625</v>
      </c>
      <c r="G354" s="0" t="s">
        <v>477</v>
      </c>
      <c r="H354" s="0" t="s">
        <v>13</v>
      </c>
      <c r="I354" s="0" t="s">
        <v>10</v>
      </c>
      <c r="K354" s="0" t="s">
        <v>11</v>
      </c>
      <c r="L354" s="0" t="s">
        <v>109</v>
      </c>
      <c r="M354" s="0" t="n">
        <v>50473</v>
      </c>
      <c r="N354" s="0" t="s">
        <v>527</v>
      </c>
      <c r="O354" s="92" t="n">
        <v>5000</v>
      </c>
      <c r="R354" s="0" t="s">
        <v>111</v>
      </c>
      <c r="S354" s="0" t="s">
        <v>84</v>
      </c>
      <c r="T354" s="94" t="n">
        <v>-0.07</v>
      </c>
      <c r="U354" s="0" t="s">
        <v>188</v>
      </c>
      <c r="V354" s="0" t="s">
        <v>189</v>
      </c>
      <c r="W354" s="0" t="s">
        <v>190</v>
      </c>
      <c r="X354" s="0" t="s">
        <v>115</v>
      </c>
      <c r="Y354" s="0" t="s">
        <v>89</v>
      </c>
      <c r="Z354" s="0" t="s">
        <v>116</v>
      </c>
      <c r="AA354" s="0" t="n">
        <v>96030230</v>
      </c>
      <c r="AB354" s="0" t="s">
        <v>528</v>
      </c>
      <c r="AC354" s="0" t="n">
        <v>66652</v>
      </c>
      <c r="AD354" s="91" t="n">
        <v>37073</v>
      </c>
      <c r="AE354" s="91" t="n">
        <v>37195</v>
      </c>
    </row>
    <row r="355" customFormat="false" ht="12.75" hidden="false" customHeight="false" outlineLevel="0" collapsed="false">
      <c r="A355" s="122" t="n">
        <f aca="false">DATEVALUE(TEXT(F355,"mm/dd/yy"))</f>
        <v>37027</v>
      </c>
      <c r="B355" s="122" t="str">
        <f aca="false">IF(K355="Power",IF(Z355="Enron Canada Corp.",LEFT(L355,9),LEFT(L355,13)),K355)</f>
        <v>US East Power</v>
      </c>
      <c r="C355" s="123" t="n">
        <f aca="false">IF(K355="Power",((AE355-AD355+1)*16*SUM(O355:P355)),((AE355-AD355+1)*SUM(O355:P355)))</f>
        <v>800</v>
      </c>
      <c r="D355" s="123" t="n">
        <f aca="false">VLOOKUP(H355,$A$7:$E$11,(HLOOKUP(B355,$B$5:$E$6,2,FALSE())),FALSE())*C355</f>
        <v>4</v>
      </c>
      <c r="E355" s="90" t="n">
        <v>1252745</v>
      </c>
      <c r="F355" s="91" t="n">
        <v>37027.3631944444</v>
      </c>
      <c r="G355" s="0" t="s">
        <v>529</v>
      </c>
      <c r="H355" s="0" t="s">
        <v>15</v>
      </c>
      <c r="I355" s="0" t="s">
        <v>10</v>
      </c>
      <c r="K355" s="0" t="s">
        <v>12</v>
      </c>
      <c r="L355" s="0" t="s">
        <v>119</v>
      </c>
      <c r="M355" s="0" t="n">
        <v>29088</v>
      </c>
      <c r="N355" s="0" t="s">
        <v>530</v>
      </c>
      <c r="O355" s="92" t="n">
        <v>50</v>
      </c>
      <c r="R355" s="0" t="s">
        <v>83</v>
      </c>
      <c r="S355" s="0" t="s">
        <v>84</v>
      </c>
      <c r="T355" s="94" t="n">
        <v>39.3</v>
      </c>
      <c r="U355" s="0" t="s">
        <v>531</v>
      </c>
      <c r="V355" s="0" t="s">
        <v>139</v>
      </c>
      <c r="W355" s="0" t="s">
        <v>140</v>
      </c>
      <c r="X355" s="0" t="s">
        <v>88</v>
      </c>
      <c r="Y355" s="0" t="s">
        <v>89</v>
      </c>
      <c r="Z355" s="0" t="s">
        <v>90</v>
      </c>
      <c r="AA355" s="0" t="n">
        <v>96047472</v>
      </c>
      <c r="AB355" s="0" t="n">
        <v>612617.1</v>
      </c>
      <c r="AC355" s="0" t="n">
        <v>71243</v>
      </c>
      <c r="AD355" s="91" t="n">
        <v>37028.875</v>
      </c>
      <c r="AE355" s="91" t="n">
        <v>37028.875</v>
      </c>
    </row>
    <row r="356" customFormat="false" ht="12.75" hidden="false" customHeight="false" outlineLevel="0" collapsed="false">
      <c r="A356" s="122" t="n">
        <f aca="false">DATEVALUE(TEXT(F356,"mm/dd/yy"))</f>
        <v>37027</v>
      </c>
      <c r="B356" s="122" t="str">
        <f aca="false">IF(K356="Power",IF(Z356="Enron Canada Corp.",LEFT(L356,9),LEFT(L356,13)),K356)</f>
        <v>US West Power</v>
      </c>
      <c r="C356" s="123" t="n">
        <f aca="false">IF(K356="Power",((AE356-AD356+1)*16*SUM(O356:P356)),((AE356-AD356+1)*SUM(O356:P356)))</f>
        <v>12000</v>
      </c>
      <c r="D356" s="123" t="n">
        <f aca="false">VLOOKUP(H356,$A$7:$E$11,(HLOOKUP(B356,$B$5:$E$6,2,FALSE())),FALSE())*C356</f>
        <v>90</v>
      </c>
      <c r="E356" s="90" t="n">
        <v>1253041</v>
      </c>
      <c r="F356" s="91" t="n">
        <v>37027.3694444444</v>
      </c>
      <c r="G356" s="0" t="s">
        <v>242</v>
      </c>
      <c r="H356" s="0" t="s">
        <v>14</v>
      </c>
      <c r="I356" s="0" t="s">
        <v>10</v>
      </c>
      <c r="K356" s="0" t="s">
        <v>12</v>
      </c>
      <c r="L356" s="0" t="s">
        <v>81</v>
      </c>
      <c r="M356" s="0" t="n">
        <v>49075</v>
      </c>
      <c r="N356" s="0" t="s">
        <v>392</v>
      </c>
      <c r="P356" s="92" t="n">
        <v>25</v>
      </c>
      <c r="R356" s="0" t="s">
        <v>83</v>
      </c>
      <c r="S356" s="0" t="s">
        <v>84</v>
      </c>
      <c r="T356" s="94" t="n">
        <v>307.5</v>
      </c>
      <c r="U356" s="0" t="s">
        <v>104</v>
      </c>
      <c r="V356" s="0" t="s">
        <v>107</v>
      </c>
      <c r="W356" s="0" t="s">
        <v>87</v>
      </c>
      <c r="X356" s="0" t="s">
        <v>88</v>
      </c>
      <c r="Y356" s="0" t="s">
        <v>89</v>
      </c>
      <c r="Z356" s="0" t="s">
        <v>90</v>
      </c>
      <c r="AA356" s="0" t="n">
        <v>96057479</v>
      </c>
      <c r="AB356" s="0" t="n">
        <v>612639.1</v>
      </c>
      <c r="AC356" s="0" t="n">
        <v>55134</v>
      </c>
      <c r="AD356" s="91" t="n">
        <v>37043.875</v>
      </c>
      <c r="AE356" s="91" t="n">
        <v>37072.875</v>
      </c>
    </row>
    <row r="357" customFormat="false" ht="12.75" hidden="false" customHeight="false" outlineLevel="0" collapsed="false">
      <c r="A357" s="122" t="n">
        <f aca="false">DATEVALUE(TEXT(F357,"mm/dd/yy"))</f>
        <v>37027</v>
      </c>
      <c r="B357" s="122" t="str">
        <f aca="false">IF(K357="Power",IF(Z357="Enron Canada Corp.",LEFT(L357,9),LEFT(L357,13)),K357)</f>
        <v>Natural Gas</v>
      </c>
      <c r="C357" s="123" t="n">
        <f aca="false">IF(K357="Power",((AE357-AD357+1)*16*SUM(O357:P357)),((AE357-AD357+1)*SUM(O357:P357)))</f>
        <v>300000</v>
      </c>
      <c r="D357" s="123" t="n">
        <f aca="false">VLOOKUP(H357,$A$7:$E$11,(HLOOKUP(B357,$B$5:$E$6,2,FALSE())),FALSE())*C357</f>
        <v>75</v>
      </c>
      <c r="E357" s="90" t="n">
        <v>1253318</v>
      </c>
      <c r="F357" s="91" t="n">
        <v>37027.3736111111</v>
      </c>
      <c r="G357" s="0" t="s">
        <v>148</v>
      </c>
      <c r="H357" s="0" t="s">
        <v>13</v>
      </c>
      <c r="I357" s="0" t="s">
        <v>10</v>
      </c>
      <c r="K357" s="0" t="s">
        <v>11</v>
      </c>
      <c r="L357" s="0" t="s">
        <v>109</v>
      </c>
      <c r="M357" s="0" t="n">
        <v>36207</v>
      </c>
      <c r="N357" s="0" t="s">
        <v>470</v>
      </c>
      <c r="O357" s="92" t="n">
        <v>10000</v>
      </c>
      <c r="R357" s="0" t="s">
        <v>111</v>
      </c>
      <c r="S357" s="0" t="s">
        <v>84</v>
      </c>
      <c r="T357" s="94" t="n">
        <v>0.175</v>
      </c>
      <c r="U357" s="0" t="s">
        <v>188</v>
      </c>
      <c r="V357" s="0" t="s">
        <v>234</v>
      </c>
      <c r="W357" s="0" t="s">
        <v>226</v>
      </c>
      <c r="X357" s="0" t="s">
        <v>115</v>
      </c>
      <c r="Y357" s="0" t="s">
        <v>89</v>
      </c>
      <c r="Z357" s="0" t="s">
        <v>116</v>
      </c>
      <c r="AA357" s="0" t="n">
        <v>96045266</v>
      </c>
      <c r="AB357" s="0" t="s">
        <v>532</v>
      </c>
      <c r="AC357" s="0" t="n">
        <v>53350</v>
      </c>
      <c r="AD357" s="91" t="n">
        <v>37043.875</v>
      </c>
      <c r="AE357" s="91" t="n">
        <v>37072.875</v>
      </c>
    </row>
    <row r="358" customFormat="false" ht="12.75" hidden="false" customHeight="false" outlineLevel="0" collapsed="false">
      <c r="A358" s="122" t="n">
        <f aca="false">DATEVALUE(TEXT(F358,"mm/dd/yy"))</f>
        <v>37027</v>
      </c>
      <c r="B358" s="122" t="str">
        <f aca="false">IF(K358="Power",IF(Z358="Enron Canada Corp.",LEFT(L358,9),LEFT(L358,13)),K358)</f>
        <v>Natural Gas</v>
      </c>
      <c r="C358" s="123" t="n">
        <f aca="false">IF(K358="Power",((AE358-AD358+1)*16*SUM(O358:P358)),((AE358-AD358+1)*SUM(O358:P358)))</f>
        <v>150000</v>
      </c>
      <c r="D358" s="123" t="n">
        <f aca="false">VLOOKUP(H358,$A$7:$E$11,(HLOOKUP(B358,$B$5:$E$6,2,FALSE())),FALSE())*C358</f>
        <v>37.5</v>
      </c>
      <c r="E358" s="90" t="n">
        <v>1253395</v>
      </c>
      <c r="F358" s="91" t="n">
        <v>37027.375</v>
      </c>
      <c r="G358" s="0" t="s">
        <v>333</v>
      </c>
      <c r="H358" s="0" t="s">
        <v>13</v>
      </c>
      <c r="I358" s="0" t="s">
        <v>10</v>
      </c>
      <c r="K358" s="0" t="s">
        <v>11</v>
      </c>
      <c r="L358" s="0" t="s">
        <v>109</v>
      </c>
      <c r="M358" s="0" t="n">
        <v>36100</v>
      </c>
      <c r="N358" s="0" t="s">
        <v>533</v>
      </c>
      <c r="O358" s="92" t="n">
        <v>5000</v>
      </c>
      <c r="R358" s="0" t="s">
        <v>111</v>
      </c>
      <c r="S358" s="0" t="s">
        <v>84</v>
      </c>
      <c r="T358" s="94" t="n">
        <v>0.095</v>
      </c>
      <c r="U358" s="0" t="s">
        <v>188</v>
      </c>
      <c r="V358" s="0" t="s">
        <v>234</v>
      </c>
      <c r="W358" s="0" t="s">
        <v>226</v>
      </c>
      <c r="X358" s="0" t="s">
        <v>115</v>
      </c>
      <c r="Y358" s="0" t="s">
        <v>89</v>
      </c>
      <c r="Z358" s="0" t="s">
        <v>116</v>
      </c>
      <c r="AA358" s="0" t="n">
        <v>96038419</v>
      </c>
      <c r="AB358" s="0" t="s">
        <v>534</v>
      </c>
      <c r="AC358" s="0" t="n">
        <v>69034</v>
      </c>
      <c r="AD358" s="91" t="n">
        <v>37043.875</v>
      </c>
      <c r="AE358" s="91" t="n">
        <v>37072.875</v>
      </c>
    </row>
    <row r="359" customFormat="false" ht="12.75" hidden="false" customHeight="false" outlineLevel="0" collapsed="false">
      <c r="A359" s="122" t="n">
        <f aca="false">DATEVALUE(TEXT(F359,"mm/dd/yy"))</f>
        <v>37027</v>
      </c>
      <c r="B359" s="122" t="str">
        <f aca="false">IF(K359="Power",IF(Z359="Enron Canada Corp.",LEFT(L359,9),LEFT(L359,13)),K359)</f>
        <v>Natural Gas</v>
      </c>
      <c r="C359" s="123" t="n">
        <f aca="false">IF(K359="Power",((AE359-AD359+1)*16*SUM(O359:P359)),((AE359-AD359+1)*SUM(O359:P359)))</f>
        <v>600000</v>
      </c>
      <c r="D359" s="123" t="n">
        <f aca="false">VLOOKUP(H359,$A$7:$E$11,(HLOOKUP(B359,$B$5:$E$6,2,FALSE())),FALSE())*C359</f>
        <v>150</v>
      </c>
      <c r="E359" s="90" t="n">
        <v>1253744</v>
      </c>
      <c r="F359" s="91" t="n">
        <v>37027.3805555556</v>
      </c>
      <c r="G359" s="0" t="s">
        <v>269</v>
      </c>
      <c r="H359" s="0" t="s">
        <v>15</v>
      </c>
      <c r="I359" s="0" t="s">
        <v>10</v>
      </c>
      <c r="K359" s="0" t="s">
        <v>11</v>
      </c>
      <c r="L359" s="0" t="s">
        <v>125</v>
      </c>
      <c r="M359" s="0" t="n">
        <v>36233</v>
      </c>
      <c r="N359" s="0" t="s">
        <v>535</v>
      </c>
      <c r="P359" s="92" t="n">
        <v>20000</v>
      </c>
      <c r="R359" s="0" t="s">
        <v>111</v>
      </c>
      <c r="S359" s="0" t="s">
        <v>84</v>
      </c>
      <c r="T359" s="94" t="n">
        <v>-0.0025</v>
      </c>
      <c r="U359" s="0" t="s">
        <v>536</v>
      </c>
      <c r="V359" s="0" t="s">
        <v>204</v>
      </c>
      <c r="W359" s="0" t="s">
        <v>205</v>
      </c>
      <c r="X359" s="0" t="s">
        <v>115</v>
      </c>
      <c r="Y359" s="0" t="s">
        <v>89</v>
      </c>
      <c r="Z359" s="0" t="s">
        <v>116</v>
      </c>
      <c r="AA359" s="0" t="n">
        <v>96038383</v>
      </c>
      <c r="AB359" s="0" t="s">
        <v>537</v>
      </c>
      <c r="AC359" s="0" t="n">
        <v>65291</v>
      </c>
      <c r="AD359" s="91" t="n">
        <v>37043.875</v>
      </c>
      <c r="AE359" s="91" t="n">
        <v>37072.875</v>
      </c>
    </row>
    <row r="360" customFormat="false" ht="12.75" hidden="false" customHeight="false" outlineLevel="0" collapsed="false">
      <c r="A360" s="122" t="n">
        <f aca="false">DATEVALUE(TEXT(F360,"mm/dd/yy"))</f>
        <v>37027</v>
      </c>
      <c r="B360" s="122" t="str">
        <f aca="false">IF(K360="Power",IF(Z360="Enron Canada Corp.",LEFT(L360,9),LEFT(L360,13)),K360)</f>
        <v>Natural Gas</v>
      </c>
      <c r="C360" s="123" t="n">
        <f aca="false">IF(K360="Power",((AE360-AD360+1)*16*SUM(O360:P360)),((AE360-AD360+1)*SUM(O360:P360)))</f>
        <v>300000</v>
      </c>
      <c r="D360" s="123" t="n">
        <f aca="false">VLOOKUP(H360,$A$7:$E$11,(HLOOKUP(B360,$B$5:$E$6,2,FALSE())),FALSE())*C360</f>
        <v>75</v>
      </c>
      <c r="E360" s="90" t="n">
        <v>1254462</v>
      </c>
      <c r="F360" s="91" t="n">
        <v>37027.4006944444</v>
      </c>
      <c r="G360" s="0" t="s">
        <v>538</v>
      </c>
      <c r="H360" s="0" t="s">
        <v>15</v>
      </c>
      <c r="I360" s="0" t="s">
        <v>10</v>
      </c>
      <c r="K360" s="0" t="s">
        <v>11</v>
      </c>
      <c r="L360" s="0" t="s">
        <v>109</v>
      </c>
      <c r="M360" s="0" t="n">
        <v>37083</v>
      </c>
      <c r="N360" s="0" t="s">
        <v>525</v>
      </c>
      <c r="P360" s="92" t="n">
        <v>10000</v>
      </c>
      <c r="R360" s="0" t="s">
        <v>111</v>
      </c>
      <c r="S360" s="0" t="s">
        <v>84</v>
      </c>
      <c r="T360" s="94" t="n">
        <v>-0.0025</v>
      </c>
      <c r="U360" s="0" t="s">
        <v>515</v>
      </c>
      <c r="V360" s="0" t="s">
        <v>315</v>
      </c>
      <c r="W360" s="0" t="s">
        <v>316</v>
      </c>
      <c r="X360" s="0" t="s">
        <v>115</v>
      </c>
      <c r="Y360" s="0" t="s">
        <v>89</v>
      </c>
      <c r="Z360" s="0" t="s">
        <v>116</v>
      </c>
      <c r="AB360" s="0" t="s">
        <v>539</v>
      </c>
      <c r="AC360" s="0" t="n">
        <v>56759</v>
      </c>
      <c r="AD360" s="91" t="n">
        <v>37043.875</v>
      </c>
      <c r="AE360" s="91" t="n">
        <v>37072.875</v>
      </c>
    </row>
    <row r="361" customFormat="false" ht="12.75" hidden="false" customHeight="false" outlineLevel="0" collapsed="false">
      <c r="A361" s="122" t="n">
        <f aca="false">DATEVALUE(TEXT(F361,"mm/dd/yy"))</f>
        <v>37027</v>
      </c>
      <c r="B361" s="122" t="str">
        <f aca="false">IF(K361="Power",IF(Z361="Enron Canada Corp.",LEFT(L361,9),LEFT(L361,13)),K361)</f>
        <v>US West Power</v>
      </c>
      <c r="C361" s="123" t="n">
        <f aca="false">IF(K361="Power",((AE361-AD361+1)*16*SUM(O361:P361)),((AE361-AD361+1)*SUM(O361:P361)))</f>
        <v>12400</v>
      </c>
      <c r="D361" s="123" t="n">
        <f aca="false">VLOOKUP(H361,$A$7:$E$11,(HLOOKUP(B361,$B$5:$E$6,2,FALSE())),FALSE())*C361</f>
        <v>93</v>
      </c>
      <c r="E361" s="90" t="n">
        <v>1254784</v>
      </c>
      <c r="F361" s="91" t="n">
        <v>37027.4173611111</v>
      </c>
      <c r="G361" s="0" t="s">
        <v>540</v>
      </c>
      <c r="H361" s="0" t="s">
        <v>14</v>
      </c>
      <c r="I361" s="0" t="s">
        <v>10</v>
      </c>
      <c r="K361" s="0" t="s">
        <v>12</v>
      </c>
      <c r="L361" s="0" t="s">
        <v>81</v>
      </c>
      <c r="M361" s="0" t="n">
        <v>36473</v>
      </c>
      <c r="N361" s="0" t="s">
        <v>499</v>
      </c>
      <c r="P361" s="92" t="n">
        <v>25</v>
      </c>
      <c r="R361" s="0" t="s">
        <v>83</v>
      </c>
      <c r="S361" s="0" t="s">
        <v>84</v>
      </c>
      <c r="T361" s="94" t="n">
        <v>345</v>
      </c>
      <c r="U361" s="0" t="s">
        <v>104</v>
      </c>
      <c r="V361" s="0" t="s">
        <v>389</v>
      </c>
      <c r="W361" s="0" t="s">
        <v>87</v>
      </c>
      <c r="X361" s="0" t="s">
        <v>88</v>
      </c>
      <c r="Y361" s="0" t="s">
        <v>89</v>
      </c>
      <c r="Z361" s="0" t="s">
        <v>90</v>
      </c>
      <c r="AA361" s="0" t="n">
        <v>95001154</v>
      </c>
      <c r="AB361" s="0" t="n">
        <v>612800.1</v>
      </c>
      <c r="AC361" s="0" t="n">
        <v>2584</v>
      </c>
      <c r="AD361" s="91" t="n">
        <v>37073.875</v>
      </c>
      <c r="AE361" s="91" t="n">
        <v>37103.875</v>
      </c>
    </row>
    <row r="362" customFormat="false" ht="12.75" hidden="false" customHeight="false" outlineLevel="0" collapsed="false">
      <c r="A362" s="122" t="n">
        <f aca="false">DATEVALUE(TEXT(F362,"mm/dd/yy"))</f>
        <v>37027</v>
      </c>
      <c r="B362" s="122" t="str">
        <f aca="false">IF(K362="Power",IF(Z362="Enron Canada Corp.",LEFT(L362,9),LEFT(L362,13)),K362)</f>
        <v>Natural Gas</v>
      </c>
      <c r="C362" s="123" t="n">
        <f aca="false">IF(K362="Power",((AE362-AD362+1)*16*SUM(O362:P362)),((AE362-AD362+1)*SUM(O362:P362)))</f>
        <v>3000000</v>
      </c>
      <c r="D362" s="123" t="n">
        <f aca="false">VLOOKUP(H362,$A$7:$E$11,(HLOOKUP(B362,$B$5:$E$6,2,FALSE())),FALSE())*C362</f>
        <v>750</v>
      </c>
      <c r="E362" s="90" t="n">
        <v>1254805</v>
      </c>
      <c r="F362" s="91" t="n">
        <v>37027.41875</v>
      </c>
      <c r="G362" s="0" t="s">
        <v>124</v>
      </c>
      <c r="H362" s="0" t="s">
        <v>15</v>
      </c>
      <c r="I362" s="0" t="s">
        <v>10</v>
      </c>
      <c r="K362" s="0" t="s">
        <v>11</v>
      </c>
      <c r="L362" s="0" t="s">
        <v>109</v>
      </c>
      <c r="M362" s="0" t="n">
        <v>37083</v>
      </c>
      <c r="N362" s="0" t="s">
        <v>525</v>
      </c>
      <c r="P362" s="92" t="n">
        <v>100000</v>
      </c>
      <c r="R362" s="0" t="s">
        <v>111</v>
      </c>
      <c r="S362" s="0" t="s">
        <v>84</v>
      </c>
      <c r="T362" s="94" t="n">
        <v>-0.005</v>
      </c>
      <c r="U362" s="0" t="s">
        <v>515</v>
      </c>
      <c r="V362" s="0" t="s">
        <v>315</v>
      </c>
      <c r="W362" s="0" t="s">
        <v>316</v>
      </c>
      <c r="X362" s="0" t="s">
        <v>115</v>
      </c>
      <c r="Y362" s="0" t="s">
        <v>89</v>
      </c>
      <c r="Z362" s="0" t="s">
        <v>116</v>
      </c>
      <c r="AA362" s="0" t="n">
        <v>96021110</v>
      </c>
      <c r="AB362" s="0" t="s">
        <v>541</v>
      </c>
      <c r="AC362" s="0" t="n">
        <v>57399</v>
      </c>
      <c r="AD362" s="91" t="n">
        <v>37043.875</v>
      </c>
      <c r="AE362" s="91" t="n">
        <v>37072.875</v>
      </c>
    </row>
    <row r="363" customFormat="false" ht="12.75" hidden="false" customHeight="false" outlineLevel="0" collapsed="false">
      <c r="A363" s="122" t="n">
        <f aca="false">DATEVALUE(TEXT(F363,"mm/dd/yy"))</f>
        <v>37027</v>
      </c>
      <c r="B363" s="122" t="str">
        <f aca="false">IF(K363="Power",IF(Z363="Enron Canada Corp.",LEFT(L363,9),LEFT(L363,13)),K363)</f>
        <v>Natural Gas</v>
      </c>
      <c r="C363" s="123" t="n">
        <f aca="false">IF(K363="Power",((AE363-AD363+1)*16*SUM(O363:P363)),((AE363-AD363+1)*SUM(O363:P363)))</f>
        <v>150000</v>
      </c>
      <c r="D363" s="123" t="n">
        <f aca="false">VLOOKUP(H363,$A$7:$E$11,(HLOOKUP(B363,$B$5:$E$6,2,FALSE())),FALSE())*C363</f>
        <v>37.5</v>
      </c>
      <c r="E363" s="90" t="n">
        <v>1255116</v>
      </c>
      <c r="F363" s="91" t="n">
        <v>37027.4416666667</v>
      </c>
      <c r="G363" s="0" t="s">
        <v>186</v>
      </c>
      <c r="H363" s="0" t="s">
        <v>13</v>
      </c>
      <c r="I363" s="0" t="s">
        <v>10</v>
      </c>
      <c r="K363" s="0" t="s">
        <v>11</v>
      </c>
      <c r="L363" s="0" t="s">
        <v>109</v>
      </c>
      <c r="M363" s="0" t="n">
        <v>36100</v>
      </c>
      <c r="N363" s="0" t="s">
        <v>533</v>
      </c>
      <c r="P363" s="92" t="n">
        <v>5000</v>
      </c>
      <c r="R363" s="0" t="s">
        <v>111</v>
      </c>
      <c r="S363" s="0" t="s">
        <v>84</v>
      </c>
      <c r="T363" s="94" t="n">
        <v>0.0925</v>
      </c>
      <c r="U363" s="0" t="s">
        <v>188</v>
      </c>
      <c r="V363" s="0" t="s">
        <v>234</v>
      </c>
      <c r="W363" s="0" t="s">
        <v>226</v>
      </c>
      <c r="X363" s="0" t="s">
        <v>115</v>
      </c>
      <c r="Y363" s="0" t="s">
        <v>89</v>
      </c>
      <c r="Z363" s="0" t="s">
        <v>116</v>
      </c>
      <c r="AA363" s="0" t="n">
        <v>96043502</v>
      </c>
      <c r="AB363" s="0" t="s">
        <v>542</v>
      </c>
      <c r="AC363" s="0" t="n">
        <v>57543</v>
      </c>
      <c r="AD363" s="91" t="n">
        <v>37043.875</v>
      </c>
      <c r="AE363" s="91" t="n">
        <v>37072.875</v>
      </c>
    </row>
    <row r="364" customFormat="false" ht="12.75" hidden="false" customHeight="false" outlineLevel="0" collapsed="false">
      <c r="A364" s="122" t="n">
        <f aca="false">DATEVALUE(TEXT(F364,"mm/dd/yy"))</f>
        <v>37027</v>
      </c>
      <c r="B364" s="122" t="str">
        <f aca="false">IF(K364="Power",IF(Z364="Enron Canada Corp.",LEFT(L364,9),LEFT(L364,13)),K364)</f>
        <v>Natural Gas</v>
      </c>
      <c r="C364" s="123" t="n">
        <f aca="false">IF(K364="Power",((AE364-AD364+1)*16*SUM(O364:P364)),((AE364-AD364+1)*SUM(O364:P364)))</f>
        <v>300000</v>
      </c>
      <c r="D364" s="123" t="n">
        <f aca="false">VLOOKUP(H364,$A$7:$E$11,(HLOOKUP(B364,$B$5:$E$6,2,FALSE())),FALSE())*C364</f>
        <v>75</v>
      </c>
      <c r="E364" s="90" t="n">
        <v>1255354</v>
      </c>
      <c r="F364" s="91" t="n">
        <v>37027.4611111111</v>
      </c>
      <c r="G364" s="0" t="s">
        <v>124</v>
      </c>
      <c r="H364" s="0" t="s">
        <v>15</v>
      </c>
      <c r="I364" s="0" t="s">
        <v>10</v>
      </c>
      <c r="K364" s="0" t="s">
        <v>11</v>
      </c>
      <c r="L364" s="0" t="s">
        <v>125</v>
      </c>
      <c r="M364" s="0" t="n">
        <v>37347</v>
      </c>
      <c r="N364" s="0" t="s">
        <v>543</v>
      </c>
      <c r="P364" s="92" t="n">
        <v>10000</v>
      </c>
      <c r="R364" s="0" t="s">
        <v>111</v>
      </c>
      <c r="S364" s="0" t="s">
        <v>84</v>
      </c>
      <c r="T364" s="94" t="n">
        <v>0.005</v>
      </c>
      <c r="U364" s="0" t="s">
        <v>536</v>
      </c>
      <c r="V364" s="0" t="s">
        <v>267</v>
      </c>
      <c r="W364" s="0" t="s">
        <v>226</v>
      </c>
      <c r="X364" s="0" t="s">
        <v>115</v>
      </c>
      <c r="Y364" s="0" t="s">
        <v>89</v>
      </c>
      <c r="Z364" s="0" t="s">
        <v>116</v>
      </c>
      <c r="AA364" s="0" t="n">
        <v>96021110</v>
      </c>
      <c r="AB364" s="0" t="s">
        <v>544</v>
      </c>
      <c r="AC364" s="0" t="n">
        <v>57399</v>
      </c>
      <c r="AD364" s="91" t="n">
        <v>37043.875</v>
      </c>
      <c r="AE364" s="91" t="n">
        <v>37072.875</v>
      </c>
    </row>
    <row r="365" customFormat="false" ht="12.75" hidden="false" customHeight="false" outlineLevel="0" collapsed="false">
      <c r="A365" s="122" t="n">
        <f aca="false">DATEVALUE(TEXT(F365,"mm/dd/yy"))</f>
        <v>37027</v>
      </c>
      <c r="B365" s="122" t="str">
        <f aca="false">IF(K365="Power",IF(Z365="Enron Canada Corp.",LEFT(L365,9),LEFT(L365,13)),K365)</f>
        <v>US West Power</v>
      </c>
      <c r="C365" s="123" t="n">
        <f aca="false">IF(K365="Power",((AE365-AD365+1)*16*SUM(O365:P365)),((AE365-AD365+1)*SUM(O365:P365)))</f>
        <v>36800</v>
      </c>
      <c r="D365" s="123" t="n">
        <f aca="false">VLOOKUP(H365,$A$7:$E$11,(HLOOKUP(B365,$B$5:$E$6,2,FALSE())),FALSE())*C365</f>
        <v>276</v>
      </c>
      <c r="E365" s="90" t="n">
        <v>1255441</v>
      </c>
      <c r="F365" s="91" t="n">
        <v>37027.4763888889</v>
      </c>
      <c r="G365" s="0" t="s">
        <v>242</v>
      </c>
      <c r="H365" s="0" t="s">
        <v>14</v>
      </c>
      <c r="I365" s="0" t="s">
        <v>10</v>
      </c>
      <c r="K365" s="0" t="s">
        <v>12</v>
      </c>
      <c r="L365" s="0" t="s">
        <v>81</v>
      </c>
      <c r="M365" s="0" t="n">
        <v>30895</v>
      </c>
      <c r="N365" s="0" t="s">
        <v>132</v>
      </c>
      <c r="P365" s="92" t="n">
        <v>25</v>
      </c>
      <c r="R365" s="0" t="s">
        <v>83</v>
      </c>
      <c r="S365" s="0" t="s">
        <v>84</v>
      </c>
      <c r="T365" s="94" t="n">
        <v>332.5</v>
      </c>
      <c r="U365" s="0" t="s">
        <v>104</v>
      </c>
      <c r="V365" s="0" t="s">
        <v>97</v>
      </c>
      <c r="W365" s="0" t="s">
        <v>98</v>
      </c>
      <c r="X365" s="0" t="s">
        <v>88</v>
      </c>
      <c r="Y365" s="0" t="s">
        <v>89</v>
      </c>
      <c r="Z365" s="0" t="s">
        <v>90</v>
      </c>
      <c r="AA365" s="0" t="n">
        <v>96057479</v>
      </c>
      <c r="AB365" s="0" t="n">
        <v>612953.1</v>
      </c>
      <c r="AC365" s="0" t="n">
        <v>55134</v>
      </c>
      <c r="AD365" s="91" t="n">
        <v>37073.7013888889</v>
      </c>
      <c r="AE365" s="91" t="n">
        <v>37164.7013888889</v>
      </c>
    </row>
    <row r="366" customFormat="false" ht="12.75" hidden="false" customHeight="false" outlineLevel="0" collapsed="false">
      <c r="A366" s="122" t="n">
        <f aca="false">DATEVALUE(TEXT(F366,"mm/dd/yy"))</f>
        <v>37027</v>
      </c>
      <c r="B366" s="122" t="str">
        <f aca="false">IF(K366="Power",IF(Z366="Enron Canada Corp.",LEFT(L366,9),LEFT(L366,13)),K366)</f>
        <v>Natural Gas</v>
      </c>
      <c r="C366" s="123" t="n">
        <f aca="false">IF(K366="Power",((AE366-AD366+1)*16*SUM(O366:P366)),((AE366-AD366+1)*SUM(O366:P366)))</f>
        <v>600000</v>
      </c>
      <c r="D366" s="123" t="n">
        <f aca="false">VLOOKUP(H366,$A$7:$E$11,(HLOOKUP(B366,$B$5:$E$6,2,FALSE())),FALSE())*C366</f>
        <v>150</v>
      </c>
      <c r="E366" s="90" t="n">
        <v>1255759</v>
      </c>
      <c r="F366" s="91" t="n">
        <v>37027.5298611111</v>
      </c>
      <c r="G366" s="0" t="s">
        <v>148</v>
      </c>
      <c r="H366" s="0" t="s">
        <v>15</v>
      </c>
      <c r="I366" s="0" t="s">
        <v>10</v>
      </c>
      <c r="K366" s="0" t="s">
        <v>11</v>
      </c>
      <c r="L366" s="0" t="s">
        <v>109</v>
      </c>
      <c r="M366" s="0" t="n">
        <v>37105</v>
      </c>
      <c r="N366" s="0" t="s">
        <v>545</v>
      </c>
      <c r="O366" s="92" t="n">
        <v>20000</v>
      </c>
      <c r="R366" s="0" t="s">
        <v>111</v>
      </c>
      <c r="S366" s="0" t="s">
        <v>84</v>
      </c>
      <c r="T366" s="94" t="n">
        <v>-0.135</v>
      </c>
      <c r="U366" s="0" t="s">
        <v>515</v>
      </c>
      <c r="V366" s="0" t="s">
        <v>315</v>
      </c>
      <c r="W366" s="0" t="s">
        <v>316</v>
      </c>
      <c r="X366" s="0" t="s">
        <v>115</v>
      </c>
      <c r="Y366" s="0" t="s">
        <v>89</v>
      </c>
      <c r="Z366" s="0" t="s">
        <v>116</v>
      </c>
      <c r="AA366" s="0" t="n">
        <v>96045266</v>
      </c>
      <c r="AB366" s="0" t="s">
        <v>546</v>
      </c>
      <c r="AC366" s="0" t="n">
        <v>53350</v>
      </c>
      <c r="AD366" s="91" t="n">
        <v>37043.875</v>
      </c>
      <c r="AE366" s="91" t="n">
        <v>37072.875</v>
      </c>
    </row>
    <row r="367" customFormat="false" ht="12.75" hidden="false" customHeight="false" outlineLevel="0" collapsed="false">
      <c r="A367" s="122" t="n">
        <f aca="false">DATEVALUE(TEXT(F367,"mm/dd/yy"))</f>
        <v>37027</v>
      </c>
      <c r="B367" s="122" t="str">
        <f aca="false">IF(K367="Power",IF(Z367="Enron Canada Corp.",LEFT(L367,9),LEFT(L367,13)),K367)</f>
        <v>Natural Gas</v>
      </c>
      <c r="C367" s="123" t="n">
        <f aca="false">IF(K367="Power",((AE367-AD367+1)*16*SUM(O367:P367)),((AE367-AD367+1)*SUM(O367:P367)))</f>
        <v>300000</v>
      </c>
      <c r="D367" s="123" t="n">
        <f aca="false">VLOOKUP(H367,$A$7:$E$11,(HLOOKUP(B367,$B$5:$E$6,2,FALSE())),FALSE())*C367</f>
        <v>75</v>
      </c>
      <c r="E367" s="90" t="n">
        <v>1255805</v>
      </c>
      <c r="F367" s="91" t="n">
        <v>37027.5340277778</v>
      </c>
      <c r="G367" s="0" t="s">
        <v>148</v>
      </c>
      <c r="H367" s="0" t="s">
        <v>15</v>
      </c>
      <c r="I367" s="0" t="s">
        <v>10</v>
      </c>
      <c r="K367" s="0" t="s">
        <v>11</v>
      </c>
      <c r="L367" s="0" t="s">
        <v>109</v>
      </c>
      <c r="M367" s="0" t="n">
        <v>37101</v>
      </c>
      <c r="N367" s="0" t="s">
        <v>547</v>
      </c>
      <c r="O367" s="92" t="n">
        <v>10000</v>
      </c>
      <c r="R367" s="0" t="s">
        <v>111</v>
      </c>
      <c r="S367" s="0" t="s">
        <v>84</v>
      </c>
      <c r="T367" s="94" t="n">
        <v>-0.1025</v>
      </c>
      <c r="U367" s="0" t="s">
        <v>515</v>
      </c>
      <c r="V367" s="0" t="s">
        <v>315</v>
      </c>
      <c r="W367" s="0" t="s">
        <v>316</v>
      </c>
      <c r="X367" s="0" t="s">
        <v>115</v>
      </c>
      <c r="Y367" s="0" t="s">
        <v>89</v>
      </c>
      <c r="Z367" s="0" t="s">
        <v>116</v>
      </c>
      <c r="AA367" s="0" t="n">
        <v>96045266</v>
      </c>
      <c r="AB367" s="0" t="s">
        <v>548</v>
      </c>
      <c r="AC367" s="0" t="n">
        <v>53350</v>
      </c>
      <c r="AD367" s="91" t="n">
        <v>37043.875</v>
      </c>
      <c r="AE367" s="91" t="n">
        <v>37072.875</v>
      </c>
    </row>
    <row r="368" customFormat="false" ht="12.75" hidden="false" customHeight="false" outlineLevel="0" collapsed="false">
      <c r="A368" s="122" t="n">
        <f aca="false">DATEVALUE(TEXT(F368,"mm/dd/yy"))</f>
        <v>37027</v>
      </c>
      <c r="B368" s="122" t="str">
        <f aca="false">IF(K368="Power",IF(Z368="Enron Canada Corp.",LEFT(L368,9),LEFT(L368,13)),K368)</f>
        <v>US East Power</v>
      </c>
      <c r="C368" s="123" t="n">
        <f aca="false">IF(K368="Power",((AE368-AD368+1)*16*SUM(O368:P368)),((AE368-AD368+1)*SUM(O368:P368)))</f>
        <v>24000</v>
      </c>
      <c r="D368" s="123" t="n">
        <f aca="false">VLOOKUP(H368,$A$7:$E$11,(HLOOKUP(B368,$B$5:$E$6,2,FALSE())),FALSE())*C368</f>
        <v>120</v>
      </c>
      <c r="E368" s="90" t="n">
        <v>1256122</v>
      </c>
      <c r="F368" s="91" t="n">
        <v>37027.5520833333</v>
      </c>
      <c r="G368" s="0" t="s">
        <v>164</v>
      </c>
      <c r="H368" s="0" t="s">
        <v>13</v>
      </c>
      <c r="I368" s="0" t="s">
        <v>10</v>
      </c>
      <c r="K368" s="0" t="s">
        <v>12</v>
      </c>
      <c r="L368" s="0" t="s">
        <v>119</v>
      </c>
      <c r="M368" s="0" t="n">
        <v>33277</v>
      </c>
      <c r="N368" s="0" t="s">
        <v>165</v>
      </c>
      <c r="P368" s="92" t="n">
        <v>50</v>
      </c>
      <c r="R368" s="0" t="s">
        <v>83</v>
      </c>
      <c r="S368" s="0" t="s">
        <v>84</v>
      </c>
      <c r="T368" s="94" t="n">
        <v>36.9</v>
      </c>
      <c r="U368" s="0" t="s">
        <v>549</v>
      </c>
      <c r="V368" s="0" t="s">
        <v>167</v>
      </c>
      <c r="W368" s="0" t="s">
        <v>168</v>
      </c>
      <c r="X368" s="0" t="s">
        <v>88</v>
      </c>
      <c r="Y368" s="0" t="s">
        <v>89</v>
      </c>
      <c r="Z368" s="0" t="s">
        <v>90</v>
      </c>
      <c r="AA368" s="0" t="n">
        <v>96004396</v>
      </c>
      <c r="AB368" s="0" t="n">
        <v>613204.1</v>
      </c>
      <c r="AC368" s="0" t="n">
        <v>64245</v>
      </c>
      <c r="AD368" s="91" t="n">
        <v>37135.7104166667</v>
      </c>
      <c r="AE368" s="91" t="n">
        <v>37164.7104166667</v>
      </c>
    </row>
    <row r="369" customFormat="false" ht="12.75" hidden="false" customHeight="false" outlineLevel="0" collapsed="false">
      <c r="A369" s="122" t="n">
        <f aca="false">DATEVALUE(TEXT(F369,"mm/dd/yy"))</f>
        <v>37027</v>
      </c>
      <c r="B369" s="122" t="str">
        <f aca="false">IF(K369="Power",IF(Z369="Enron Canada Corp.",LEFT(L369,9),LEFT(L369,13)),K369)</f>
        <v>Natural Gas</v>
      </c>
      <c r="C369" s="123" t="n">
        <f aca="false">IF(K369="Power",((AE369-AD369+1)*16*SUM(O369:P369)),((AE369-AD369+1)*SUM(O369:P369)))</f>
        <v>150000</v>
      </c>
      <c r="D369" s="123" t="n">
        <f aca="false">VLOOKUP(H369,$A$7:$E$11,(HLOOKUP(B369,$B$5:$E$6,2,FALSE())),FALSE())*C369</f>
        <v>37.5</v>
      </c>
      <c r="E369" s="90" t="n">
        <v>1256667</v>
      </c>
      <c r="F369" s="91" t="n">
        <v>37027.5881944444</v>
      </c>
      <c r="G369" s="0" t="s">
        <v>196</v>
      </c>
      <c r="H369" s="0" t="s">
        <v>13</v>
      </c>
      <c r="I369" s="0" t="s">
        <v>10</v>
      </c>
      <c r="K369" s="0" t="s">
        <v>11</v>
      </c>
      <c r="L369" s="0" t="s">
        <v>109</v>
      </c>
      <c r="M369" s="0" t="n">
        <v>38623</v>
      </c>
      <c r="N369" s="0" t="s">
        <v>550</v>
      </c>
      <c r="P369" s="92" t="n">
        <v>5000</v>
      </c>
      <c r="R369" s="0" t="s">
        <v>111</v>
      </c>
      <c r="S369" s="0" t="s">
        <v>84</v>
      </c>
      <c r="T369" s="94" t="n">
        <v>-0.085</v>
      </c>
      <c r="U369" s="0" t="s">
        <v>188</v>
      </c>
      <c r="V369" s="0" t="s">
        <v>189</v>
      </c>
      <c r="W369" s="0" t="s">
        <v>190</v>
      </c>
      <c r="X369" s="0" t="s">
        <v>115</v>
      </c>
      <c r="Y369" s="0" t="s">
        <v>89</v>
      </c>
      <c r="Z369" s="0" t="s">
        <v>116</v>
      </c>
      <c r="AA369" s="0" t="n">
        <v>96011840</v>
      </c>
      <c r="AB369" s="0" t="s">
        <v>551</v>
      </c>
      <c r="AC369" s="0" t="n">
        <v>57508</v>
      </c>
      <c r="AD369" s="91" t="n">
        <v>37043.875</v>
      </c>
      <c r="AE369" s="91" t="n">
        <v>37072.875</v>
      </c>
    </row>
    <row r="370" customFormat="false" ht="12.75" hidden="false" customHeight="false" outlineLevel="0" collapsed="false">
      <c r="A370" s="122" t="n">
        <f aca="false">DATEVALUE(TEXT(F370,"mm/dd/yy"))</f>
        <v>37027</v>
      </c>
      <c r="B370" s="122" t="str">
        <f aca="false">IF(K370="Power",IF(Z370="Enron Canada Corp.",LEFT(L370,9),LEFT(L370,13)),K370)</f>
        <v>Natural Gas</v>
      </c>
      <c r="C370" s="123" t="n">
        <f aca="false">IF(K370="Power",((AE370-AD370+1)*16*SUM(O370:P370)),((AE370-AD370+1)*SUM(O370:P370)))</f>
        <v>300000</v>
      </c>
      <c r="D370" s="123" t="n">
        <f aca="false">VLOOKUP(H370,$A$7:$E$11,(HLOOKUP(B370,$B$5:$E$6,2,FALSE())),FALSE())*C370</f>
        <v>75</v>
      </c>
      <c r="E370" s="90" t="n">
        <v>1256905</v>
      </c>
      <c r="F370" s="91" t="n">
        <v>37027.6638888889</v>
      </c>
      <c r="G370" s="0" t="s">
        <v>244</v>
      </c>
      <c r="H370" s="0" t="s">
        <v>15</v>
      </c>
      <c r="I370" s="0" t="s">
        <v>10</v>
      </c>
      <c r="K370" s="0" t="s">
        <v>11</v>
      </c>
      <c r="L370" s="0" t="s">
        <v>125</v>
      </c>
      <c r="M370" s="0" t="n">
        <v>42364</v>
      </c>
      <c r="N370" s="0" t="s">
        <v>552</v>
      </c>
      <c r="O370" s="92" t="n">
        <v>10000</v>
      </c>
      <c r="R370" s="0" t="s">
        <v>111</v>
      </c>
      <c r="S370" s="0" t="s">
        <v>84</v>
      </c>
      <c r="T370" s="94" t="n">
        <v>0</v>
      </c>
      <c r="U370" s="0" t="s">
        <v>553</v>
      </c>
      <c r="V370" s="0" t="s">
        <v>204</v>
      </c>
      <c r="W370" s="0" t="s">
        <v>205</v>
      </c>
      <c r="X370" s="0" t="s">
        <v>115</v>
      </c>
      <c r="Y370" s="0" t="s">
        <v>89</v>
      </c>
      <c r="Z370" s="0" t="s">
        <v>116</v>
      </c>
      <c r="AB370" s="0" t="s">
        <v>554</v>
      </c>
      <c r="AC370" s="0" t="n">
        <v>68856</v>
      </c>
      <c r="AD370" s="91" t="n">
        <v>37043.875</v>
      </c>
      <c r="AE370" s="91" t="n">
        <v>37072.875</v>
      </c>
    </row>
    <row r="371" customFormat="false" ht="12.75" hidden="false" customHeight="false" outlineLevel="0" collapsed="false">
      <c r="A371" s="122" t="n">
        <f aca="false">DATEVALUE(TEXT(F371,"mm/dd/yy"))</f>
        <v>37028</v>
      </c>
      <c r="B371" s="122" t="str">
        <f aca="false">IF(K371="Power",IF(Z371="Enron Canada Corp.",LEFT(L371,9),LEFT(L371,13)),K371)</f>
        <v>US East Power</v>
      </c>
      <c r="C371" s="123" t="n">
        <f aca="false">IF(K371="Power",((AE371-AD371+1)*16*SUM(O371:P371)),((AE371-AD371+1)*SUM(O371:P371)))</f>
        <v>24000</v>
      </c>
      <c r="D371" s="123" t="n">
        <f aca="false">VLOOKUP(H371,$A$7:$E$11,(HLOOKUP(B371,$B$5:$E$6,2,FALSE())),FALSE())*C371</f>
        <v>120</v>
      </c>
      <c r="E371" s="90" t="n">
        <v>1257542</v>
      </c>
      <c r="F371" s="91" t="n">
        <v>37028.278912037</v>
      </c>
      <c r="G371" s="0" t="s">
        <v>242</v>
      </c>
      <c r="H371" s="0" t="s">
        <v>14</v>
      </c>
      <c r="I371" s="0" t="s">
        <v>10</v>
      </c>
      <c r="K371" s="0" t="s">
        <v>12</v>
      </c>
      <c r="L371" s="0" t="s">
        <v>119</v>
      </c>
      <c r="M371" s="0" t="n">
        <v>32554</v>
      </c>
      <c r="N371" s="0" t="s">
        <v>158</v>
      </c>
      <c r="O371" s="92" t="n">
        <v>50</v>
      </c>
      <c r="R371" s="0" t="s">
        <v>83</v>
      </c>
      <c r="S371" s="0" t="s">
        <v>84</v>
      </c>
      <c r="T371" s="94" t="n">
        <v>61</v>
      </c>
      <c r="U371" s="0" t="s">
        <v>138</v>
      </c>
      <c r="V371" s="0" t="s">
        <v>139</v>
      </c>
      <c r="W371" s="0" t="s">
        <v>160</v>
      </c>
      <c r="X371" s="0" t="s">
        <v>88</v>
      </c>
      <c r="Y371" s="0" t="s">
        <v>89</v>
      </c>
      <c r="Z371" s="0" t="s">
        <v>90</v>
      </c>
      <c r="AA371" s="0" t="n">
        <v>96057479</v>
      </c>
      <c r="AB371" s="0" t="n">
        <v>613639.1</v>
      </c>
      <c r="AC371" s="0" t="n">
        <v>55134</v>
      </c>
      <c r="AD371" s="91" t="n">
        <v>37043.5916666667</v>
      </c>
      <c r="AE371" s="91" t="n">
        <v>37072.5916666667</v>
      </c>
    </row>
    <row r="372" customFormat="false" ht="12.75" hidden="false" customHeight="false" outlineLevel="0" collapsed="false">
      <c r="A372" s="122" t="n">
        <f aca="false">DATEVALUE(TEXT(F372,"mm/dd/yy"))</f>
        <v>37028</v>
      </c>
      <c r="B372" s="122" t="str">
        <f aca="false">IF(K372="Power",IF(Z372="Enron Canada Corp.",LEFT(L372,9),LEFT(L372,13)),K372)</f>
        <v>US East Power</v>
      </c>
      <c r="C372" s="123" t="n">
        <f aca="false">IF(K372="Power",((AE372-AD372+1)*16*SUM(O372:P372)),((AE372-AD372+1)*SUM(O372:P372)))</f>
        <v>24000</v>
      </c>
      <c r="D372" s="123" t="n">
        <f aca="false">VLOOKUP(H372,$A$7:$E$11,(HLOOKUP(B372,$B$5:$E$6,2,FALSE())),FALSE())*C372</f>
        <v>120</v>
      </c>
      <c r="E372" s="90" t="n">
        <v>1257549</v>
      </c>
      <c r="F372" s="91" t="n">
        <v>37028.2804282407</v>
      </c>
      <c r="G372" s="0" t="s">
        <v>242</v>
      </c>
      <c r="H372" s="0" t="s">
        <v>14</v>
      </c>
      <c r="I372" s="0" t="s">
        <v>10</v>
      </c>
      <c r="K372" s="0" t="s">
        <v>12</v>
      </c>
      <c r="L372" s="0" t="s">
        <v>119</v>
      </c>
      <c r="M372" s="0" t="n">
        <v>32554</v>
      </c>
      <c r="N372" s="0" t="s">
        <v>158</v>
      </c>
      <c r="O372" s="92" t="n">
        <v>50</v>
      </c>
      <c r="R372" s="0" t="s">
        <v>83</v>
      </c>
      <c r="S372" s="0" t="s">
        <v>84</v>
      </c>
      <c r="T372" s="94" t="n">
        <v>60.75</v>
      </c>
      <c r="U372" s="0" t="s">
        <v>138</v>
      </c>
      <c r="V372" s="0" t="s">
        <v>139</v>
      </c>
      <c r="W372" s="0" t="s">
        <v>160</v>
      </c>
      <c r="X372" s="0" t="s">
        <v>88</v>
      </c>
      <c r="Y372" s="0" t="s">
        <v>89</v>
      </c>
      <c r="Z372" s="0" t="s">
        <v>90</v>
      </c>
      <c r="AA372" s="0" t="n">
        <v>96057479</v>
      </c>
      <c r="AB372" s="0" t="n">
        <v>613645.1</v>
      </c>
      <c r="AC372" s="0" t="n">
        <v>55134</v>
      </c>
      <c r="AD372" s="91" t="n">
        <v>37043.5916666667</v>
      </c>
      <c r="AE372" s="91" t="n">
        <v>37072.5916666667</v>
      </c>
    </row>
    <row r="373" customFormat="false" ht="12.75" hidden="false" customHeight="false" outlineLevel="0" collapsed="false">
      <c r="A373" s="122" t="n">
        <f aca="false">DATEVALUE(TEXT(F373,"mm/dd/yy"))</f>
        <v>37028</v>
      </c>
      <c r="B373" s="122" t="str">
        <f aca="false">IF(K373="Power",IF(Z373="Enron Canada Corp.",LEFT(L373,9),LEFT(L373,13)),K373)</f>
        <v>US East Power</v>
      </c>
      <c r="C373" s="123" t="n">
        <f aca="false">IF(K373="Power",((AE373-AD373+1)*16*SUM(O373:P373)),((AE373-AD373+1)*SUM(O373:P373)))</f>
        <v>24000</v>
      </c>
      <c r="D373" s="123" t="n">
        <f aca="false">VLOOKUP(H373,$A$7:$E$11,(HLOOKUP(B373,$B$5:$E$6,2,FALSE())),FALSE())*C373</f>
        <v>120</v>
      </c>
      <c r="E373" s="90" t="n">
        <v>1257585</v>
      </c>
      <c r="F373" s="91" t="n">
        <v>37028.2852662037</v>
      </c>
      <c r="G373" s="0" t="s">
        <v>242</v>
      </c>
      <c r="H373" s="0" t="s">
        <v>14</v>
      </c>
      <c r="I373" s="0" t="s">
        <v>10</v>
      </c>
      <c r="K373" s="0" t="s">
        <v>12</v>
      </c>
      <c r="L373" s="0" t="s">
        <v>119</v>
      </c>
      <c r="M373" s="0" t="n">
        <v>32554</v>
      </c>
      <c r="N373" s="0" t="s">
        <v>158</v>
      </c>
      <c r="O373" s="92" t="n">
        <v>50</v>
      </c>
      <c r="R373" s="0" t="s">
        <v>83</v>
      </c>
      <c r="S373" s="0" t="s">
        <v>84</v>
      </c>
      <c r="T373" s="94" t="n">
        <v>60.5</v>
      </c>
      <c r="U373" s="0" t="s">
        <v>138</v>
      </c>
      <c r="V373" s="0" t="s">
        <v>139</v>
      </c>
      <c r="W373" s="0" t="s">
        <v>160</v>
      </c>
      <c r="X373" s="0" t="s">
        <v>88</v>
      </c>
      <c r="Y373" s="0" t="s">
        <v>89</v>
      </c>
      <c r="Z373" s="0" t="s">
        <v>90</v>
      </c>
      <c r="AA373" s="0" t="n">
        <v>96057479</v>
      </c>
      <c r="AB373" s="0" t="n">
        <v>613676.1</v>
      </c>
      <c r="AC373" s="0" t="n">
        <v>55134</v>
      </c>
      <c r="AD373" s="91" t="n">
        <v>37043.5916666667</v>
      </c>
      <c r="AE373" s="91" t="n">
        <v>37072.5916666667</v>
      </c>
    </row>
    <row r="374" customFormat="false" ht="12.75" hidden="false" customHeight="false" outlineLevel="0" collapsed="false">
      <c r="A374" s="122" t="n">
        <f aca="false">DATEVALUE(TEXT(F374,"mm/dd/yy"))</f>
        <v>37028</v>
      </c>
      <c r="B374" s="122" t="str">
        <f aca="false">IF(K374="Power",IF(Z374="Enron Canada Corp.",LEFT(L374,9),LEFT(L374,13)),K374)</f>
        <v>US East Power</v>
      </c>
      <c r="C374" s="123" t="n">
        <f aca="false">IF(K374="Power",((AE374-AD374+1)*16*SUM(O374:P374)),((AE374-AD374+1)*SUM(O374:P374)))</f>
        <v>4000</v>
      </c>
      <c r="D374" s="123" t="n">
        <f aca="false">VLOOKUP(H374,$A$7:$E$11,(HLOOKUP(B374,$B$5:$E$6,2,FALSE())),FALSE())*C374</f>
        <v>20</v>
      </c>
      <c r="E374" s="90" t="n">
        <v>1257590</v>
      </c>
      <c r="F374" s="91" t="n">
        <v>37028.2858101852</v>
      </c>
      <c r="G374" s="0" t="s">
        <v>449</v>
      </c>
      <c r="H374" s="0" t="s">
        <v>13</v>
      </c>
      <c r="I374" s="0" t="s">
        <v>10</v>
      </c>
      <c r="K374" s="0" t="s">
        <v>12</v>
      </c>
      <c r="L374" s="0" t="s">
        <v>119</v>
      </c>
      <c r="M374" s="0" t="n">
        <v>29089</v>
      </c>
      <c r="N374" s="0" t="s">
        <v>555</v>
      </c>
      <c r="O374" s="92" t="n">
        <v>50</v>
      </c>
      <c r="R374" s="0" t="s">
        <v>83</v>
      </c>
      <c r="S374" s="0" t="s">
        <v>84</v>
      </c>
      <c r="T374" s="94" t="n">
        <v>39</v>
      </c>
      <c r="U374" s="0" t="s">
        <v>194</v>
      </c>
      <c r="V374" s="0" t="s">
        <v>139</v>
      </c>
      <c r="W374" s="0" t="s">
        <v>140</v>
      </c>
      <c r="X374" s="0" t="s">
        <v>88</v>
      </c>
      <c r="Y374" s="0" t="s">
        <v>89</v>
      </c>
      <c r="Z374" s="0" t="s">
        <v>90</v>
      </c>
      <c r="AB374" s="0" t="n">
        <v>613683.1</v>
      </c>
      <c r="AC374" s="0" t="n">
        <v>27457</v>
      </c>
      <c r="AD374" s="91" t="n">
        <v>37032.875</v>
      </c>
      <c r="AE374" s="91" t="n">
        <v>37036.875</v>
      </c>
    </row>
    <row r="375" customFormat="false" ht="12.75" hidden="false" customHeight="false" outlineLevel="0" collapsed="false">
      <c r="A375" s="122" t="n">
        <f aca="false">DATEVALUE(TEXT(F375,"mm/dd/yy"))</f>
        <v>37028</v>
      </c>
      <c r="B375" s="122" t="str">
        <f aca="false">IF(K375="Power",IF(Z375="Enron Canada Corp.",LEFT(L375,9),LEFT(L375,13)),K375)</f>
        <v>US East Power</v>
      </c>
      <c r="C375" s="123" t="n">
        <f aca="false">IF(K375="Power",((AE375-AD375+1)*16*SUM(O375:P375)),((AE375-AD375+1)*SUM(O375:P375)))</f>
        <v>4000</v>
      </c>
      <c r="D375" s="123" t="n">
        <f aca="false">VLOOKUP(H375,$A$7:$E$11,(HLOOKUP(B375,$B$5:$E$6,2,FALSE())),FALSE())*C375</f>
        <v>20</v>
      </c>
      <c r="E375" s="90" t="n">
        <v>1257607</v>
      </c>
      <c r="F375" s="91" t="n">
        <v>37028.2869675926</v>
      </c>
      <c r="G375" s="0" t="s">
        <v>449</v>
      </c>
      <c r="H375" s="0" t="s">
        <v>13</v>
      </c>
      <c r="I375" s="0" t="s">
        <v>10</v>
      </c>
      <c r="K375" s="0" t="s">
        <v>12</v>
      </c>
      <c r="L375" s="0" t="s">
        <v>119</v>
      </c>
      <c r="M375" s="0" t="n">
        <v>29089</v>
      </c>
      <c r="N375" s="0" t="s">
        <v>555</v>
      </c>
      <c r="O375" s="92" t="n">
        <v>50</v>
      </c>
      <c r="R375" s="0" t="s">
        <v>83</v>
      </c>
      <c r="S375" s="0" t="s">
        <v>84</v>
      </c>
      <c r="T375" s="94" t="n">
        <v>39</v>
      </c>
      <c r="U375" s="0" t="s">
        <v>194</v>
      </c>
      <c r="V375" s="0" t="s">
        <v>139</v>
      </c>
      <c r="W375" s="0" t="s">
        <v>140</v>
      </c>
      <c r="X375" s="0" t="s">
        <v>88</v>
      </c>
      <c r="Y375" s="0" t="s">
        <v>89</v>
      </c>
      <c r="Z375" s="0" t="s">
        <v>90</v>
      </c>
      <c r="AB375" s="0" t="n">
        <v>613694.1</v>
      </c>
      <c r="AC375" s="0" t="n">
        <v>27457</v>
      </c>
      <c r="AD375" s="91" t="n">
        <v>37032.875</v>
      </c>
      <c r="AE375" s="91" t="n">
        <v>37036.875</v>
      </c>
    </row>
    <row r="376" customFormat="false" ht="12.75" hidden="false" customHeight="false" outlineLevel="0" collapsed="false">
      <c r="A376" s="122" t="n">
        <f aca="false">DATEVALUE(TEXT(F376,"mm/dd/yy"))</f>
        <v>37028</v>
      </c>
      <c r="B376" s="122" t="str">
        <f aca="false">IF(K376="Power",IF(Z376="Enron Canada Corp.",LEFT(L376,9),LEFT(L376,13)),K376)</f>
        <v>US East Power</v>
      </c>
      <c r="C376" s="123" t="n">
        <f aca="false">IF(K376="Power",((AE376-AD376+1)*16*SUM(O376:P376)),((AE376-AD376+1)*SUM(O376:P376)))</f>
        <v>800</v>
      </c>
      <c r="D376" s="123" t="n">
        <f aca="false">VLOOKUP(H376,$A$7:$E$11,(HLOOKUP(B376,$B$5:$E$6,2,FALSE())),FALSE())*C376</f>
        <v>4</v>
      </c>
      <c r="E376" s="90" t="n">
        <v>1257956</v>
      </c>
      <c r="F376" s="91" t="n">
        <v>37028.3240277778</v>
      </c>
      <c r="G376" s="0" t="s">
        <v>529</v>
      </c>
      <c r="H376" s="0" t="s">
        <v>16</v>
      </c>
      <c r="I376" s="0" t="s">
        <v>10</v>
      </c>
      <c r="K376" s="0" t="s">
        <v>12</v>
      </c>
      <c r="L376" s="0" t="s">
        <v>119</v>
      </c>
      <c r="M376" s="0" t="n">
        <v>29088</v>
      </c>
      <c r="N376" s="0" t="s">
        <v>556</v>
      </c>
      <c r="O376" s="92" t="n">
        <v>50</v>
      </c>
      <c r="R376" s="0" t="s">
        <v>83</v>
      </c>
      <c r="S376" s="0" t="s">
        <v>84</v>
      </c>
      <c r="T376" s="94" t="n">
        <v>38.8</v>
      </c>
      <c r="U376" s="0" t="s">
        <v>531</v>
      </c>
      <c r="V376" s="0" t="s">
        <v>139</v>
      </c>
      <c r="W376" s="0" t="s">
        <v>140</v>
      </c>
      <c r="X376" s="0" t="s">
        <v>88</v>
      </c>
      <c r="Y376" s="0" t="s">
        <v>89</v>
      </c>
      <c r="Z376" s="0" t="s">
        <v>90</v>
      </c>
      <c r="AA376" s="0" t="n">
        <v>96047472</v>
      </c>
      <c r="AB376" s="0" t="n">
        <v>613821.1</v>
      </c>
      <c r="AC376" s="0" t="n">
        <v>71243</v>
      </c>
      <c r="AD376" s="91" t="n">
        <v>37029.875</v>
      </c>
      <c r="AE376" s="91" t="n">
        <v>37029.875</v>
      </c>
    </row>
    <row r="377" customFormat="false" ht="12.75" hidden="false" customHeight="false" outlineLevel="0" collapsed="false">
      <c r="A377" s="122" t="n">
        <f aca="false">DATEVALUE(TEXT(F377,"mm/dd/yy"))</f>
        <v>37028</v>
      </c>
      <c r="B377" s="122" t="str">
        <f aca="false">IF(K377="Power",IF(Z377="Enron Canada Corp.",LEFT(L377,9),LEFT(L377,13)),K377)</f>
        <v>US West Power</v>
      </c>
      <c r="C377" s="123" t="n">
        <f aca="false">IF(K377="Power",((AE377-AD377+1)*16*SUM(O377:P377)),((AE377-AD377+1)*SUM(O377:P377)))</f>
        <v>800</v>
      </c>
      <c r="D377" s="123" t="n">
        <f aca="false">VLOOKUP(H377,$A$7:$E$11,(HLOOKUP(B377,$B$5:$E$6,2,FALSE())),FALSE())*C377</f>
        <v>6</v>
      </c>
      <c r="E377" s="90" t="n">
        <v>1258332</v>
      </c>
      <c r="F377" s="91" t="n">
        <v>37028.342025463</v>
      </c>
      <c r="G377" s="0" t="s">
        <v>292</v>
      </c>
      <c r="H377" s="0" t="s">
        <v>13</v>
      </c>
      <c r="I377" s="0" t="s">
        <v>10</v>
      </c>
      <c r="K377" s="0" t="s">
        <v>12</v>
      </c>
      <c r="L377" s="0" t="s">
        <v>92</v>
      </c>
      <c r="M377" s="0" t="n">
        <v>29487</v>
      </c>
      <c r="N377" s="0" t="s">
        <v>557</v>
      </c>
      <c r="P377" s="92" t="n">
        <v>25</v>
      </c>
      <c r="R377" s="0" t="s">
        <v>83</v>
      </c>
      <c r="S377" s="0" t="s">
        <v>84</v>
      </c>
      <c r="T377" s="94" t="n">
        <v>165</v>
      </c>
      <c r="U377" s="0" t="s">
        <v>163</v>
      </c>
      <c r="V377" s="0" t="s">
        <v>319</v>
      </c>
      <c r="W377" s="0" t="s">
        <v>101</v>
      </c>
      <c r="X377" s="0" t="s">
        <v>88</v>
      </c>
      <c r="Y377" s="0" t="s">
        <v>89</v>
      </c>
      <c r="Z377" s="0" t="s">
        <v>90</v>
      </c>
      <c r="AA377" s="0" t="n">
        <v>96060365</v>
      </c>
      <c r="AB377" s="0" t="n">
        <v>613916.1</v>
      </c>
      <c r="AC377" s="0" t="n">
        <v>12</v>
      </c>
      <c r="AD377" s="91" t="n">
        <v>37029.875</v>
      </c>
      <c r="AE377" s="91" t="n">
        <v>37030.875</v>
      </c>
    </row>
    <row r="378" customFormat="false" ht="12.75" hidden="false" customHeight="false" outlineLevel="0" collapsed="false">
      <c r="A378" s="122" t="n">
        <f aca="false">DATEVALUE(TEXT(F378,"mm/dd/yy"))</f>
        <v>37028</v>
      </c>
      <c r="B378" s="122" t="str">
        <f aca="false">IF(K378="Power",IF(Z378="Enron Canada Corp.",LEFT(L378,9),LEFT(L378,13)),K378)</f>
        <v>US West Power</v>
      </c>
      <c r="C378" s="123" t="n">
        <f aca="false">IF(K378="Power",((AE378-AD378+1)*16*SUM(O378:P378)),((AE378-AD378+1)*SUM(O378:P378)))</f>
        <v>320</v>
      </c>
      <c r="D378" s="123" t="n">
        <f aca="false">VLOOKUP(H378,$A$7:$E$11,(HLOOKUP(B378,$B$5:$E$6,2,FALSE())),FALSE())*C378</f>
        <v>2.4</v>
      </c>
      <c r="E378" s="90" t="n">
        <v>1258345</v>
      </c>
      <c r="F378" s="91" t="n">
        <v>37028.342650463</v>
      </c>
      <c r="G378" s="0" t="s">
        <v>292</v>
      </c>
      <c r="H378" s="0" t="s">
        <v>13</v>
      </c>
      <c r="I378" s="0" t="s">
        <v>10</v>
      </c>
      <c r="K378" s="0" t="s">
        <v>12</v>
      </c>
      <c r="L378" s="0" t="s">
        <v>92</v>
      </c>
      <c r="M378" s="0" t="n">
        <v>48326</v>
      </c>
      <c r="N378" s="0" t="s">
        <v>558</v>
      </c>
      <c r="P378" s="92" t="n">
        <v>10</v>
      </c>
      <c r="R378" s="0" t="s">
        <v>83</v>
      </c>
      <c r="S378" s="0" t="s">
        <v>84</v>
      </c>
      <c r="T378" s="94" t="n">
        <v>162</v>
      </c>
      <c r="U378" s="0" t="s">
        <v>163</v>
      </c>
      <c r="V378" s="0" t="s">
        <v>429</v>
      </c>
      <c r="W378" s="0" t="s">
        <v>101</v>
      </c>
      <c r="X378" s="0" t="s">
        <v>88</v>
      </c>
      <c r="Y378" s="0" t="s">
        <v>89</v>
      </c>
      <c r="Z378" s="0" t="s">
        <v>90</v>
      </c>
      <c r="AA378" s="0" t="n">
        <v>96060365</v>
      </c>
      <c r="AB378" s="0" t="n">
        <v>613922.1</v>
      </c>
      <c r="AC378" s="0" t="n">
        <v>12</v>
      </c>
      <c r="AD378" s="91" t="n">
        <v>37029.875</v>
      </c>
      <c r="AE378" s="91" t="n">
        <v>37030.875</v>
      </c>
    </row>
    <row r="379" customFormat="false" ht="12.75" hidden="false" customHeight="false" outlineLevel="0" collapsed="false">
      <c r="A379" s="122" t="n">
        <f aca="false">DATEVALUE(TEXT(F379,"mm/dd/yy"))</f>
        <v>37028</v>
      </c>
      <c r="B379" s="122" t="str">
        <f aca="false">IF(K379="Power",IF(Z379="Enron Canada Corp.",LEFT(L379,9),LEFT(L379,13)),K379)</f>
        <v>US West Power</v>
      </c>
      <c r="C379" s="123" t="n">
        <f aca="false">IF(K379="Power",((AE379-AD379+1)*16*SUM(O379:P379)),((AE379-AD379+1)*SUM(O379:P379)))</f>
        <v>800</v>
      </c>
      <c r="D379" s="123" t="n">
        <f aca="false">VLOOKUP(H379,$A$7:$E$11,(HLOOKUP(B379,$B$5:$E$6,2,FALSE())),FALSE())*C379</f>
        <v>6</v>
      </c>
      <c r="E379" s="90" t="n">
        <v>1258346</v>
      </c>
      <c r="F379" s="91" t="n">
        <v>37028.3427083333</v>
      </c>
      <c r="G379" s="0" t="s">
        <v>292</v>
      </c>
      <c r="H379" s="0" t="s">
        <v>13</v>
      </c>
      <c r="I379" s="0" t="s">
        <v>10</v>
      </c>
      <c r="K379" s="0" t="s">
        <v>12</v>
      </c>
      <c r="L379" s="0" t="s">
        <v>92</v>
      </c>
      <c r="M379" s="0" t="n">
        <v>29487</v>
      </c>
      <c r="N379" s="0" t="s">
        <v>557</v>
      </c>
      <c r="P379" s="92" t="n">
        <v>25</v>
      </c>
      <c r="R379" s="0" t="s">
        <v>83</v>
      </c>
      <c r="S379" s="0" t="s">
        <v>84</v>
      </c>
      <c r="T379" s="94" t="n">
        <v>165</v>
      </c>
      <c r="U379" s="0" t="s">
        <v>163</v>
      </c>
      <c r="V379" s="0" t="s">
        <v>319</v>
      </c>
      <c r="W379" s="0" t="s">
        <v>101</v>
      </c>
      <c r="X379" s="0" t="s">
        <v>88</v>
      </c>
      <c r="Y379" s="0" t="s">
        <v>89</v>
      </c>
      <c r="Z379" s="0" t="s">
        <v>90</v>
      </c>
      <c r="AA379" s="0" t="n">
        <v>96060365</v>
      </c>
      <c r="AB379" s="0" t="n">
        <v>613923.1</v>
      </c>
      <c r="AC379" s="0" t="n">
        <v>12</v>
      </c>
      <c r="AD379" s="91" t="n">
        <v>37029.875</v>
      </c>
      <c r="AE379" s="91" t="n">
        <v>37030.875</v>
      </c>
    </row>
    <row r="380" customFormat="false" ht="12.75" hidden="false" customHeight="false" outlineLevel="0" collapsed="false">
      <c r="A380" s="122" t="n">
        <f aca="false">DATEVALUE(TEXT(F380,"mm/dd/yy"))</f>
        <v>37028</v>
      </c>
      <c r="B380" s="122" t="str">
        <f aca="false">IF(K380="Power",IF(Z380="Enron Canada Corp.",LEFT(L380,9),LEFT(L380,13)),K380)</f>
        <v>US West Power</v>
      </c>
      <c r="C380" s="123" t="n">
        <f aca="false">IF(K380="Power",((AE380-AD380+1)*16*SUM(O380:P380)),((AE380-AD380+1)*SUM(O380:P380)))</f>
        <v>800</v>
      </c>
      <c r="D380" s="123" t="n">
        <f aca="false">VLOOKUP(H380,$A$7:$E$11,(HLOOKUP(B380,$B$5:$E$6,2,FALSE())),FALSE())*C380</f>
        <v>6</v>
      </c>
      <c r="E380" s="90" t="n">
        <v>1258379</v>
      </c>
      <c r="F380" s="91" t="n">
        <v>37028.3440856481</v>
      </c>
      <c r="G380" s="0" t="s">
        <v>292</v>
      </c>
      <c r="H380" s="0" t="s">
        <v>13</v>
      </c>
      <c r="I380" s="0" t="s">
        <v>10</v>
      </c>
      <c r="K380" s="0" t="s">
        <v>12</v>
      </c>
      <c r="L380" s="0" t="s">
        <v>92</v>
      </c>
      <c r="M380" s="0" t="n">
        <v>29383</v>
      </c>
      <c r="N380" s="0" t="s">
        <v>559</v>
      </c>
      <c r="P380" s="92" t="n">
        <v>25</v>
      </c>
      <c r="R380" s="0" t="s">
        <v>83</v>
      </c>
      <c r="S380" s="0" t="s">
        <v>84</v>
      </c>
      <c r="T380" s="94" t="n">
        <v>72</v>
      </c>
      <c r="U380" s="0" t="s">
        <v>163</v>
      </c>
      <c r="V380" s="0" t="s">
        <v>294</v>
      </c>
      <c r="W380" s="0" t="s">
        <v>101</v>
      </c>
      <c r="X380" s="0" t="s">
        <v>88</v>
      </c>
      <c r="Y380" s="0" t="s">
        <v>89</v>
      </c>
      <c r="Z380" s="0" t="s">
        <v>90</v>
      </c>
      <c r="AA380" s="0" t="n">
        <v>96060365</v>
      </c>
      <c r="AB380" s="0" t="n">
        <v>613941.1</v>
      </c>
      <c r="AC380" s="0" t="n">
        <v>12</v>
      </c>
      <c r="AD380" s="91" t="n">
        <v>37029.875</v>
      </c>
      <c r="AE380" s="91" t="n">
        <v>37030.875</v>
      </c>
    </row>
    <row r="381" customFormat="false" ht="12.75" hidden="false" customHeight="false" outlineLevel="0" collapsed="false">
      <c r="A381" s="122" t="n">
        <f aca="false">DATEVALUE(TEXT(F381,"mm/dd/yy"))</f>
        <v>37028</v>
      </c>
      <c r="B381" s="122" t="str">
        <f aca="false">IF(K381="Power",IF(Z381="Enron Canada Corp.",LEFT(L381,9),LEFT(L381,13)),K381)</f>
        <v>US West Power</v>
      </c>
      <c r="C381" s="123" t="n">
        <f aca="false">IF(K381="Power",((AE381-AD381+1)*16*SUM(O381:P381)),((AE381-AD381+1)*SUM(O381:P381)))</f>
        <v>800</v>
      </c>
      <c r="D381" s="123" t="n">
        <f aca="false">VLOOKUP(H381,$A$7:$E$11,(HLOOKUP(B381,$B$5:$E$6,2,FALSE())),FALSE())*C381</f>
        <v>6</v>
      </c>
      <c r="E381" s="90" t="n">
        <v>1258506</v>
      </c>
      <c r="F381" s="91" t="n">
        <v>37028.3502893519</v>
      </c>
      <c r="G381" s="0" t="s">
        <v>292</v>
      </c>
      <c r="H381" s="0" t="s">
        <v>13</v>
      </c>
      <c r="I381" s="0" t="s">
        <v>10</v>
      </c>
      <c r="K381" s="0" t="s">
        <v>12</v>
      </c>
      <c r="L381" s="0" t="s">
        <v>92</v>
      </c>
      <c r="M381" s="0" t="n">
        <v>29487</v>
      </c>
      <c r="N381" s="0" t="s">
        <v>557</v>
      </c>
      <c r="P381" s="92" t="n">
        <v>25</v>
      </c>
      <c r="R381" s="0" t="s">
        <v>83</v>
      </c>
      <c r="S381" s="0" t="s">
        <v>84</v>
      </c>
      <c r="T381" s="94" t="n">
        <v>164</v>
      </c>
      <c r="U381" s="0" t="s">
        <v>163</v>
      </c>
      <c r="V381" s="0" t="s">
        <v>319</v>
      </c>
      <c r="W381" s="0" t="s">
        <v>101</v>
      </c>
      <c r="X381" s="0" t="s">
        <v>88</v>
      </c>
      <c r="Y381" s="0" t="s">
        <v>89</v>
      </c>
      <c r="Z381" s="0" t="s">
        <v>90</v>
      </c>
      <c r="AA381" s="0" t="n">
        <v>96060365</v>
      </c>
      <c r="AB381" s="0" t="n">
        <v>613973.1</v>
      </c>
      <c r="AC381" s="0" t="n">
        <v>12</v>
      </c>
      <c r="AD381" s="91" t="n">
        <v>37029.875</v>
      </c>
      <c r="AE381" s="91" t="n">
        <v>37030.875</v>
      </c>
    </row>
    <row r="382" customFormat="false" ht="12.75" hidden="false" customHeight="false" outlineLevel="0" collapsed="false">
      <c r="A382" s="122" t="n">
        <f aca="false">DATEVALUE(TEXT(F382,"mm/dd/yy"))</f>
        <v>37028</v>
      </c>
      <c r="B382" s="122" t="str">
        <f aca="false">IF(K382="Power",IF(Z382="Enron Canada Corp.",LEFT(L382,9),LEFT(L382,13)),K382)</f>
        <v>US West Power</v>
      </c>
      <c r="C382" s="123" t="n">
        <f aca="false">IF(K382="Power",((AE382-AD382+1)*16*SUM(O382:P382)),((AE382-AD382+1)*SUM(O382:P382)))</f>
        <v>320</v>
      </c>
      <c r="D382" s="123" t="n">
        <f aca="false">VLOOKUP(H382,$A$7:$E$11,(HLOOKUP(B382,$B$5:$E$6,2,FALSE())),FALSE())*C382</f>
        <v>2.4</v>
      </c>
      <c r="E382" s="90" t="n">
        <v>1258574</v>
      </c>
      <c r="F382" s="91" t="n">
        <v>37028.3530902778</v>
      </c>
      <c r="G382" s="0" t="s">
        <v>292</v>
      </c>
      <c r="H382" s="0" t="s">
        <v>13</v>
      </c>
      <c r="I382" s="0" t="s">
        <v>10</v>
      </c>
      <c r="K382" s="0" t="s">
        <v>12</v>
      </c>
      <c r="L382" s="0" t="s">
        <v>92</v>
      </c>
      <c r="M382" s="0" t="n">
        <v>48328</v>
      </c>
      <c r="N382" s="0" t="s">
        <v>560</v>
      </c>
      <c r="P382" s="92" t="n">
        <v>10</v>
      </c>
      <c r="R382" s="0" t="s">
        <v>83</v>
      </c>
      <c r="S382" s="0" t="s">
        <v>84</v>
      </c>
      <c r="T382" s="94" t="n">
        <v>77</v>
      </c>
      <c r="U382" s="0" t="s">
        <v>163</v>
      </c>
      <c r="V382" s="0" t="s">
        <v>429</v>
      </c>
      <c r="W382" s="0" t="s">
        <v>101</v>
      </c>
      <c r="X382" s="0" t="s">
        <v>88</v>
      </c>
      <c r="Y382" s="0" t="s">
        <v>89</v>
      </c>
      <c r="Z382" s="0" t="s">
        <v>90</v>
      </c>
      <c r="AA382" s="0" t="n">
        <v>96060365</v>
      </c>
      <c r="AB382" s="0" t="n">
        <v>613999.1</v>
      </c>
      <c r="AC382" s="0" t="n">
        <v>12</v>
      </c>
      <c r="AD382" s="91" t="n">
        <v>37029.875</v>
      </c>
      <c r="AE382" s="91" t="n">
        <v>37030.875</v>
      </c>
    </row>
    <row r="383" customFormat="false" ht="12.75" hidden="false" customHeight="false" outlineLevel="0" collapsed="false">
      <c r="A383" s="122" t="n">
        <f aca="false">DATEVALUE(TEXT(F383,"mm/dd/yy"))</f>
        <v>37028</v>
      </c>
      <c r="B383" s="122" t="str">
        <f aca="false">IF(K383="Power",IF(Z383="Enron Canada Corp.",LEFT(L383,9),LEFT(L383,13)),K383)</f>
        <v>Natural Gas</v>
      </c>
      <c r="C383" s="123" t="n">
        <f aca="false">IF(K383="Power",((AE383-AD383+1)*16*SUM(O383:P383)),((AE383-AD383+1)*SUM(O383:P383)))</f>
        <v>2140000</v>
      </c>
      <c r="D383" s="123" t="n">
        <f aca="false">VLOOKUP(H383,$A$7:$E$11,(HLOOKUP(B383,$B$5:$E$6,2,FALSE())),FALSE())*C383</f>
        <v>535</v>
      </c>
      <c r="E383" s="90" t="n">
        <v>1258775</v>
      </c>
      <c r="F383" s="91" t="n">
        <v>37028.360474537</v>
      </c>
      <c r="G383" s="0" t="s">
        <v>295</v>
      </c>
      <c r="H383" s="0" t="s">
        <v>13</v>
      </c>
      <c r="I383" s="0" t="s">
        <v>10</v>
      </c>
      <c r="K383" s="0" t="s">
        <v>11</v>
      </c>
      <c r="L383" s="0" t="s">
        <v>109</v>
      </c>
      <c r="M383" s="0" t="n">
        <v>41701</v>
      </c>
      <c r="N383" s="0" t="s">
        <v>497</v>
      </c>
      <c r="P383" s="92" t="n">
        <v>10000</v>
      </c>
      <c r="R383" s="0" t="s">
        <v>111</v>
      </c>
      <c r="S383" s="0" t="s">
        <v>84</v>
      </c>
      <c r="T383" s="94" t="n">
        <v>0.16</v>
      </c>
      <c r="U383" s="0" t="s">
        <v>188</v>
      </c>
      <c r="V383" s="0" t="s">
        <v>234</v>
      </c>
      <c r="W383" s="0" t="s">
        <v>226</v>
      </c>
      <c r="X383" s="0" t="s">
        <v>115</v>
      </c>
      <c r="Y383" s="0" t="s">
        <v>89</v>
      </c>
      <c r="Z383" s="0" t="s">
        <v>116</v>
      </c>
      <c r="AA383" s="0" t="n">
        <v>95000199</v>
      </c>
      <c r="AB383" s="0" t="s">
        <v>561</v>
      </c>
      <c r="AC383" s="0" t="n">
        <v>61981</v>
      </c>
      <c r="AD383" s="91" t="n">
        <v>37347</v>
      </c>
      <c r="AE383" s="91" t="n">
        <v>37560</v>
      </c>
    </row>
    <row r="384" customFormat="false" ht="12.75" hidden="false" customHeight="false" outlineLevel="0" collapsed="false">
      <c r="A384" s="122" t="n">
        <f aca="false">DATEVALUE(TEXT(F384,"mm/dd/yy"))</f>
        <v>37028</v>
      </c>
      <c r="B384" s="122" t="str">
        <f aca="false">IF(K384="Power",IF(Z384="Enron Canada Corp.",LEFT(L384,9),LEFT(L384,13)),K384)</f>
        <v>US East Power</v>
      </c>
      <c r="C384" s="123" t="n">
        <f aca="false">IF(K384="Power",((AE384-AD384+1)*16*SUM(O384:P384)),((AE384-AD384+1)*SUM(O384:P384)))</f>
        <v>4000</v>
      </c>
      <c r="D384" s="123" t="n">
        <f aca="false">VLOOKUP(H384,$A$7:$E$11,(HLOOKUP(B384,$B$5:$E$6,2,FALSE())),FALSE())*C384</f>
        <v>20</v>
      </c>
      <c r="E384" s="90" t="n">
        <v>1258893</v>
      </c>
      <c r="F384" s="91" t="n">
        <v>37028.3628009259</v>
      </c>
      <c r="G384" s="0" t="s">
        <v>91</v>
      </c>
      <c r="H384" s="0" t="s">
        <v>13</v>
      </c>
      <c r="I384" s="0" t="s">
        <v>10</v>
      </c>
      <c r="K384" s="0" t="s">
        <v>12</v>
      </c>
      <c r="L384" s="0" t="s">
        <v>119</v>
      </c>
      <c r="M384" s="0" t="n">
        <v>29063</v>
      </c>
      <c r="N384" s="0" t="s">
        <v>520</v>
      </c>
      <c r="O384" s="92" t="n">
        <v>50</v>
      </c>
      <c r="R384" s="0" t="s">
        <v>83</v>
      </c>
      <c r="S384" s="0" t="s">
        <v>84</v>
      </c>
      <c r="T384" s="94" t="n">
        <v>33.75</v>
      </c>
      <c r="U384" s="0" t="s">
        <v>194</v>
      </c>
      <c r="V384" s="0" t="s">
        <v>562</v>
      </c>
      <c r="W384" s="0" t="s">
        <v>447</v>
      </c>
      <c r="X384" s="0" t="s">
        <v>88</v>
      </c>
      <c r="Y384" s="0" t="s">
        <v>89</v>
      </c>
      <c r="Z384" s="0" t="s">
        <v>90</v>
      </c>
      <c r="AA384" s="0" t="n">
        <v>96020035</v>
      </c>
      <c r="AB384" s="0" t="n">
        <v>614065.1</v>
      </c>
      <c r="AC384" s="0" t="n">
        <v>71108</v>
      </c>
      <c r="AD384" s="91" t="n">
        <v>37032.875</v>
      </c>
      <c r="AE384" s="91" t="n">
        <v>37036.875</v>
      </c>
    </row>
    <row r="385" customFormat="false" ht="12.75" hidden="false" customHeight="false" outlineLevel="0" collapsed="false">
      <c r="A385" s="122" t="n">
        <f aca="false">DATEVALUE(TEXT(F385,"mm/dd/yy"))</f>
        <v>37028</v>
      </c>
      <c r="B385" s="122" t="str">
        <f aca="false">IF(K385="Power",IF(Z385="Enron Canada Corp.",LEFT(L385,9),LEFT(L385,13)),K385)</f>
        <v>US West Power</v>
      </c>
      <c r="C385" s="123" t="n">
        <f aca="false">IF(K385="Power",((AE385-AD385+1)*16*SUM(O385:P385)),((AE385-AD385+1)*SUM(O385:P385)))</f>
        <v>12000</v>
      </c>
      <c r="D385" s="123" t="n">
        <f aca="false">VLOOKUP(H385,$A$7:$E$11,(HLOOKUP(B385,$B$5:$E$6,2,FALSE())),FALSE())*C385</f>
        <v>90</v>
      </c>
      <c r="E385" s="90" t="n">
        <v>1258930</v>
      </c>
      <c r="F385" s="91" t="n">
        <v>37028.3635185185</v>
      </c>
      <c r="G385" s="0" t="s">
        <v>192</v>
      </c>
      <c r="H385" s="0" t="s">
        <v>14</v>
      </c>
      <c r="I385" s="0" t="s">
        <v>10</v>
      </c>
      <c r="K385" s="0" t="s">
        <v>12</v>
      </c>
      <c r="L385" s="0" t="s">
        <v>81</v>
      </c>
      <c r="M385" s="0" t="n">
        <v>49075</v>
      </c>
      <c r="N385" s="0" t="s">
        <v>392</v>
      </c>
      <c r="P385" s="92" t="n">
        <v>25</v>
      </c>
      <c r="R385" s="0" t="s">
        <v>83</v>
      </c>
      <c r="S385" s="0" t="s">
        <v>84</v>
      </c>
      <c r="T385" s="94" t="n">
        <v>305</v>
      </c>
      <c r="U385" s="0" t="s">
        <v>104</v>
      </c>
      <c r="V385" s="0" t="s">
        <v>107</v>
      </c>
      <c r="W385" s="0" t="s">
        <v>87</v>
      </c>
      <c r="X385" s="0" t="s">
        <v>88</v>
      </c>
      <c r="Y385" s="0" t="s">
        <v>89</v>
      </c>
      <c r="Z385" s="0" t="s">
        <v>90</v>
      </c>
      <c r="AA385" s="0" t="n">
        <v>96026964</v>
      </c>
      <c r="AB385" s="0" t="n">
        <v>614068.1</v>
      </c>
      <c r="AC385" s="0" t="n">
        <v>177</v>
      </c>
      <c r="AD385" s="91" t="n">
        <v>37043.875</v>
      </c>
      <c r="AE385" s="91" t="n">
        <v>37072.875</v>
      </c>
    </row>
    <row r="386" customFormat="false" ht="12.75" hidden="false" customHeight="false" outlineLevel="0" collapsed="false">
      <c r="A386" s="122" t="n">
        <f aca="false">DATEVALUE(TEXT(F386,"mm/dd/yy"))</f>
        <v>37028</v>
      </c>
      <c r="B386" s="122" t="str">
        <f aca="false">IF(K386="Power",IF(Z386="Enron Canada Corp.",LEFT(L386,9),LEFT(L386,13)),K386)</f>
        <v>US West Power</v>
      </c>
      <c r="C386" s="123" t="n">
        <f aca="false">IF(K386="Power",((AE386-AD386+1)*16*SUM(O386:P386)),((AE386-AD386+1)*SUM(O386:P386)))</f>
        <v>4400</v>
      </c>
      <c r="D386" s="123" t="n">
        <f aca="false">VLOOKUP(H386,$A$7:$E$11,(HLOOKUP(B386,$B$5:$E$6,2,FALSE())),FALSE())*C386</f>
        <v>33</v>
      </c>
      <c r="E386" s="90" t="n">
        <v>1261378</v>
      </c>
      <c r="F386" s="91" t="n">
        <v>37028.4283796296</v>
      </c>
      <c r="G386" s="0" t="s">
        <v>563</v>
      </c>
      <c r="H386" s="0" t="s">
        <v>13</v>
      </c>
      <c r="I386" s="0" t="s">
        <v>10</v>
      </c>
      <c r="K386" s="0" t="s">
        <v>12</v>
      </c>
      <c r="L386" s="0" t="s">
        <v>81</v>
      </c>
      <c r="M386" s="0" t="n">
        <v>10630</v>
      </c>
      <c r="N386" s="0" t="s">
        <v>564</v>
      </c>
      <c r="O386" s="92" t="n">
        <v>25</v>
      </c>
      <c r="R386" s="0" t="s">
        <v>83</v>
      </c>
      <c r="S386" s="0" t="s">
        <v>84</v>
      </c>
      <c r="T386" s="94" t="n">
        <v>275</v>
      </c>
      <c r="U386" s="0" t="s">
        <v>163</v>
      </c>
      <c r="V386" s="0" t="s">
        <v>405</v>
      </c>
      <c r="W386" s="0" t="s">
        <v>406</v>
      </c>
      <c r="X386" s="0" t="s">
        <v>88</v>
      </c>
      <c r="Y386" s="0" t="s">
        <v>89</v>
      </c>
      <c r="Z386" s="0" t="s">
        <v>90</v>
      </c>
      <c r="AA386" s="0" t="n">
        <v>95001154</v>
      </c>
      <c r="AB386" s="0" t="n">
        <v>614239.1</v>
      </c>
      <c r="AC386" s="0" t="n">
        <v>2482</v>
      </c>
      <c r="AD386" s="91" t="n">
        <v>37032.875</v>
      </c>
      <c r="AE386" s="91" t="n">
        <v>37042.875</v>
      </c>
    </row>
    <row r="387" customFormat="false" ht="12.75" hidden="false" customHeight="false" outlineLevel="0" collapsed="false">
      <c r="A387" s="122" t="n">
        <f aca="false">DATEVALUE(TEXT(F387,"mm/dd/yy"))</f>
        <v>37028</v>
      </c>
      <c r="B387" s="122" t="str">
        <f aca="false">IF(K387="Power",IF(Z387="Enron Canada Corp.",LEFT(L387,9),LEFT(L387,13)),K387)</f>
        <v>US East Power</v>
      </c>
      <c r="C387" s="123" t="n">
        <f aca="false">IF(K387="Power",((AE387-AD387+1)*16*SUM(O387:P387)),((AE387-AD387+1)*SUM(O387:P387)))</f>
        <v>4000</v>
      </c>
      <c r="D387" s="123" t="n">
        <f aca="false">VLOOKUP(H387,$A$7:$E$11,(HLOOKUP(B387,$B$5:$E$6,2,FALSE())),FALSE())*C387</f>
        <v>20</v>
      </c>
      <c r="E387" s="90" t="n">
        <v>1262005</v>
      </c>
      <c r="F387" s="91" t="n">
        <v>37028.4879861111</v>
      </c>
      <c r="G387" s="0" t="s">
        <v>156</v>
      </c>
      <c r="H387" s="0" t="s">
        <v>16</v>
      </c>
      <c r="I387" s="0" t="s">
        <v>10</v>
      </c>
      <c r="K387" s="0" t="s">
        <v>12</v>
      </c>
      <c r="L387" s="0" t="s">
        <v>119</v>
      </c>
      <c r="M387" s="0" t="n">
        <v>25667</v>
      </c>
      <c r="N387" s="0" t="s">
        <v>565</v>
      </c>
      <c r="P387" s="92" t="n">
        <v>50</v>
      </c>
      <c r="R387" s="0" t="s">
        <v>83</v>
      </c>
      <c r="S387" s="0" t="s">
        <v>84</v>
      </c>
      <c r="T387" s="94" t="n">
        <v>35.5</v>
      </c>
      <c r="U387" s="0" t="s">
        <v>566</v>
      </c>
      <c r="V387" s="0" t="s">
        <v>567</v>
      </c>
      <c r="W387" s="0" t="s">
        <v>568</v>
      </c>
      <c r="X387" s="0" t="s">
        <v>88</v>
      </c>
      <c r="Y387" s="0" t="s">
        <v>89</v>
      </c>
      <c r="Z387" s="0" t="s">
        <v>90</v>
      </c>
      <c r="AB387" s="0" t="n">
        <v>614336.1</v>
      </c>
      <c r="AC387" s="0" t="n">
        <v>3246</v>
      </c>
      <c r="AD387" s="91" t="n">
        <v>37032.875</v>
      </c>
      <c r="AE387" s="91" t="n">
        <v>37036.875</v>
      </c>
    </row>
    <row r="388" customFormat="false" ht="12.75" hidden="false" customHeight="false" outlineLevel="0" collapsed="false">
      <c r="A388" s="122" t="n">
        <f aca="false">DATEVALUE(TEXT(F388,"mm/dd/yy"))</f>
        <v>37028</v>
      </c>
      <c r="B388" s="122" t="str">
        <f aca="false">IF(K388="Power",IF(Z388="Enron Canada Corp.",LEFT(L388,9),LEFT(L388,13)),K388)</f>
        <v>US East Power</v>
      </c>
      <c r="C388" s="123" t="n">
        <f aca="false">IF(K388="Power",((AE388-AD388+1)*16*SUM(O388:P388)),((AE388-AD388+1)*SUM(O388:P388)))</f>
        <v>2400</v>
      </c>
      <c r="D388" s="123" t="n">
        <f aca="false">VLOOKUP(H388,$A$7:$E$11,(HLOOKUP(B388,$B$5:$E$6,2,FALSE())),FALSE())*C388</f>
        <v>12</v>
      </c>
      <c r="E388" s="90" t="n">
        <v>1262026</v>
      </c>
      <c r="F388" s="91" t="n">
        <v>37028.4928587963</v>
      </c>
      <c r="G388" s="0" t="s">
        <v>164</v>
      </c>
      <c r="H388" s="0" t="s">
        <v>13</v>
      </c>
      <c r="I388" s="0" t="s">
        <v>10</v>
      </c>
      <c r="K388" s="0" t="s">
        <v>12</v>
      </c>
      <c r="L388" s="0" t="s">
        <v>119</v>
      </c>
      <c r="M388" s="0" t="n">
        <v>50766</v>
      </c>
      <c r="N388" s="0" t="s">
        <v>569</v>
      </c>
      <c r="O388" s="92" t="n">
        <v>50</v>
      </c>
      <c r="R388" s="0" t="s">
        <v>83</v>
      </c>
      <c r="S388" s="0" t="s">
        <v>84</v>
      </c>
      <c r="T388" s="94" t="n">
        <v>57</v>
      </c>
      <c r="U388" s="0" t="s">
        <v>209</v>
      </c>
      <c r="V388" s="0" t="s">
        <v>122</v>
      </c>
      <c r="W388" s="0" t="s">
        <v>135</v>
      </c>
      <c r="X388" s="0" t="s">
        <v>88</v>
      </c>
      <c r="Y388" s="0" t="s">
        <v>89</v>
      </c>
      <c r="Z388" s="0" t="s">
        <v>90</v>
      </c>
      <c r="AA388" s="0" t="n">
        <v>96004396</v>
      </c>
      <c r="AB388" s="0" t="n">
        <v>614342.1</v>
      </c>
      <c r="AC388" s="0" t="n">
        <v>64245</v>
      </c>
      <c r="AD388" s="91" t="n">
        <v>37040.875</v>
      </c>
      <c r="AE388" s="91" t="n">
        <v>37042.875</v>
      </c>
    </row>
    <row r="389" customFormat="false" ht="12.75" hidden="false" customHeight="false" outlineLevel="0" collapsed="false">
      <c r="A389" s="122" t="n">
        <f aca="false">DATEVALUE(TEXT(F389,"mm/dd/yy"))</f>
        <v>37028</v>
      </c>
      <c r="B389" s="122" t="str">
        <f aca="false">IF(K389="Power",IF(Z389="Enron Canada Corp.",LEFT(L389,9),LEFT(L389,13)),K389)</f>
        <v>Natural Gas</v>
      </c>
      <c r="C389" s="123" t="n">
        <f aca="false">IF(K389="Power",((AE389-AD389+1)*16*SUM(O389:P389)),((AE389-AD389+1)*SUM(O389:P389)))</f>
        <v>300000</v>
      </c>
      <c r="D389" s="123" t="n">
        <f aca="false">VLOOKUP(H389,$A$7:$E$11,(HLOOKUP(B389,$B$5:$E$6,2,FALSE())),FALSE())*C389</f>
        <v>75</v>
      </c>
      <c r="E389" s="90" t="n">
        <v>1262079</v>
      </c>
      <c r="F389" s="91" t="n">
        <v>37028.5031597222</v>
      </c>
      <c r="G389" s="0" t="s">
        <v>230</v>
      </c>
      <c r="H389" s="0" t="s">
        <v>13</v>
      </c>
      <c r="I389" s="0" t="s">
        <v>10</v>
      </c>
      <c r="K389" s="0" t="s">
        <v>11</v>
      </c>
      <c r="L389" s="0" t="s">
        <v>125</v>
      </c>
      <c r="M389" s="0" t="n">
        <v>42364</v>
      </c>
      <c r="N389" s="0" t="s">
        <v>552</v>
      </c>
      <c r="O389" s="92" t="n">
        <v>10000</v>
      </c>
      <c r="R389" s="0" t="s">
        <v>111</v>
      </c>
      <c r="S389" s="0" t="s">
        <v>84</v>
      </c>
      <c r="T389" s="94" t="n">
        <v>0</v>
      </c>
      <c r="U389" s="0" t="s">
        <v>188</v>
      </c>
      <c r="V389" s="0" t="s">
        <v>204</v>
      </c>
      <c r="W389" s="0" t="s">
        <v>205</v>
      </c>
      <c r="X389" s="0" t="s">
        <v>115</v>
      </c>
      <c r="Y389" s="0" t="s">
        <v>89</v>
      </c>
      <c r="Z389" s="0" t="s">
        <v>116</v>
      </c>
      <c r="AA389" s="0" t="n">
        <v>95001227</v>
      </c>
      <c r="AB389" s="0" t="s">
        <v>570</v>
      </c>
      <c r="AC389" s="0" t="n">
        <v>208</v>
      </c>
      <c r="AD389" s="91" t="n">
        <v>37043.875</v>
      </c>
      <c r="AE389" s="91" t="n">
        <v>37072.875</v>
      </c>
    </row>
    <row r="390" customFormat="false" ht="12.75" hidden="false" customHeight="false" outlineLevel="0" collapsed="false">
      <c r="A390" s="122" t="n">
        <f aca="false">DATEVALUE(TEXT(F390,"mm/dd/yy"))</f>
        <v>37028</v>
      </c>
      <c r="B390" s="122" t="str">
        <f aca="false">IF(K390="Power",IF(Z390="Enron Canada Corp.",LEFT(L390,9),LEFT(L390,13)),K390)</f>
        <v>US East Power</v>
      </c>
      <c r="C390" s="123" t="n">
        <f aca="false">IF(K390="Power",((AE390-AD390+1)*16*SUM(O390:P390)),((AE390-AD390+1)*SUM(O390:P390)))</f>
        <v>24000</v>
      </c>
      <c r="D390" s="123" t="n">
        <f aca="false">VLOOKUP(H390,$A$7:$E$11,(HLOOKUP(B390,$B$5:$E$6,2,FALSE())),FALSE())*C390</f>
        <v>120</v>
      </c>
      <c r="E390" s="90" t="n">
        <v>1262117</v>
      </c>
      <c r="F390" s="91" t="n">
        <v>37028.5093171296</v>
      </c>
      <c r="G390" s="0" t="s">
        <v>136</v>
      </c>
      <c r="H390" s="0" t="s">
        <v>14</v>
      </c>
      <c r="I390" s="0" t="s">
        <v>10</v>
      </c>
      <c r="K390" s="0" t="s">
        <v>12</v>
      </c>
      <c r="L390" s="0" t="s">
        <v>119</v>
      </c>
      <c r="M390" s="0" t="n">
        <v>32554</v>
      </c>
      <c r="N390" s="0" t="s">
        <v>158</v>
      </c>
      <c r="O390" s="92" t="n">
        <v>50</v>
      </c>
      <c r="R390" s="0" t="s">
        <v>83</v>
      </c>
      <c r="S390" s="0" t="s">
        <v>84</v>
      </c>
      <c r="T390" s="94" t="n">
        <v>61.5</v>
      </c>
      <c r="U390" s="0" t="s">
        <v>138</v>
      </c>
      <c r="V390" s="0" t="s">
        <v>139</v>
      </c>
      <c r="W390" s="0" t="s">
        <v>160</v>
      </c>
      <c r="X390" s="0" t="s">
        <v>88</v>
      </c>
      <c r="Y390" s="0" t="s">
        <v>89</v>
      </c>
      <c r="Z390" s="0" t="s">
        <v>90</v>
      </c>
      <c r="AA390" s="0" t="n">
        <v>96009016</v>
      </c>
      <c r="AB390" s="0" t="n">
        <v>614370.1</v>
      </c>
      <c r="AC390" s="0" t="n">
        <v>18</v>
      </c>
      <c r="AD390" s="91" t="n">
        <v>37043.5916666667</v>
      </c>
      <c r="AE390" s="91" t="n">
        <v>37072.5916666667</v>
      </c>
    </row>
    <row r="391" customFormat="false" ht="12.75" hidden="false" customHeight="false" outlineLevel="0" collapsed="false">
      <c r="A391" s="122" t="n">
        <f aca="false">DATEVALUE(TEXT(F391,"mm/dd/yy"))</f>
        <v>37028</v>
      </c>
      <c r="B391" s="122" t="str">
        <f aca="false">IF(K391="Power",IF(Z391="Enron Canada Corp.",LEFT(L391,9),LEFT(L391,13)),K391)</f>
        <v>US East Power</v>
      </c>
      <c r="C391" s="123" t="n">
        <f aca="false">IF(K391="Power",((AE391-AD391+1)*16*SUM(O391:P391)),((AE391-AD391+1)*SUM(O391:P391)))</f>
        <v>4000</v>
      </c>
      <c r="D391" s="123" t="n">
        <f aca="false">VLOOKUP(H391,$A$7:$E$11,(HLOOKUP(B391,$B$5:$E$6,2,FALSE())),FALSE())*C391</f>
        <v>20</v>
      </c>
      <c r="E391" s="90" t="n">
        <v>1262225</v>
      </c>
      <c r="F391" s="91" t="n">
        <v>37028.5261226852</v>
      </c>
      <c r="G391" s="0" t="s">
        <v>423</v>
      </c>
      <c r="H391" s="0" t="s">
        <v>13</v>
      </c>
      <c r="I391" s="0" t="s">
        <v>10</v>
      </c>
      <c r="K391" s="0" t="s">
        <v>12</v>
      </c>
      <c r="L391" s="0" t="s">
        <v>119</v>
      </c>
      <c r="M391" s="0" t="n">
        <v>29063</v>
      </c>
      <c r="N391" s="0" t="s">
        <v>520</v>
      </c>
      <c r="O391" s="92" t="n">
        <v>50</v>
      </c>
      <c r="R391" s="0" t="s">
        <v>83</v>
      </c>
      <c r="S391" s="0" t="s">
        <v>84</v>
      </c>
      <c r="T391" s="94" t="n">
        <v>33</v>
      </c>
      <c r="U391" s="0" t="s">
        <v>194</v>
      </c>
      <c r="V391" s="0" t="s">
        <v>562</v>
      </c>
      <c r="W391" s="0" t="s">
        <v>447</v>
      </c>
      <c r="X391" s="0" t="s">
        <v>88</v>
      </c>
      <c r="Y391" s="0" t="s">
        <v>89</v>
      </c>
      <c r="Z391" s="0" t="s">
        <v>90</v>
      </c>
      <c r="AA391" s="0" t="n">
        <v>96056752</v>
      </c>
      <c r="AB391" s="0" t="n">
        <v>614406.1</v>
      </c>
      <c r="AC391" s="0" t="n">
        <v>3254</v>
      </c>
      <c r="AD391" s="91" t="n">
        <v>37032.875</v>
      </c>
      <c r="AE391" s="91" t="n">
        <v>37036.875</v>
      </c>
    </row>
    <row r="392" customFormat="false" ht="12.75" hidden="false" customHeight="false" outlineLevel="0" collapsed="false">
      <c r="A392" s="122" t="n">
        <f aca="false">DATEVALUE(TEXT(F392,"mm/dd/yy"))</f>
        <v>37028</v>
      </c>
      <c r="B392" s="122" t="str">
        <f aca="false">IF(K392="Power",IF(Z392="Enron Canada Corp.",LEFT(L392,9),LEFT(L392,13)),K392)</f>
        <v>US East Power</v>
      </c>
      <c r="C392" s="123" t="n">
        <f aca="false">IF(K392="Power",((AE392-AD392+1)*16*SUM(O392:P392)),((AE392-AD392+1)*SUM(O392:P392)))</f>
        <v>24000</v>
      </c>
      <c r="D392" s="123" t="n">
        <f aca="false">VLOOKUP(H392,$A$7:$E$11,(HLOOKUP(B392,$B$5:$E$6,2,FALSE())),FALSE())*C392</f>
        <v>120</v>
      </c>
      <c r="E392" s="90" t="n">
        <v>1262318</v>
      </c>
      <c r="F392" s="91" t="n">
        <v>37028.5343865741</v>
      </c>
      <c r="G392" s="0" t="s">
        <v>164</v>
      </c>
      <c r="H392" s="0" t="s">
        <v>14</v>
      </c>
      <c r="I392" s="0" t="s">
        <v>10</v>
      </c>
      <c r="K392" s="0" t="s">
        <v>12</v>
      </c>
      <c r="L392" s="0" t="s">
        <v>119</v>
      </c>
      <c r="M392" s="0" t="n">
        <v>32554</v>
      </c>
      <c r="N392" s="0" t="s">
        <v>158</v>
      </c>
      <c r="O392" s="92" t="n">
        <v>50</v>
      </c>
      <c r="R392" s="0" t="s">
        <v>83</v>
      </c>
      <c r="S392" s="0" t="s">
        <v>84</v>
      </c>
      <c r="T392" s="94" t="n">
        <v>61</v>
      </c>
      <c r="U392" s="0" t="s">
        <v>138</v>
      </c>
      <c r="V392" s="0" t="s">
        <v>139</v>
      </c>
      <c r="W392" s="0" t="s">
        <v>160</v>
      </c>
      <c r="X392" s="0" t="s">
        <v>88</v>
      </c>
      <c r="Y392" s="0" t="s">
        <v>89</v>
      </c>
      <c r="Z392" s="0" t="s">
        <v>90</v>
      </c>
      <c r="AA392" s="0" t="n">
        <v>96004396</v>
      </c>
      <c r="AB392" s="0" t="n">
        <v>614434.1</v>
      </c>
      <c r="AC392" s="0" t="n">
        <v>64245</v>
      </c>
      <c r="AD392" s="91" t="n">
        <v>37043.5916666667</v>
      </c>
      <c r="AE392" s="91" t="n">
        <v>37072.5916666667</v>
      </c>
    </row>
    <row r="393" customFormat="false" ht="12.75" hidden="false" customHeight="false" outlineLevel="0" collapsed="false">
      <c r="A393" s="122" t="n">
        <f aca="false">DATEVALUE(TEXT(F393,"mm/dd/yy"))</f>
        <v>37028</v>
      </c>
      <c r="B393" s="122" t="str">
        <f aca="false">IF(K393="Power",IF(Z393="Enron Canada Corp.",LEFT(L393,9),LEFT(L393,13)),K393)</f>
        <v>US West Power</v>
      </c>
      <c r="C393" s="123" t="n">
        <f aca="false">IF(K393="Power",((AE393-AD393+1)*16*SUM(O393:P393)),((AE393-AD393+1)*SUM(O393:P393)))</f>
        <v>12000</v>
      </c>
      <c r="D393" s="123" t="n">
        <f aca="false">VLOOKUP(H393,$A$7:$E$11,(HLOOKUP(B393,$B$5:$E$6,2,FALSE())),FALSE())*C393</f>
        <v>90</v>
      </c>
      <c r="E393" s="90" t="n">
        <v>1262322</v>
      </c>
      <c r="F393" s="91" t="n">
        <v>37028.5345486111</v>
      </c>
      <c r="G393" s="0" t="s">
        <v>146</v>
      </c>
      <c r="H393" s="0" t="s">
        <v>13</v>
      </c>
      <c r="I393" s="0" t="s">
        <v>10</v>
      </c>
      <c r="K393" s="0" t="s">
        <v>12</v>
      </c>
      <c r="L393" s="0" t="s">
        <v>81</v>
      </c>
      <c r="M393" s="0" t="n">
        <v>40685</v>
      </c>
      <c r="N393" s="0" t="s">
        <v>571</v>
      </c>
      <c r="P393" s="92" t="n">
        <v>25</v>
      </c>
      <c r="R393" s="0" t="s">
        <v>83</v>
      </c>
      <c r="S393" s="0" t="s">
        <v>84</v>
      </c>
      <c r="T393" s="94" t="n">
        <v>100</v>
      </c>
      <c r="U393" s="0" t="s">
        <v>163</v>
      </c>
      <c r="V393" s="0" t="s">
        <v>107</v>
      </c>
      <c r="W393" s="0" t="s">
        <v>87</v>
      </c>
      <c r="X393" s="0" t="s">
        <v>88</v>
      </c>
      <c r="Y393" s="0" t="s">
        <v>89</v>
      </c>
      <c r="Z393" s="0" t="s">
        <v>90</v>
      </c>
      <c r="AA393" s="0" t="n">
        <v>96006417</v>
      </c>
      <c r="AB393" s="0" t="n">
        <v>614436.1</v>
      </c>
      <c r="AC393" s="0" t="n">
        <v>56264</v>
      </c>
      <c r="AD393" s="91" t="n">
        <v>37043.875</v>
      </c>
      <c r="AE393" s="91" t="n">
        <v>37072.875</v>
      </c>
    </row>
    <row r="394" customFormat="false" ht="12.75" hidden="false" customHeight="false" outlineLevel="0" collapsed="false">
      <c r="A394" s="122" t="n">
        <f aca="false">DATEVALUE(TEXT(F394,"mm/dd/yy"))</f>
        <v>37028</v>
      </c>
      <c r="B394" s="122" t="str">
        <f aca="false">IF(K394="Power",IF(Z394="Enron Canada Corp.",LEFT(L394,9),LEFT(L394,13)),K394)</f>
        <v>Natural Gas</v>
      </c>
      <c r="C394" s="123" t="n">
        <f aca="false">IF(K394="Power",((AE394-AD394+1)*16*SUM(O394:P394)),((AE394-AD394+1)*SUM(O394:P394)))</f>
        <v>150000</v>
      </c>
      <c r="D394" s="123" t="n">
        <f aca="false">VLOOKUP(H394,$A$7:$E$11,(HLOOKUP(B394,$B$5:$E$6,2,FALSE())),FALSE())*C394</f>
        <v>37.5</v>
      </c>
      <c r="E394" s="90" t="n">
        <v>1262540</v>
      </c>
      <c r="F394" s="91" t="n">
        <v>37028.5489583333</v>
      </c>
      <c r="G394" s="0" t="s">
        <v>146</v>
      </c>
      <c r="H394" s="0" t="s">
        <v>15</v>
      </c>
      <c r="I394" s="0" t="s">
        <v>10</v>
      </c>
      <c r="K394" s="0" t="s">
        <v>11</v>
      </c>
      <c r="L394" s="0" t="s">
        <v>109</v>
      </c>
      <c r="M394" s="0" t="n">
        <v>36135</v>
      </c>
      <c r="N394" s="0" t="s">
        <v>572</v>
      </c>
      <c r="P394" s="92" t="n">
        <v>5000</v>
      </c>
      <c r="R394" s="0" t="s">
        <v>111</v>
      </c>
      <c r="S394" s="0" t="s">
        <v>84</v>
      </c>
      <c r="T394" s="94" t="n">
        <v>-1.24</v>
      </c>
      <c r="U394" s="0" t="s">
        <v>573</v>
      </c>
      <c r="V394" s="0" t="s">
        <v>143</v>
      </c>
      <c r="W394" s="0" t="s">
        <v>178</v>
      </c>
      <c r="X394" s="0" t="s">
        <v>115</v>
      </c>
      <c r="Y394" s="0" t="s">
        <v>89</v>
      </c>
      <c r="Z394" s="0" t="s">
        <v>116</v>
      </c>
      <c r="AA394" s="0" t="n">
        <v>95000281</v>
      </c>
      <c r="AB394" s="0" t="s">
        <v>574</v>
      </c>
      <c r="AC394" s="0" t="n">
        <v>56264</v>
      </c>
      <c r="AD394" s="91" t="n">
        <v>37043.875</v>
      </c>
      <c r="AE394" s="91" t="n">
        <v>37072.875</v>
      </c>
    </row>
    <row r="395" customFormat="false" ht="12.75" hidden="false" customHeight="false" outlineLevel="0" collapsed="false">
      <c r="A395" s="122" t="n">
        <f aca="false">DATEVALUE(TEXT(F395,"mm/dd/yy"))</f>
        <v>37028</v>
      </c>
      <c r="B395" s="122" t="str">
        <f aca="false">IF(K395="Power",IF(Z395="Enron Canada Corp.",LEFT(L395,9),LEFT(L395,13)),K395)</f>
        <v>Natural Gas</v>
      </c>
      <c r="C395" s="123" t="n">
        <f aca="false">IF(K395="Power",((AE395-AD395+1)*16*SUM(O395:P395)),((AE395-AD395+1)*SUM(O395:P395)))</f>
        <v>150000</v>
      </c>
      <c r="D395" s="123" t="n">
        <f aca="false">VLOOKUP(H395,$A$7:$E$11,(HLOOKUP(B395,$B$5:$E$6,2,FALSE())),FALSE())*C395</f>
        <v>37.5</v>
      </c>
      <c r="E395" s="90" t="n">
        <v>1262605</v>
      </c>
      <c r="F395" s="91" t="n">
        <v>37028.5570833333</v>
      </c>
      <c r="G395" s="0" t="s">
        <v>146</v>
      </c>
      <c r="H395" s="0" t="s">
        <v>15</v>
      </c>
      <c r="I395" s="0" t="s">
        <v>10</v>
      </c>
      <c r="K395" s="0" t="s">
        <v>11</v>
      </c>
      <c r="L395" s="0" t="s">
        <v>109</v>
      </c>
      <c r="M395" s="0" t="n">
        <v>36135</v>
      </c>
      <c r="N395" s="0" t="s">
        <v>572</v>
      </c>
      <c r="P395" s="92" t="n">
        <v>5000</v>
      </c>
      <c r="R395" s="0" t="s">
        <v>111</v>
      </c>
      <c r="S395" s="0" t="s">
        <v>84</v>
      </c>
      <c r="T395" s="94" t="n">
        <v>-1.255</v>
      </c>
      <c r="U395" s="0" t="s">
        <v>573</v>
      </c>
      <c r="V395" s="0" t="s">
        <v>143</v>
      </c>
      <c r="W395" s="0" t="s">
        <v>178</v>
      </c>
      <c r="X395" s="0" t="s">
        <v>115</v>
      </c>
      <c r="Y395" s="0" t="s">
        <v>89</v>
      </c>
      <c r="Z395" s="0" t="s">
        <v>116</v>
      </c>
      <c r="AA395" s="0" t="n">
        <v>95000281</v>
      </c>
      <c r="AB395" s="0" t="s">
        <v>575</v>
      </c>
      <c r="AC395" s="0" t="n">
        <v>56264</v>
      </c>
      <c r="AD395" s="91" t="n">
        <v>37043.875</v>
      </c>
      <c r="AE395" s="91" t="n">
        <v>37072.875</v>
      </c>
    </row>
    <row r="396" customFormat="false" ht="12.75" hidden="false" customHeight="false" outlineLevel="0" collapsed="false">
      <c r="A396" s="122" t="n">
        <f aca="false">DATEVALUE(TEXT(F396,"mm/dd/yy"))</f>
        <v>37028</v>
      </c>
      <c r="B396" s="122" t="str">
        <f aca="false">IF(K396="Power",IF(Z396="Enron Canada Corp.",LEFT(L396,9),LEFT(L396,13)),K396)</f>
        <v>Natural Gas</v>
      </c>
      <c r="C396" s="123" t="n">
        <f aca="false">IF(K396="Power",((AE396-AD396+1)*16*SUM(O396:P396)),((AE396-AD396+1)*SUM(O396:P396)))</f>
        <v>755000</v>
      </c>
      <c r="D396" s="123" t="n">
        <f aca="false">VLOOKUP(H396,$A$7:$E$11,(HLOOKUP(B396,$B$5:$E$6,2,FALSE())),FALSE())*C396</f>
        <v>188.75</v>
      </c>
      <c r="E396" s="90" t="n">
        <v>1262614</v>
      </c>
      <c r="F396" s="91" t="n">
        <v>37028.5586342593</v>
      </c>
      <c r="G396" s="0" t="s">
        <v>161</v>
      </c>
      <c r="H396" s="0" t="s">
        <v>15</v>
      </c>
      <c r="I396" s="0" t="s">
        <v>10</v>
      </c>
      <c r="K396" s="0" t="s">
        <v>11</v>
      </c>
      <c r="L396" s="0" t="s">
        <v>109</v>
      </c>
      <c r="M396" s="0" t="n">
        <v>36698</v>
      </c>
      <c r="N396" s="0" t="s">
        <v>142</v>
      </c>
      <c r="P396" s="92" t="n">
        <v>5000</v>
      </c>
      <c r="R396" s="0" t="s">
        <v>111</v>
      </c>
      <c r="S396" s="0" t="s">
        <v>84</v>
      </c>
      <c r="T396" s="94" t="n">
        <v>2.8</v>
      </c>
      <c r="U396" s="0" t="s">
        <v>573</v>
      </c>
      <c r="V396" s="0" t="s">
        <v>143</v>
      </c>
      <c r="W396" s="0" t="s">
        <v>178</v>
      </c>
      <c r="X396" s="0" t="s">
        <v>115</v>
      </c>
      <c r="Y396" s="0" t="s">
        <v>89</v>
      </c>
      <c r="Z396" s="0" t="s">
        <v>116</v>
      </c>
      <c r="AA396" s="0" t="n">
        <v>95000191</v>
      </c>
      <c r="AB396" s="0" t="s">
        <v>576</v>
      </c>
      <c r="AC396" s="0" t="n">
        <v>9409</v>
      </c>
      <c r="AD396" s="91" t="n">
        <v>37196</v>
      </c>
      <c r="AE396" s="91" t="n">
        <v>37346</v>
      </c>
    </row>
    <row r="397" customFormat="false" ht="12.75" hidden="false" customHeight="false" outlineLevel="0" collapsed="false">
      <c r="A397" s="122" t="n">
        <f aca="false">DATEVALUE(TEXT(F397,"mm/dd/yy"))</f>
        <v>37028</v>
      </c>
      <c r="B397" s="122" t="str">
        <f aca="false">IF(K397="Power",IF(Z397="Enron Canada Corp.",LEFT(L397,9),LEFT(L397,13)),K397)</f>
        <v>US East Power</v>
      </c>
      <c r="C397" s="123" t="n">
        <f aca="false">IF(K397="Power",((AE397-AD397+1)*16*SUM(O397:P397)),((AE397-AD397+1)*SUM(O397:P397)))</f>
        <v>4000</v>
      </c>
      <c r="D397" s="123" t="n">
        <f aca="false">VLOOKUP(H397,$A$7:$E$11,(HLOOKUP(B397,$B$5:$E$6,2,FALSE())),FALSE())*C397</f>
        <v>20</v>
      </c>
      <c r="E397" s="90" t="n">
        <v>1262905</v>
      </c>
      <c r="F397" s="91" t="n">
        <v>37028.5979282407</v>
      </c>
      <c r="G397" s="0" t="s">
        <v>164</v>
      </c>
      <c r="H397" s="0" t="s">
        <v>13</v>
      </c>
      <c r="I397" s="0" t="s">
        <v>10</v>
      </c>
      <c r="K397" s="0" t="s">
        <v>12</v>
      </c>
      <c r="L397" s="0" t="s">
        <v>119</v>
      </c>
      <c r="M397" s="0" t="n">
        <v>29083</v>
      </c>
      <c r="N397" s="0" t="s">
        <v>501</v>
      </c>
      <c r="P397" s="92" t="n">
        <v>50</v>
      </c>
      <c r="R397" s="0" t="s">
        <v>83</v>
      </c>
      <c r="S397" s="0" t="s">
        <v>84</v>
      </c>
      <c r="T397" s="94" t="n">
        <v>54</v>
      </c>
      <c r="U397" s="0" t="s">
        <v>209</v>
      </c>
      <c r="V397" s="0" t="s">
        <v>122</v>
      </c>
      <c r="W397" s="0" t="s">
        <v>135</v>
      </c>
      <c r="X397" s="0" t="s">
        <v>88</v>
      </c>
      <c r="Y397" s="0" t="s">
        <v>89</v>
      </c>
      <c r="Z397" s="0" t="s">
        <v>90</v>
      </c>
      <c r="AA397" s="0" t="n">
        <v>96004396</v>
      </c>
      <c r="AB397" s="0" t="n">
        <v>614565.1</v>
      </c>
      <c r="AC397" s="0" t="n">
        <v>64245</v>
      </c>
      <c r="AD397" s="91" t="n">
        <v>37032.875</v>
      </c>
      <c r="AE397" s="91" t="n">
        <v>37036.875</v>
      </c>
    </row>
    <row r="398" customFormat="false" ht="12.75" hidden="false" customHeight="false" outlineLevel="0" collapsed="false">
      <c r="A398" s="122" t="n">
        <f aca="false">DATEVALUE(TEXT(F398,"mm/dd/yy"))</f>
        <v>37029</v>
      </c>
      <c r="B398" s="122" t="str">
        <f aca="false">IF(K398="Power",IF(Z398="Enron Canada Corp.",LEFT(L398,9),LEFT(L398,13)),K398)</f>
        <v>US East Power</v>
      </c>
      <c r="C398" s="123" t="n">
        <f aca="false">IF(K398="Power",((AE398-AD398+1)*16*SUM(O398:P398)),((AE398-AD398+1)*SUM(O398:P398)))</f>
        <v>24000</v>
      </c>
      <c r="D398" s="123" t="n">
        <f aca="false">VLOOKUP(H398,$A$7:$E$11,(HLOOKUP(B398,$B$5:$E$6,2,FALSE())),FALSE())*C398</f>
        <v>120</v>
      </c>
      <c r="E398" s="90" t="n">
        <v>1264012</v>
      </c>
      <c r="F398" s="91" t="n">
        <v>37029.3088194444</v>
      </c>
      <c r="G398" s="0" t="s">
        <v>242</v>
      </c>
      <c r="H398" s="0" t="s">
        <v>14</v>
      </c>
      <c r="I398" s="0" t="s">
        <v>10</v>
      </c>
      <c r="K398" s="0" t="s">
        <v>12</v>
      </c>
      <c r="L398" s="0" t="s">
        <v>119</v>
      </c>
      <c r="M398" s="0" t="n">
        <v>32554</v>
      </c>
      <c r="N398" s="0" t="s">
        <v>158</v>
      </c>
      <c r="P398" s="92" t="n">
        <v>50</v>
      </c>
      <c r="R398" s="0" t="s">
        <v>83</v>
      </c>
      <c r="S398" s="0" t="s">
        <v>84</v>
      </c>
      <c r="T398" s="94" t="n">
        <v>59</v>
      </c>
      <c r="U398" s="0" t="s">
        <v>138</v>
      </c>
      <c r="V398" s="0" t="s">
        <v>139</v>
      </c>
      <c r="W398" s="0" t="s">
        <v>160</v>
      </c>
      <c r="X398" s="0" t="s">
        <v>88</v>
      </c>
      <c r="Y398" s="0" t="s">
        <v>89</v>
      </c>
      <c r="Z398" s="0" t="s">
        <v>90</v>
      </c>
      <c r="AA398" s="0" t="n">
        <v>96057479</v>
      </c>
      <c r="AB398" s="0" t="n">
        <v>615009.1</v>
      </c>
      <c r="AC398" s="0" t="n">
        <v>55134</v>
      </c>
      <c r="AD398" s="91" t="n">
        <v>37043.5916666667</v>
      </c>
      <c r="AE398" s="91" t="n">
        <v>37072.5916666667</v>
      </c>
    </row>
    <row r="399" customFormat="false" ht="12.75" hidden="false" customHeight="false" outlineLevel="0" collapsed="false">
      <c r="A399" s="122" t="n">
        <f aca="false">DATEVALUE(TEXT(F399,"mm/dd/yy"))</f>
        <v>37029</v>
      </c>
      <c r="B399" s="122" t="str">
        <f aca="false">IF(K399="Power",IF(Z399="Enron Canada Corp.",LEFT(L399,9),LEFT(L399,13)),K399)</f>
        <v>US West Power</v>
      </c>
      <c r="C399" s="123" t="n">
        <f aca="false">IF(K399="Power",((AE399-AD399+1)*16*SUM(O399:P399)),((AE399-AD399+1)*SUM(O399:P399)))</f>
        <v>400</v>
      </c>
      <c r="D399" s="123" t="n">
        <f aca="false">VLOOKUP(H399,$A$7:$E$11,(HLOOKUP(B399,$B$5:$E$6,2,FALSE())),FALSE())*C399</f>
        <v>3</v>
      </c>
      <c r="E399" s="90" t="n">
        <v>1265001</v>
      </c>
      <c r="F399" s="91" t="n">
        <v>37029.3558333333</v>
      </c>
      <c r="G399" s="0" t="s">
        <v>292</v>
      </c>
      <c r="H399" s="0" t="s">
        <v>13</v>
      </c>
      <c r="I399" s="0" t="s">
        <v>10</v>
      </c>
      <c r="K399" s="0" t="s">
        <v>12</v>
      </c>
      <c r="L399" s="0" t="s">
        <v>92</v>
      </c>
      <c r="M399" s="0" t="n">
        <v>29487</v>
      </c>
      <c r="N399" s="0" t="s">
        <v>577</v>
      </c>
      <c r="P399" s="92" t="n">
        <v>25</v>
      </c>
      <c r="R399" s="0" t="s">
        <v>83</v>
      </c>
      <c r="S399" s="0" t="s">
        <v>84</v>
      </c>
      <c r="T399" s="94" t="n">
        <v>340</v>
      </c>
      <c r="U399" s="0" t="s">
        <v>163</v>
      </c>
      <c r="V399" s="0" t="s">
        <v>319</v>
      </c>
      <c r="W399" s="0" t="s">
        <v>101</v>
      </c>
      <c r="X399" s="0" t="s">
        <v>88</v>
      </c>
      <c r="Y399" s="0" t="s">
        <v>89</v>
      </c>
      <c r="Z399" s="0" t="s">
        <v>90</v>
      </c>
      <c r="AA399" s="0" t="n">
        <v>96060365</v>
      </c>
      <c r="AB399" s="0" t="n">
        <v>615187.1</v>
      </c>
      <c r="AC399" s="0" t="n">
        <v>12</v>
      </c>
      <c r="AD399" s="91" t="n">
        <v>37032.875</v>
      </c>
      <c r="AE399" s="91" t="n">
        <v>37032.875</v>
      </c>
    </row>
    <row r="400" customFormat="false" ht="12.75" hidden="false" customHeight="false" outlineLevel="0" collapsed="false">
      <c r="A400" s="122" t="n">
        <f aca="false">DATEVALUE(TEXT(F400,"mm/dd/yy"))</f>
        <v>37029</v>
      </c>
      <c r="B400" s="122" t="str">
        <f aca="false">IF(K400="Power",IF(Z400="Enron Canada Corp.",LEFT(L400,9),LEFT(L400,13)),K400)</f>
        <v>Natural Gas</v>
      </c>
      <c r="C400" s="123" t="n">
        <f aca="false">IF(K400="Power",((AE400-AD400+1)*16*SUM(O400:P400)),((AE400-AD400+1)*SUM(O400:P400)))</f>
        <v>1530000</v>
      </c>
      <c r="D400" s="123" t="n">
        <f aca="false">VLOOKUP(H400,$A$7:$E$11,(HLOOKUP(B400,$B$5:$E$6,2,FALSE())),FALSE())*C400</f>
        <v>382.5</v>
      </c>
      <c r="E400" s="90" t="n">
        <v>1265457</v>
      </c>
      <c r="F400" s="91" t="n">
        <v>37029.3664236111</v>
      </c>
      <c r="G400" s="0" t="s">
        <v>148</v>
      </c>
      <c r="H400" s="0" t="s">
        <v>13</v>
      </c>
      <c r="I400" s="0" t="s">
        <v>10</v>
      </c>
      <c r="K400" s="0" t="s">
        <v>11</v>
      </c>
      <c r="L400" s="0" t="s">
        <v>109</v>
      </c>
      <c r="M400" s="0" t="n">
        <v>49209</v>
      </c>
      <c r="N400" s="0" t="s">
        <v>384</v>
      </c>
      <c r="O400" s="92" t="n">
        <v>10000</v>
      </c>
      <c r="R400" s="0" t="s">
        <v>111</v>
      </c>
      <c r="S400" s="0" t="s">
        <v>84</v>
      </c>
      <c r="T400" s="94" t="n">
        <v>-0.015</v>
      </c>
      <c r="U400" s="0" t="s">
        <v>314</v>
      </c>
      <c r="V400" s="0" t="s">
        <v>204</v>
      </c>
      <c r="W400" s="0" t="s">
        <v>205</v>
      </c>
      <c r="X400" s="0" t="s">
        <v>115</v>
      </c>
      <c r="Y400" s="0" t="s">
        <v>89</v>
      </c>
      <c r="Z400" s="0" t="s">
        <v>116</v>
      </c>
      <c r="AA400" s="0" t="n">
        <v>96045266</v>
      </c>
      <c r="AB400" s="0" t="s">
        <v>578</v>
      </c>
      <c r="AC400" s="0" t="n">
        <v>53350</v>
      </c>
      <c r="AD400" s="91" t="n">
        <v>37043</v>
      </c>
      <c r="AE400" s="91" t="n">
        <v>37195</v>
      </c>
    </row>
    <row r="401" customFormat="false" ht="12.75" hidden="false" customHeight="false" outlineLevel="0" collapsed="false">
      <c r="A401" s="122" t="n">
        <f aca="false">DATEVALUE(TEXT(F401,"mm/dd/yy"))</f>
        <v>37029</v>
      </c>
      <c r="B401" s="122" t="str">
        <f aca="false">IF(K401="Power",IF(Z401="Enron Canada Corp.",LEFT(L401,9),LEFT(L401,13)),K401)</f>
        <v>US West Power</v>
      </c>
      <c r="C401" s="123" t="n">
        <f aca="false">IF(K401="Power",((AE401-AD401+1)*16*SUM(O401:P401)),((AE401-AD401+1)*SUM(O401:P401)))</f>
        <v>400</v>
      </c>
      <c r="D401" s="123" t="n">
        <f aca="false">VLOOKUP(H401,$A$7:$E$11,(HLOOKUP(B401,$B$5:$E$6,2,FALSE())),FALSE())*C401</f>
        <v>3</v>
      </c>
      <c r="E401" s="90" t="n">
        <v>1265476</v>
      </c>
      <c r="F401" s="91" t="n">
        <v>37029.366712963</v>
      </c>
      <c r="G401" s="0" t="s">
        <v>292</v>
      </c>
      <c r="H401" s="0" t="s">
        <v>13</v>
      </c>
      <c r="I401" s="0" t="s">
        <v>10</v>
      </c>
      <c r="K401" s="0" t="s">
        <v>12</v>
      </c>
      <c r="L401" s="0" t="s">
        <v>92</v>
      </c>
      <c r="M401" s="0" t="n">
        <v>29487</v>
      </c>
      <c r="N401" s="0" t="s">
        <v>577</v>
      </c>
      <c r="P401" s="92" t="n">
        <v>25</v>
      </c>
      <c r="R401" s="0" t="s">
        <v>83</v>
      </c>
      <c r="S401" s="0" t="s">
        <v>84</v>
      </c>
      <c r="T401" s="94" t="n">
        <v>340</v>
      </c>
      <c r="U401" s="0" t="s">
        <v>163</v>
      </c>
      <c r="V401" s="0" t="s">
        <v>319</v>
      </c>
      <c r="W401" s="0" t="s">
        <v>101</v>
      </c>
      <c r="X401" s="0" t="s">
        <v>88</v>
      </c>
      <c r="Y401" s="0" t="s">
        <v>89</v>
      </c>
      <c r="Z401" s="0" t="s">
        <v>90</v>
      </c>
      <c r="AA401" s="0" t="n">
        <v>96060365</v>
      </c>
      <c r="AB401" s="0" t="n">
        <v>615239.1</v>
      </c>
      <c r="AC401" s="0" t="n">
        <v>12</v>
      </c>
      <c r="AD401" s="91" t="n">
        <v>37032.875</v>
      </c>
      <c r="AE401" s="91" t="n">
        <v>37032.875</v>
      </c>
    </row>
    <row r="402" customFormat="false" ht="12.75" hidden="false" customHeight="false" outlineLevel="0" collapsed="false">
      <c r="A402" s="122" t="n">
        <f aca="false">DATEVALUE(TEXT(F402,"mm/dd/yy"))</f>
        <v>37029</v>
      </c>
      <c r="B402" s="122" t="str">
        <f aca="false">IF(K402="Power",IF(Z402="Enron Canada Corp.",LEFT(L402,9),LEFT(L402,13)),K402)</f>
        <v>US East Power</v>
      </c>
      <c r="C402" s="123" t="n">
        <f aca="false">IF(K402="Power",((AE402-AD402+1)*16*SUM(O402:P402)),((AE402-AD402+1)*SUM(O402:P402)))</f>
        <v>3200</v>
      </c>
      <c r="D402" s="123" t="n">
        <f aca="false">VLOOKUP(H402,$A$7:$E$11,(HLOOKUP(B402,$B$5:$E$6,2,FALSE())),FALSE())*C402</f>
        <v>16</v>
      </c>
      <c r="E402" s="90" t="n">
        <v>1268344</v>
      </c>
      <c r="F402" s="91" t="n">
        <v>37029.5661111111</v>
      </c>
      <c r="G402" s="0" t="s">
        <v>136</v>
      </c>
      <c r="H402" s="0" t="s">
        <v>13</v>
      </c>
      <c r="I402" s="0" t="s">
        <v>10</v>
      </c>
      <c r="K402" s="0" t="s">
        <v>12</v>
      </c>
      <c r="L402" s="0" t="s">
        <v>430</v>
      </c>
      <c r="M402" s="0" t="n">
        <v>32891</v>
      </c>
      <c r="N402" s="0" t="s">
        <v>579</v>
      </c>
      <c r="O402" s="92" t="n">
        <v>50</v>
      </c>
      <c r="R402" s="0" t="s">
        <v>83</v>
      </c>
      <c r="S402" s="0" t="s">
        <v>84</v>
      </c>
      <c r="T402" s="94" t="n">
        <v>45.5</v>
      </c>
      <c r="U402" s="0" t="s">
        <v>209</v>
      </c>
      <c r="V402" s="0" t="s">
        <v>580</v>
      </c>
      <c r="W402" s="0" t="s">
        <v>434</v>
      </c>
      <c r="X402" s="0" t="s">
        <v>88</v>
      </c>
      <c r="Y402" s="0" t="s">
        <v>89</v>
      </c>
      <c r="Z402" s="0" t="s">
        <v>90</v>
      </c>
      <c r="AA402" s="0" t="n">
        <v>96009016</v>
      </c>
      <c r="AB402" s="0" t="n">
        <v>615694.1</v>
      </c>
      <c r="AC402" s="0" t="n">
        <v>18</v>
      </c>
      <c r="AD402" s="91" t="n">
        <v>37033.875</v>
      </c>
      <c r="AE402" s="91" t="n">
        <v>37036.875</v>
      </c>
    </row>
    <row r="403" customFormat="false" ht="12.75" hidden="false" customHeight="false" outlineLevel="0" collapsed="false">
      <c r="A403" s="122" t="n">
        <f aca="false">DATEVALUE(TEXT(F403,"mm/dd/yy"))</f>
        <v>37029</v>
      </c>
      <c r="B403" s="122" t="str">
        <f aca="false">IF(K403="Power",IF(Z403="Enron Canada Corp.",LEFT(L403,9),LEFT(L403,13)),K403)</f>
        <v>US East Power</v>
      </c>
      <c r="C403" s="123" t="n">
        <f aca="false">IF(K403="Power",((AE403-AD403+1)*16*SUM(O403:P403)),((AE403-AD403+1)*SUM(O403:P403)))</f>
        <v>24000</v>
      </c>
      <c r="D403" s="123" t="n">
        <f aca="false">VLOOKUP(H403,$A$7:$E$11,(HLOOKUP(B403,$B$5:$E$6,2,FALSE())),FALSE())*C403</f>
        <v>120</v>
      </c>
      <c r="E403" s="90" t="n">
        <v>1268673</v>
      </c>
      <c r="F403" s="91" t="n">
        <v>37029.5925462963</v>
      </c>
      <c r="G403" s="0" t="s">
        <v>242</v>
      </c>
      <c r="H403" s="0" t="s">
        <v>14</v>
      </c>
      <c r="I403" s="0" t="s">
        <v>10</v>
      </c>
      <c r="K403" s="0" t="s">
        <v>12</v>
      </c>
      <c r="L403" s="0" t="s">
        <v>119</v>
      </c>
      <c r="M403" s="0" t="n">
        <v>32554</v>
      </c>
      <c r="N403" s="0" t="s">
        <v>158</v>
      </c>
      <c r="P403" s="92" t="n">
        <v>50</v>
      </c>
      <c r="R403" s="0" t="s">
        <v>83</v>
      </c>
      <c r="S403" s="0" t="s">
        <v>84</v>
      </c>
      <c r="T403" s="94" t="n">
        <v>59.5</v>
      </c>
      <c r="U403" s="0" t="s">
        <v>138</v>
      </c>
      <c r="V403" s="0" t="s">
        <v>139</v>
      </c>
      <c r="W403" s="0" t="s">
        <v>160</v>
      </c>
      <c r="X403" s="0" t="s">
        <v>88</v>
      </c>
      <c r="Y403" s="0" t="s">
        <v>89</v>
      </c>
      <c r="Z403" s="0" t="s">
        <v>90</v>
      </c>
      <c r="AA403" s="0" t="n">
        <v>96057479</v>
      </c>
      <c r="AB403" s="0" t="n">
        <v>615723.1</v>
      </c>
      <c r="AC403" s="0" t="n">
        <v>55134</v>
      </c>
      <c r="AD403" s="91" t="n">
        <v>37043.5916666667</v>
      </c>
      <c r="AE403" s="91" t="n">
        <v>37072.5916666667</v>
      </c>
    </row>
    <row r="404" customFormat="false" ht="12.75" hidden="false" customHeight="false" outlineLevel="0" collapsed="false">
      <c r="A404" s="122" t="n">
        <f aca="false">DATEVALUE(TEXT(F404,"mm/dd/yy"))</f>
        <v>37032</v>
      </c>
      <c r="B404" s="122" t="str">
        <f aca="false">IF(K404="Power",IF(Z404="Enron Canada Corp.",LEFT(L404,9),LEFT(L404,13)),K404)</f>
        <v>US East Power</v>
      </c>
      <c r="C404" s="123" t="n">
        <f aca="false">IF(K404="Power",((AE404-AD404+1)*16*SUM(O404:P404)),((AE404-AD404+1)*SUM(O404:P404)))</f>
        <v>800</v>
      </c>
      <c r="D404" s="123" t="n">
        <f aca="false">VLOOKUP(H404,$A$7:$E$11,(HLOOKUP(B404,$B$5:$E$6,2,FALSE())),FALSE())*C404</f>
        <v>4</v>
      </c>
      <c r="E404" s="90" t="n">
        <v>1269914</v>
      </c>
      <c r="F404" s="91" t="n">
        <v>37032.2975925926</v>
      </c>
      <c r="G404" s="0" t="s">
        <v>146</v>
      </c>
      <c r="H404" s="0" t="s">
        <v>14</v>
      </c>
      <c r="I404" s="0" t="s">
        <v>10</v>
      </c>
      <c r="K404" s="0" t="s">
        <v>12</v>
      </c>
      <c r="L404" s="0" t="s">
        <v>119</v>
      </c>
      <c r="M404" s="0" t="n">
        <v>34721</v>
      </c>
      <c r="N404" s="0" t="s">
        <v>581</v>
      </c>
      <c r="O404" s="92" t="n">
        <v>50</v>
      </c>
      <c r="R404" s="0" t="s">
        <v>83</v>
      </c>
      <c r="S404" s="0" t="s">
        <v>84</v>
      </c>
      <c r="T404" s="94" t="n">
        <v>15.5</v>
      </c>
      <c r="U404" s="0" t="s">
        <v>138</v>
      </c>
      <c r="V404" s="0" t="s">
        <v>139</v>
      </c>
      <c r="W404" s="0" t="s">
        <v>140</v>
      </c>
      <c r="X404" s="0" t="s">
        <v>88</v>
      </c>
      <c r="Y404" s="0" t="s">
        <v>89</v>
      </c>
      <c r="Z404" s="0" t="s">
        <v>90</v>
      </c>
      <c r="AA404" s="0" t="n">
        <v>96006417</v>
      </c>
      <c r="AB404" s="0" t="n">
        <v>616248.1</v>
      </c>
      <c r="AC404" s="0" t="n">
        <v>56264</v>
      </c>
      <c r="AD404" s="91" t="n">
        <v>37033.875</v>
      </c>
      <c r="AE404" s="91" t="n">
        <v>37033.875</v>
      </c>
    </row>
    <row r="405" customFormat="false" ht="12.75" hidden="false" customHeight="false" outlineLevel="0" collapsed="false">
      <c r="A405" s="122" t="n">
        <f aca="false">DATEVALUE(TEXT(F405,"mm/dd/yy"))</f>
        <v>37032</v>
      </c>
      <c r="B405" s="122" t="str">
        <f aca="false">IF(K405="Power",IF(Z405="Enron Canada Corp.",LEFT(L405,9),LEFT(L405,13)),K405)</f>
        <v>US East Power</v>
      </c>
      <c r="C405" s="123" t="n">
        <f aca="false">IF(K405="Power",((AE405-AD405+1)*16*SUM(O405:P405)),((AE405-AD405+1)*SUM(O405:P405)))</f>
        <v>2400</v>
      </c>
      <c r="D405" s="123" t="n">
        <f aca="false">VLOOKUP(H405,$A$7:$E$11,(HLOOKUP(B405,$B$5:$E$6,2,FALSE())),FALSE())*C405</f>
        <v>12</v>
      </c>
      <c r="E405" s="90" t="n">
        <v>1269954</v>
      </c>
      <c r="F405" s="91" t="n">
        <v>37032.3045138889</v>
      </c>
      <c r="G405" s="0" t="s">
        <v>164</v>
      </c>
      <c r="H405" s="0" t="s">
        <v>13</v>
      </c>
      <c r="I405" s="0" t="s">
        <v>10</v>
      </c>
      <c r="K405" s="0" t="s">
        <v>12</v>
      </c>
      <c r="L405" s="0" t="s">
        <v>119</v>
      </c>
      <c r="M405" s="0" t="n">
        <v>50766</v>
      </c>
      <c r="N405" s="0" t="s">
        <v>569</v>
      </c>
      <c r="P405" s="92" t="n">
        <v>50</v>
      </c>
      <c r="R405" s="0" t="s">
        <v>83</v>
      </c>
      <c r="S405" s="0" t="s">
        <v>84</v>
      </c>
      <c r="T405" s="94" t="n">
        <v>54.5</v>
      </c>
      <c r="U405" s="0" t="s">
        <v>209</v>
      </c>
      <c r="V405" s="0" t="s">
        <v>122</v>
      </c>
      <c r="W405" s="0" t="s">
        <v>135</v>
      </c>
      <c r="X405" s="0" t="s">
        <v>88</v>
      </c>
      <c r="Y405" s="0" t="s">
        <v>89</v>
      </c>
      <c r="Z405" s="0" t="s">
        <v>90</v>
      </c>
      <c r="AA405" s="0" t="n">
        <v>96004396</v>
      </c>
      <c r="AB405" s="0" t="n">
        <v>616273.1</v>
      </c>
      <c r="AC405" s="0" t="n">
        <v>64245</v>
      </c>
      <c r="AD405" s="91" t="n">
        <v>37040.875</v>
      </c>
      <c r="AE405" s="91" t="n">
        <v>37042.875</v>
      </c>
    </row>
    <row r="406" customFormat="false" ht="12.75" hidden="false" customHeight="false" outlineLevel="0" collapsed="false">
      <c r="A406" s="122" t="n">
        <f aca="false">DATEVALUE(TEXT(F406,"mm/dd/yy"))</f>
        <v>37032</v>
      </c>
      <c r="B406" s="122" t="str">
        <f aca="false">IF(K406="Power",IF(Z406="Enron Canada Corp.",LEFT(L406,9),LEFT(L406,13)),K406)</f>
        <v>US West Power</v>
      </c>
      <c r="C406" s="123" t="n">
        <f aca="false">IF(K406="Power",((AE406-AD406+1)*16*SUM(O406:P406)),((AE406-AD406+1)*SUM(O406:P406)))</f>
        <v>160</v>
      </c>
      <c r="D406" s="123" t="n">
        <f aca="false">VLOOKUP(H406,$A$7:$E$11,(HLOOKUP(B406,$B$5:$E$6,2,FALSE())),FALSE())*C406</f>
        <v>1.2</v>
      </c>
      <c r="E406" s="90" t="n">
        <v>1270630</v>
      </c>
      <c r="F406" s="91" t="n">
        <v>37032.3488078704</v>
      </c>
      <c r="G406" s="0" t="s">
        <v>292</v>
      </c>
      <c r="H406" s="0" t="s">
        <v>13</v>
      </c>
      <c r="I406" s="0" t="s">
        <v>10</v>
      </c>
      <c r="K406" s="0" t="s">
        <v>12</v>
      </c>
      <c r="L406" s="0" t="s">
        <v>92</v>
      </c>
      <c r="M406" s="0" t="n">
        <v>48326</v>
      </c>
      <c r="N406" s="0" t="s">
        <v>582</v>
      </c>
      <c r="P406" s="92" t="n">
        <v>10</v>
      </c>
      <c r="R406" s="0" t="s">
        <v>83</v>
      </c>
      <c r="S406" s="0" t="s">
        <v>84</v>
      </c>
      <c r="T406" s="94" t="n">
        <v>445</v>
      </c>
      <c r="U406" s="0" t="s">
        <v>163</v>
      </c>
      <c r="V406" s="0" t="s">
        <v>429</v>
      </c>
      <c r="W406" s="0" t="s">
        <v>101</v>
      </c>
      <c r="X406" s="0" t="s">
        <v>88</v>
      </c>
      <c r="Y406" s="0" t="s">
        <v>89</v>
      </c>
      <c r="Z406" s="0" t="s">
        <v>90</v>
      </c>
      <c r="AA406" s="0" t="n">
        <v>96060365</v>
      </c>
      <c r="AB406" s="0" t="n">
        <v>616497.1</v>
      </c>
      <c r="AC406" s="0" t="n">
        <v>12</v>
      </c>
      <c r="AD406" s="91" t="n">
        <v>37033.875</v>
      </c>
      <c r="AE406" s="91" t="n">
        <v>37033.875</v>
      </c>
    </row>
    <row r="407" customFormat="false" ht="12.75" hidden="false" customHeight="false" outlineLevel="0" collapsed="false">
      <c r="A407" s="122" t="n">
        <f aca="false">DATEVALUE(TEXT(F407,"mm/dd/yy"))</f>
        <v>37032</v>
      </c>
      <c r="B407" s="122" t="str">
        <f aca="false">IF(K407="Power",IF(Z407="Enron Canada Corp.",LEFT(L407,9),LEFT(L407,13)),K407)</f>
        <v>US West Power</v>
      </c>
      <c r="C407" s="123" t="n">
        <f aca="false">IF(K407="Power",((AE407-AD407+1)*16*SUM(O407:P407)),((AE407-AD407+1)*SUM(O407:P407)))</f>
        <v>400</v>
      </c>
      <c r="D407" s="123" t="n">
        <f aca="false">VLOOKUP(H407,$A$7:$E$11,(HLOOKUP(B407,$B$5:$E$6,2,FALSE())),FALSE())*C407</f>
        <v>3</v>
      </c>
      <c r="E407" s="90" t="n">
        <v>1270690</v>
      </c>
      <c r="F407" s="91" t="n">
        <v>37032.3501041667</v>
      </c>
      <c r="G407" s="0" t="s">
        <v>292</v>
      </c>
      <c r="H407" s="0" t="s">
        <v>13</v>
      </c>
      <c r="I407" s="0" t="s">
        <v>10</v>
      </c>
      <c r="K407" s="0" t="s">
        <v>12</v>
      </c>
      <c r="L407" s="0" t="s">
        <v>92</v>
      </c>
      <c r="M407" s="0" t="n">
        <v>29383</v>
      </c>
      <c r="N407" s="0" t="s">
        <v>583</v>
      </c>
      <c r="P407" s="92" t="n">
        <v>25</v>
      </c>
      <c r="R407" s="0" t="s">
        <v>83</v>
      </c>
      <c r="S407" s="0" t="s">
        <v>84</v>
      </c>
      <c r="T407" s="94" t="n">
        <v>220</v>
      </c>
      <c r="U407" s="0" t="s">
        <v>163</v>
      </c>
      <c r="V407" s="0" t="s">
        <v>294</v>
      </c>
      <c r="W407" s="0" t="s">
        <v>101</v>
      </c>
      <c r="X407" s="0" t="s">
        <v>88</v>
      </c>
      <c r="Y407" s="0" t="s">
        <v>89</v>
      </c>
      <c r="Z407" s="0" t="s">
        <v>90</v>
      </c>
      <c r="AA407" s="0" t="n">
        <v>96060365</v>
      </c>
      <c r="AB407" s="0" t="n">
        <v>616505.1</v>
      </c>
      <c r="AC407" s="0" t="n">
        <v>12</v>
      </c>
      <c r="AD407" s="91" t="n">
        <v>37033.875</v>
      </c>
      <c r="AE407" s="91" t="n">
        <v>37033.875</v>
      </c>
    </row>
    <row r="408" customFormat="false" ht="12.75" hidden="false" customHeight="false" outlineLevel="0" collapsed="false">
      <c r="A408" s="122" t="n">
        <f aca="false">DATEVALUE(TEXT(F408,"mm/dd/yy"))</f>
        <v>37032</v>
      </c>
      <c r="B408" s="122" t="str">
        <f aca="false">IF(K408="Power",IF(Z408="Enron Canada Corp.",LEFT(L408,9),LEFT(L408,13)),K408)</f>
        <v>US West Power</v>
      </c>
      <c r="C408" s="123" t="n">
        <f aca="false">IF(K408="Power",((AE408-AD408+1)*16*SUM(O408:P408)),((AE408-AD408+1)*SUM(O408:P408)))</f>
        <v>400</v>
      </c>
      <c r="D408" s="123" t="n">
        <f aca="false">VLOOKUP(H408,$A$7:$E$11,(HLOOKUP(B408,$B$5:$E$6,2,FALSE())),FALSE())*C408</f>
        <v>3</v>
      </c>
      <c r="E408" s="90" t="n">
        <v>1270692</v>
      </c>
      <c r="F408" s="91" t="n">
        <v>37032.350162037</v>
      </c>
      <c r="G408" s="0" t="s">
        <v>292</v>
      </c>
      <c r="H408" s="0" t="s">
        <v>13</v>
      </c>
      <c r="I408" s="0" t="s">
        <v>10</v>
      </c>
      <c r="K408" s="0" t="s">
        <v>12</v>
      </c>
      <c r="L408" s="0" t="s">
        <v>92</v>
      </c>
      <c r="M408" s="0" t="n">
        <v>29383</v>
      </c>
      <c r="N408" s="0" t="s">
        <v>583</v>
      </c>
      <c r="P408" s="92" t="n">
        <v>25</v>
      </c>
      <c r="R408" s="0" t="s">
        <v>83</v>
      </c>
      <c r="S408" s="0" t="s">
        <v>84</v>
      </c>
      <c r="T408" s="94" t="n">
        <v>224</v>
      </c>
      <c r="U408" s="0" t="s">
        <v>163</v>
      </c>
      <c r="V408" s="0" t="s">
        <v>294</v>
      </c>
      <c r="W408" s="0" t="s">
        <v>101</v>
      </c>
      <c r="X408" s="0" t="s">
        <v>88</v>
      </c>
      <c r="Y408" s="0" t="s">
        <v>89</v>
      </c>
      <c r="Z408" s="0" t="s">
        <v>90</v>
      </c>
      <c r="AA408" s="0" t="n">
        <v>96060365</v>
      </c>
      <c r="AB408" s="0" t="n">
        <v>616507.1</v>
      </c>
      <c r="AC408" s="0" t="n">
        <v>12</v>
      </c>
      <c r="AD408" s="91" t="n">
        <v>37033.875</v>
      </c>
      <c r="AE408" s="91" t="n">
        <v>37033.875</v>
      </c>
    </row>
    <row r="409" customFormat="false" ht="12.75" hidden="false" customHeight="false" outlineLevel="0" collapsed="false">
      <c r="A409" s="122" t="n">
        <f aca="false">DATEVALUE(TEXT(F409,"mm/dd/yy"))</f>
        <v>37032</v>
      </c>
      <c r="B409" s="122" t="str">
        <f aca="false">IF(K409="Power",IF(Z409="Enron Canada Corp.",LEFT(L409,9),LEFT(L409,13)),K409)</f>
        <v>US West Power</v>
      </c>
      <c r="C409" s="123" t="n">
        <f aca="false">IF(K409="Power",((AE409-AD409+1)*16*SUM(O409:P409)),((AE409-AD409+1)*SUM(O409:P409)))</f>
        <v>400</v>
      </c>
      <c r="D409" s="123" t="n">
        <f aca="false">VLOOKUP(H409,$A$7:$E$11,(HLOOKUP(B409,$B$5:$E$6,2,FALSE())),FALSE())*C409</f>
        <v>3</v>
      </c>
      <c r="E409" s="90" t="n">
        <v>1270941</v>
      </c>
      <c r="F409" s="91" t="n">
        <v>37032.3569328704</v>
      </c>
      <c r="G409" s="0" t="s">
        <v>292</v>
      </c>
      <c r="H409" s="0" t="s">
        <v>13</v>
      </c>
      <c r="I409" s="0" t="s">
        <v>10</v>
      </c>
      <c r="K409" s="0" t="s">
        <v>12</v>
      </c>
      <c r="L409" s="0" t="s">
        <v>92</v>
      </c>
      <c r="M409" s="0" t="n">
        <v>29383</v>
      </c>
      <c r="N409" s="0" t="s">
        <v>583</v>
      </c>
      <c r="P409" s="92" t="n">
        <v>25</v>
      </c>
      <c r="R409" s="0" t="s">
        <v>83</v>
      </c>
      <c r="S409" s="0" t="s">
        <v>84</v>
      </c>
      <c r="T409" s="94" t="n">
        <v>225</v>
      </c>
      <c r="U409" s="0" t="s">
        <v>163</v>
      </c>
      <c r="V409" s="0" t="s">
        <v>294</v>
      </c>
      <c r="W409" s="0" t="s">
        <v>101</v>
      </c>
      <c r="X409" s="0" t="s">
        <v>88</v>
      </c>
      <c r="Y409" s="0" t="s">
        <v>89</v>
      </c>
      <c r="Z409" s="0" t="s">
        <v>90</v>
      </c>
      <c r="AA409" s="0" t="n">
        <v>96060365</v>
      </c>
      <c r="AB409" s="0" t="n">
        <v>616541.1</v>
      </c>
      <c r="AC409" s="0" t="n">
        <v>12</v>
      </c>
      <c r="AD409" s="91" t="n">
        <v>37033.875</v>
      </c>
      <c r="AE409" s="91" t="n">
        <v>37033.875</v>
      </c>
    </row>
    <row r="410" customFormat="false" ht="12.75" hidden="false" customHeight="false" outlineLevel="0" collapsed="false">
      <c r="A410" s="122" t="n">
        <f aca="false">DATEVALUE(TEXT(F410,"mm/dd/yy"))</f>
        <v>37032</v>
      </c>
      <c r="B410" s="122" t="str">
        <f aca="false">IF(K410="Power",IF(Z410="Enron Canada Corp.",LEFT(L410,9),LEFT(L410,13)),K410)</f>
        <v>US West Power</v>
      </c>
      <c r="C410" s="123" t="n">
        <f aca="false">IF(K410="Power",((AE410-AD410+1)*16*SUM(O410:P410)),((AE410-AD410+1)*SUM(O410:P410)))</f>
        <v>400</v>
      </c>
      <c r="D410" s="123" t="n">
        <f aca="false">VLOOKUP(H410,$A$7:$E$11,(HLOOKUP(B410,$B$5:$E$6,2,FALSE())),FALSE())*C410</f>
        <v>3</v>
      </c>
      <c r="E410" s="90" t="n">
        <v>1271071</v>
      </c>
      <c r="F410" s="91" t="n">
        <v>37032.3605787037</v>
      </c>
      <c r="G410" s="0" t="s">
        <v>292</v>
      </c>
      <c r="H410" s="0" t="s">
        <v>13</v>
      </c>
      <c r="I410" s="0" t="s">
        <v>10</v>
      </c>
      <c r="K410" s="0" t="s">
        <v>12</v>
      </c>
      <c r="L410" s="0" t="s">
        <v>92</v>
      </c>
      <c r="M410" s="0" t="n">
        <v>29383</v>
      </c>
      <c r="N410" s="0" t="s">
        <v>583</v>
      </c>
      <c r="P410" s="92" t="n">
        <v>25</v>
      </c>
      <c r="R410" s="0" t="s">
        <v>83</v>
      </c>
      <c r="S410" s="0" t="s">
        <v>84</v>
      </c>
      <c r="T410" s="94" t="n">
        <v>229</v>
      </c>
      <c r="U410" s="0" t="s">
        <v>163</v>
      </c>
      <c r="V410" s="0" t="s">
        <v>294</v>
      </c>
      <c r="W410" s="0" t="s">
        <v>101</v>
      </c>
      <c r="X410" s="0" t="s">
        <v>88</v>
      </c>
      <c r="Y410" s="0" t="s">
        <v>89</v>
      </c>
      <c r="Z410" s="0" t="s">
        <v>90</v>
      </c>
      <c r="AA410" s="0" t="n">
        <v>96060365</v>
      </c>
      <c r="AB410" s="0" t="n">
        <v>616555.1</v>
      </c>
      <c r="AC410" s="0" t="n">
        <v>12</v>
      </c>
      <c r="AD410" s="91" t="n">
        <v>37033.875</v>
      </c>
      <c r="AE410" s="91" t="n">
        <v>37033.875</v>
      </c>
    </row>
    <row r="411" customFormat="false" ht="12.75" hidden="false" customHeight="false" outlineLevel="0" collapsed="false">
      <c r="A411" s="122" t="n">
        <f aca="false">DATEVALUE(TEXT(F411,"mm/dd/yy"))</f>
        <v>37032</v>
      </c>
      <c r="B411" s="122" t="str">
        <f aca="false">IF(K411="Power",IF(Z411="Enron Canada Corp.",LEFT(L411,9),LEFT(L411,13)),K411)</f>
        <v>US West Power</v>
      </c>
      <c r="C411" s="123" t="n">
        <f aca="false">IF(K411="Power",((AE411-AD411+1)*16*SUM(O411:P411)),((AE411-AD411+1)*SUM(O411:P411)))</f>
        <v>400</v>
      </c>
      <c r="D411" s="123" t="n">
        <f aca="false">VLOOKUP(H411,$A$7:$E$11,(HLOOKUP(B411,$B$5:$E$6,2,FALSE())),FALSE())*C411</f>
        <v>3</v>
      </c>
      <c r="E411" s="90" t="n">
        <v>1271295</v>
      </c>
      <c r="F411" s="91" t="n">
        <v>37032.3648263888</v>
      </c>
      <c r="G411" s="0" t="s">
        <v>292</v>
      </c>
      <c r="H411" s="0" t="s">
        <v>13</v>
      </c>
      <c r="I411" s="0" t="s">
        <v>10</v>
      </c>
      <c r="K411" s="0" t="s">
        <v>12</v>
      </c>
      <c r="L411" s="0" t="s">
        <v>92</v>
      </c>
      <c r="M411" s="0" t="n">
        <v>29383</v>
      </c>
      <c r="N411" s="0" t="s">
        <v>583</v>
      </c>
      <c r="P411" s="92" t="n">
        <v>25</v>
      </c>
      <c r="R411" s="0" t="s">
        <v>83</v>
      </c>
      <c r="S411" s="0" t="s">
        <v>84</v>
      </c>
      <c r="T411" s="94" t="n">
        <v>231</v>
      </c>
      <c r="U411" s="0" t="s">
        <v>163</v>
      </c>
      <c r="V411" s="0" t="s">
        <v>294</v>
      </c>
      <c r="W411" s="0" t="s">
        <v>101</v>
      </c>
      <c r="X411" s="0" t="s">
        <v>88</v>
      </c>
      <c r="Y411" s="0" t="s">
        <v>89</v>
      </c>
      <c r="Z411" s="0" t="s">
        <v>90</v>
      </c>
      <c r="AA411" s="0" t="n">
        <v>96060365</v>
      </c>
      <c r="AB411" s="0" t="n">
        <v>616570.1</v>
      </c>
      <c r="AC411" s="0" t="n">
        <v>12</v>
      </c>
      <c r="AD411" s="91" t="n">
        <v>37033.875</v>
      </c>
      <c r="AE411" s="91" t="n">
        <v>37033.875</v>
      </c>
    </row>
    <row r="412" customFormat="false" ht="12.75" hidden="false" customHeight="false" outlineLevel="0" collapsed="false">
      <c r="A412" s="122" t="n">
        <f aca="false">DATEVALUE(TEXT(F412,"mm/dd/yy"))</f>
        <v>37032</v>
      </c>
      <c r="B412" s="122" t="str">
        <f aca="false">IF(K412="Power",IF(Z412="Enron Canada Corp.",LEFT(L412,9),LEFT(L412,13)),K412)</f>
        <v>US West Power</v>
      </c>
      <c r="C412" s="123" t="n">
        <f aca="false">IF(K412="Power",((AE412-AD412+1)*16*SUM(O412:P412)),((AE412-AD412+1)*SUM(O412:P412)))</f>
        <v>176</v>
      </c>
      <c r="D412" s="123" t="n">
        <f aca="false">VLOOKUP(H412,$A$7:$E$11,(HLOOKUP(B412,$B$5:$E$6,2,FALSE())),FALSE())*C412</f>
        <v>1.32</v>
      </c>
      <c r="E412" s="90" t="n">
        <v>1271365</v>
      </c>
      <c r="F412" s="91" t="n">
        <v>37032.3661458333</v>
      </c>
      <c r="G412" s="0" t="s">
        <v>292</v>
      </c>
      <c r="H412" s="0" t="s">
        <v>13</v>
      </c>
      <c r="I412" s="0" t="s">
        <v>10</v>
      </c>
      <c r="K412" s="0" t="s">
        <v>12</v>
      </c>
      <c r="L412" s="0" t="s">
        <v>92</v>
      </c>
      <c r="M412" s="0" t="n">
        <v>48328</v>
      </c>
      <c r="N412" s="0" t="s">
        <v>584</v>
      </c>
      <c r="P412" s="92" t="n">
        <v>11</v>
      </c>
      <c r="R412" s="0" t="s">
        <v>83</v>
      </c>
      <c r="S412" s="0" t="s">
        <v>84</v>
      </c>
      <c r="T412" s="94" t="n">
        <v>227</v>
      </c>
      <c r="U412" s="0" t="s">
        <v>163</v>
      </c>
      <c r="V412" s="0" t="s">
        <v>429</v>
      </c>
      <c r="W412" s="0" t="s">
        <v>101</v>
      </c>
      <c r="X412" s="0" t="s">
        <v>88</v>
      </c>
      <c r="Y412" s="0" t="s">
        <v>89</v>
      </c>
      <c r="Z412" s="0" t="s">
        <v>90</v>
      </c>
      <c r="AA412" s="0" t="n">
        <v>96060365</v>
      </c>
      <c r="AB412" s="0" t="n">
        <v>616575.1</v>
      </c>
      <c r="AC412" s="0" t="n">
        <v>12</v>
      </c>
      <c r="AD412" s="91" t="n">
        <v>37033.875</v>
      </c>
      <c r="AE412" s="91" t="n">
        <v>37033.875</v>
      </c>
    </row>
    <row r="413" customFormat="false" ht="12.75" hidden="false" customHeight="false" outlineLevel="0" collapsed="false">
      <c r="A413" s="122" t="n">
        <f aca="false">DATEVALUE(TEXT(F413,"mm/dd/yy"))</f>
        <v>37032</v>
      </c>
      <c r="B413" s="122" t="str">
        <f aca="false">IF(K413="Power",IF(Z413="Enron Canada Corp.",LEFT(L413,9),LEFT(L413,13)),K413)</f>
        <v>Natural Gas</v>
      </c>
      <c r="C413" s="123" t="n">
        <f aca="false">IF(K413="Power",((AE413-AD413+1)*16*SUM(O413:P413)),((AE413-AD413+1)*SUM(O413:P413)))</f>
        <v>300000</v>
      </c>
      <c r="D413" s="123" t="n">
        <f aca="false">VLOOKUP(H413,$A$7:$E$11,(HLOOKUP(B413,$B$5:$E$6,2,FALSE())),FALSE())*C413</f>
        <v>75</v>
      </c>
      <c r="E413" s="90" t="n">
        <v>1272374</v>
      </c>
      <c r="F413" s="91" t="n">
        <v>37032.3910763889</v>
      </c>
      <c r="G413" s="0" t="s">
        <v>141</v>
      </c>
      <c r="H413" s="0" t="s">
        <v>15</v>
      </c>
      <c r="I413" s="0" t="s">
        <v>10</v>
      </c>
      <c r="K413" s="0" t="s">
        <v>11</v>
      </c>
      <c r="L413" s="0" t="s">
        <v>109</v>
      </c>
      <c r="M413" s="0" t="n">
        <v>38619</v>
      </c>
      <c r="N413" s="0" t="s">
        <v>585</v>
      </c>
      <c r="P413" s="92" t="n">
        <v>10000</v>
      </c>
      <c r="R413" s="0" t="s">
        <v>111</v>
      </c>
      <c r="S413" s="0" t="s">
        <v>84</v>
      </c>
      <c r="T413" s="94" t="n">
        <v>-0.095</v>
      </c>
      <c r="U413" s="0" t="s">
        <v>586</v>
      </c>
      <c r="V413" s="0" t="s">
        <v>189</v>
      </c>
      <c r="W413" s="0" t="s">
        <v>190</v>
      </c>
      <c r="X413" s="0" t="s">
        <v>115</v>
      </c>
      <c r="Y413" s="0" t="s">
        <v>89</v>
      </c>
      <c r="Z413" s="0" t="s">
        <v>116</v>
      </c>
      <c r="AA413" s="0" t="n">
        <v>96018986</v>
      </c>
      <c r="AB413" s="0" t="s">
        <v>587</v>
      </c>
      <c r="AC413" s="0" t="n">
        <v>49747</v>
      </c>
      <c r="AD413" s="91" t="n">
        <v>37043.875</v>
      </c>
      <c r="AE413" s="91" t="n">
        <v>37072.875</v>
      </c>
    </row>
    <row r="414" customFormat="false" ht="12.75" hidden="false" customHeight="false" outlineLevel="0" collapsed="false">
      <c r="A414" s="122" t="n">
        <f aca="false">DATEVALUE(TEXT(F414,"mm/dd/yy"))</f>
        <v>37032</v>
      </c>
      <c r="B414" s="122" t="str">
        <f aca="false">IF(K414="Power",IF(Z414="Enron Canada Corp.",LEFT(L414,9),LEFT(L414,13)),K414)</f>
        <v>Natural Gas</v>
      </c>
      <c r="C414" s="123" t="n">
        <f aca="false">IF(K414="Power",((AE414-AD414+1)*16*SUM(O414:P414)),((AE414-AD414+1)*SUM(O414:P414)))</f>
        <v>150000</v>
      </c>
      <c r="D414" s="123" t="n">
        <f aca="false">VLOOKUP(H414,$A$7:$E$11,(HLOOKUP(B414,$B$5:$E$6,2,FALSE())),FALSE())*C414</f>
        <v>37.5</v>
      </c>
      <c r="E414" s="90" t="n">
        <v>1273224</v>
      </c>
      <c r="F414" s="91" t="n">
        <v>37032.4147800926</v>
      </c>
      <c r="G414" s="0" t="s">
        <v>588</v>
      </c>
      <c r="H414" s="0" t="s">
        <v>15</v>
      </c>
      <c r="I414" s="0" t="s">
        <v>10</v>
      </c>
      <c r="K414" s="0" t="s">
        <v>11</v>
      </c>
      <c r="L414" s="0" t="s">
        <v>109</v>
      </c>
      <c r="M414" s="0" t="n">
        <v>36135</v>
      </c>
      <c r="N414" s="0" t="s">
        <v>572</v>
      </c>
      <c r="P414" s="92" t="n">
        <v>5000</v>
      </c>
      <c r="R414" s="0" t="s">
        <v>111</v>
      </c>
      <c r="S414" s="0" t="s">
        <v>84</v>
      </c>
      <c r="T414" s="94" t="n">
        <v>-1.27</v>
      </c>
      <c r="U414" s="0" t="s">
        <v>573</v>
      </c>
      <c r="V414" s="0" t="s">
        <v>143</v>
      </c>
      <c r="W414" s="0" t="s">
        <v>178</v>
      </c>
      <c r="X414" s="0" t="s">
        <v>115</v>
      </c>
      <c r="Y414" s="0" t="s">
        <v>89</v>
      </c>
      <c r="Z414" s="0" t="s">
        <v>116</v>
      </c>
      <c r="AA414" s="0" t="n">
        <v>95000337</v>
      </c>
      <c r="AB414" s="0" t="s">
        <v>589</v>
      </c>
      <c r="AC414" s="0" t="n">
        <v>687</v>
      </c>
      <c r="AD414" s="91" t="n">
        <v>37043.875</v>
      </c>
      <c r="AE414" s="91" t="n">
        <v>37072.875</v>
      </c>
    </row>
    <row r="415" customFormat="false" ht="12.75" hidden="false" customHeight="false" outlineLevel="0" collapsed="false">
      <c r="A415" s="122" t="n">
        <f aca="false">DATEVALUE(TEXT(F415,"mm/dd/yy"))</f>
        <v>37032</v>
      </c>
      <c r="B415" s="122" t="str">
        <f aca="false">IF(K415="Power",IF(Z415="Enron Canada Corp.",LEFT(L415,9),LEFT(L415,13)),K415)</f>
        <v>US East Power</v>
      </c>
      <c r="C415" s="123" t="n">
        <f aca="false">IF(K415="Power",((AE415-AD415+1)*16*SUM(O415:P415)),((AE415-AD415+1)*SUM(O415:P415)))</f>
        <v>73600</v>
      </c>
      <c r="D415" s="123" t="n">
        <f aca="false">VLOOKUP(H415,$A$7:$E$11,(HLOOKUP(B415,$B$5:$E$6,2,FALSE())),FALSE())*C415</f>
        <v>368</v>
      </c>
      <c r="E415" s="90" t="n">
        <v>1273488</v>
      </c>
      <c r="F415" s="91" t="n">
        <v>37032.4278587963</v>
      </c>
      <c r="G415" s="0" t="s">
        <v>164</v>
      </c>
      <c r="H415" s="0" t="s">
        <v>16</v>
      </c>
      <c r="I415" s="0" t="s">
        <v>10</v>
      </c>
      <c r="K415" s="0" t="s">
        <v>12</v>
      </c>
      <c r="L415" s="0" t="s">
        <v>119</v>
      </c>
      <c r="M415" s="0" t="n">
        <v>33278</v>
      </c>
      <c r="N415" s="0" t="s">
        <v>590</v>
      </c>
      <c r="P415" s="92" t="n">
        <v>50</v>
      </c>
      <c r="R415" s="0" t="s">
        <v>83</v>
      </c>
      <c r="S415" s="0" t="s">
        <v>84</v>
      </c>
      <c r="T415" s="94" t="n">
        <v>34.95</v>
      </c>
      <c r="U415" s="0" t="s">
        <v>566</v>
      </c>
      <c r="V415" s="0" t="s">
        <v>167</v>
      </c>
      <c r="W415" s="0" t="s">
        <v>168</v>
      </c>
      <c r="X415" s="0" t="s">
        <v>88</v>
      </c>
      <c r="Y415" s="0" t="s">
        <v>89</v>
      </c>
      <c r="Z415" s="0" t="s">
        <v>90</v>
      </c>
      <c r="AA415" s="0" t="n">
        <v>96004396</v>
      </c>
      <c r="AB415" s="0" t="n">
        <v>616712.1</v>
      </c>
      <c r="AC415" s="0" t="n">
        <v>64245</v>
      </c>
      <c r="AD415" s="91" t="n">
        <v>37165.7104166667</v>
      </c>
      <c r="AE415" s="91" t="n">
        <v>37256.7104166667</v>
      </c>
    </row>
    <row r="416" customFormat="false" ht="12.75" hidden="false" customHeight="false" outlineLevel="0" collapsed="false">
      <c r="A416" s="122" t="n">
        <f aca="false">DATEVALUE(TEXT(F416,"mm/dd/yy"))</f>
        <v>37032</v>
      </c>
      <c r="B416" s="122" t="str">
        <f aca="false">IF(K416="Power",IF(Z416="Enron Canada Corp.",LEFT(L416,9),LEFT(L416,13)),K416)</f>
        <v>Natural Gas</v>
      </c>
      <c r="C416" s="123" t="n">
        <f aca="false">IF(K416="Power",((AE416-AD416+1)*16*SUM(O416:P416)),((AE416-AD416+1)*SUM(O416:P416)))</f>
        <v>600000</v>
      </c>
      <c r="D416" s="123" t="n">
        <f aca="false">VLOOKUP(H416,$A$7:$E$11,(HLOOKUP(B416,$B$5:$E$6,2,FALSE())),FALSE())*C416</f>
        <v>150</v>
      </c>
      <c r="E416" s="90" t="n">
        <v>1273553</v>
      </c>
      <c r="F416" s="91" t="n">
        <v>37032.4315740741</v>
      </c>
      <c r="G416" s="0" t="s">
        <v>99</v>
      </c>
      <c r="H416" s="0" t="s">
        <v>15</v>
      </c>
      <c r="I416" s="0" t="s">
        <v>10</v>
      </c>
      <c r="K416" s="0" t="s">
        <v>11</v>
      </c>
      <c r="L416" s="0" t="s">
        <v>125</v>
      </c>
      <c r="M416" s="0" t="n">
        <v>36228</v>
      </c>
      <c r="N416" s="0" t="s">
        <v>591</v>
      </c>
      <c r="O416" s="92" t="n">
        <v>20000</v>
      </c>
      <c r="R416" s="0" t="s">
        <v>111</v>
      </c>
      <c r="S416" s="0" t="s">
        <v>84</v>
      </c>
      <c r="T416" s="94" t="n">
        <v>-0.0025</v>
      </c>
      <c r="U416" s="0" t="s">
        <v>553</v>
      </c>
      <c r="V416" s="0" t="s">
        <v>321</v>
      </c>
      <c r="W416" s="0" t="s">
        <v>322</v>
      </c>
      <c r="X416" s="0" t="s">
        <v>115</v>
      </c>
      <c r="Y416" s="0" t="s">
        <v>89</v>
      </c>
      <c r="Z416" s="0" t="s">
        <v>116</v>
      </c>
      <c r="AA416" s="0" t="n">
        <v>96013559</v>
      </c>
      <c r="AB416" s="0" t="s">
        <v>592</v>
      </c>
      <c r="AC416" s="0" t="n">
        <v>54979</v>
      </c>
      <c r="AD416" s="91" t="n">
        <v>37043.875</v>
      </c>
      <c r="AE416" s="91" t="n">
        <v>37072.875</v>
      </c>
    </row>
    <row r="417" customFormat="false" ht="12.75" hidden="false" customHeight="false" outlineLevel="0" collapsed="false">
      <c r="A417" s="122" t="n">
        <f aca="false">DATEVALUE(TEXT(F417,"mm/dd/yy"))</f>
        <v>37032</v>
      </c>
      <c r="B417" s="122" t="str">
        <f aca="false">IF(K417="Power",IF(Z417="Enron Canada Corp.",LEFT(L417,9),LEFT(L417,13)),K417)</f>
        <v>Natural Gas</v>
      </c>
      <c r="C417" s="123" t="n">
        <f aca="false">IF(K417="Power",((AE417-AD417+1)*16*SUM(O417:P417)),((AE417-AD417+1)*SUM(O417:P417)))</f>
        <v>600000</v>
      </c>
      <c r="D417" s="123" t="n">
        <f aca="false">VLOOKUP(H417,$A$7:$E$11,(HLOOKUP(B417,$B$5:$E$6,2,FALSE())),FALSE())*C417</f>
        <v>150</v>
      </c>
      <c r="E417" s="90" t="n">
        <v>1273606</v>
      </c>
      <c r="F417" s="91" t="n">
        <v>37032.4344444444</v>
      </c>
      <c r="G417" s="0" t="s">
        <v>244</v>
      </c>
      <c r="H417" s="0" t="s">
        <v>15</v>
      </c>
      <c r="I417" s="0" t="s">
        <v>10</v>
      </c>
      <c r="K417" s="0" t="s">
        <v>11</v>
      </c>
      <c r="L417" s="0" t="s">
        <v>125</v>
      </c>
      <c r="M417" s="0" t="n">
        <v>36228</v>
      </c>
      <c r="N417" s="0" t="s">
        <v>591</v>
      </c>
      <c r="O417" s="92" t="n">
        <v>20000</v>
      </c>
      <c r="R417" s="0" t="s">
        <v>111</v>
      </c>
      <c r="S417" s="0" t="s">
        <v>84</v>
      </c>
      <c r="T417" s="94" t="n">
        <v>-0.0025</v>
      </c>
      <c r="U417" s="0" t="s">
        <v>536</v>
      </c>
      <c r="V417" s="0" t="s">
        <v>321</v>
      </c>
      <c r="W417" s="0" t="s">
        <v>322</v>
      </c>
      <c r="X417" s="0" t="s">
        <v>115</v>
      </c>
      <c r="Y417" s="0" t="s">
        <v>89</v>
      </c>
      <c r="Z417" s="0" t="s">
        <v>116</v>
      </c>
      <c r="AB417" s="0" t="s">
        <v>593</v>
      </c>
      <c r="AC417" s="0" t="n">
        <v>68856</v>
      </c>
      <c r="AD417" s="91" t="n">
        <v>37043.875</v>
      </c>
      <c r="AE417" s="91" t="n">
        <v>37072.875</v>
      </c>
    </row>
    <row r="418" customFormat="false" ht="12.75" hidden="false" customHeight="false" outlineLevel="0" collapsed="false">
      <c r="A418" s="122" t="n">
        <f aca="false">DATEVALUE(TEXT(F418,"mm/dd/yy"))</f>
        <v>37032</v>
      </c>
      <c r="B418" s="122" t="str">
        <f aca="false">IF(K418="Power",IF(Z418="Enron Canada Corp.",LEFT(L418,9),LEFT(L418,13)),K418)</f>
        <v>Natural Gas</v>
      </c>
      <c r="C418" s="123" t="n">
        <f aca="false">IF(K418="Power",((AE418-AD418+1)*16*SUM(O418:P418)),((AE418-AD418+1)*SUM(O418:P418)))</f>
        <v>600000</v>
      </c>
      <c r="D418" s="123" t="n">
        <f aca="false">VLOOKUP(H418,$A$7:$E$11,(HLOOKUP(B418,$B$5:$E$6,2,FALSE())),FALSE())*C418</f>
        <v>150</v>
      </c>
      <c r="E418" s="90" t="n">
        <v>1273618</v>
      </c>
      <c r="F418" s="91" t="n">
        <v>37032.4348032407</v>
      </c>
      <c r="G418" s="0" t="s">
        <v>239</v>
      </c>
      <c r="H418" s="0" t="s">
        <v>15</v>
      </c>
      <c r="I418" s="0" t="s">
        <v>10</v>
      </c>
      <c r="K418" s="0" t="s">
        <v>11</v>
      </c>
      <c r="L418" s="0" t="s">
        <v>125</v>
      </c>
      <c r="M418" s="0" t="n">
        <v>36228</v>
      </c>
      <c r="N418" s="0" t="s">
        <v>591</v>
      </c>
      <c r="O418" s="92" t="n">
        <v>20000</v>
      </c>
      <c r="R418" s="0" t="s">
        <v>111</v>
      </c>
      <c r="S418" s="0" t="s">
        <v>84</v>
      </c>
      <c r="T418" s="94" t="n">
        <v>-0.0025</v>
      </c>
      <c r="U418" s="0" t="s">
        <v>553</v>
      </c>
      <c r="V418" s="0" t="s">
        <v>321</v>
      </c>
      <c r="W418" s="0" t="s">
        <v>322</v>
      </c>
      <c r="X418" s="0" t="s">
        <v>115</v>
      </c>
      <c r="Y418" s="0" t="s">
        <v>89</v>
      </c>
      <c r="Z418" s="0" t="s">
        <v>116</v>
      </c>
      <c r="AA418" s="0" t="n">
        <v>96041878</v>
      </c>
      <c r="AB418" s="0" t="s">
        <v>594</v>
      </c>
      <c r="AC418" s="0" t="n">
        <v>11135</v>
      </c>
      <c r="AD418" s="91" t="n">
        <v>37043.875</v>
      </c>
      <c r="AE418" s="91" t="n">
        <v>37072.875</v>
      </c>
    </row>
    <row r="419" customFormat="false" ht="12.75" hidden="false" customHeight="false" outlineLevel="0" collapsed="false">
      <c r="A419" s="122" t="n">
        <f aca="false">DATEVALUE(TEXT(F419,"mm/dd/yy"))</f>
        <v>37032</v>
      </c>
      <c r="B419" s="122" t="str">
        <f aca="false">IF(K419="Power",IF(Z419="Enron Canada Corp.",LEFT(L419,9),LEFT(L419,13)),K419)</f>
        <v>Natural Gas</v>
      </c>
      <c r="C419" s="123" t="n">
        <f aca="false">IF(K419="Power",((AE419-AD419+1)*16*SUM(O419:P419)),((AE419-AD419+1)*SUM(O419:P419)))</f>
        <v>600000</v>
      </c>
      <c r="D419" s="123" t="n">
        <f aca="false">VLOOKUP(H419,$A$7:$E$11,(HLOOKUP(B419,$B$5:$E$6,2,FALSE())),FALSE())*C419</f>
        <v>150</v>
      </c>
      <c r="E419" s="90" t="n">
        <v>1273619</v>
      </c>
      <c r="F419" s="91" t="n">
        <v>37032.4349768519</v>
      </c>
      <c r="G419" s="0" t="s">
        <v>239</v>
      </c>
      <c r="H419" s="0" t="s">
        <v>15</v>
      </c>
      <c r="I419" s="0" t="s">
        <v>10</v>
      </c>
      <c r="K419" s="0" t="s">
        <v>11</v>
      </c>
      <c r="L419" s="0" t="s">
        <v>125</v>
      </c>
      <c r="M419" s="0" t="n">
        <v>36228</v>
      </c>
      <c r="N419" s="0" t="s">
        <v>591</v>
      </c>
      <c r="O419" s="92" t="n">
        <v>20000</v>
      </c>
      <c r="R419" s="0" t="s">
        <v>111</v>
      </c>
      <c r="S419" s="0" t="s">
        <v>84</v>
      </c>
      <c r="T419" s="94" t="n">
        <v>-0.0025</v>
      </c>
      <c r="U419" s="0" t="s">
        <v>553</v>
      </c>
      <c r="V419" s="0" t="s">
        <v>321</v>
      </c>
      <c r="W419" s="0" t="s">
        <v>322</v>
      </c>
      <c r="X419" s="0" t="s">
        <v>115</v>
      </c>
      <c r="Y419" s="0" t="s">
        <v>89</v>
      </c>
      <c r="Z419" s="0" t="s">
        <v>116</v>
      </c>
      <c r="AA419" s="0" t="n">
        <v>96041878</v>
      </c>
      <c r="AB419" s="0" t="s">
        <v>595</v>
      </c>
      <c r="AC419" s="0" t="n">
        <v>11135</v>
      </c>
      <c r="AD419" s="91" t="n">
        <v>37043.875</v>
      </c>
      <c r="AE419" s="91" t="n">
        <v>37072.875</v>
      </c>
    </row>
    <row r="420" customFormat="false" ht="12.75" hidden="false" customHeight="false" outlineLevel="0" collapsed="false">
      <c r="A420" s="122" t="n">
        <f aca="false">DATEVALUE(TEXT(F420,"mm/dd/yy"))</f>
        <v>37032</v>
      </c>
      <c r="B420" s="122" t="str">
        <f aca="false">IF(K420="Power",IF(Z420="Enron Canada Corp.",LEFT(L420,9),LEFT(L420,13)),K420)</f>
        <v>Natural Gas</v>
      </c>
      <c r="C420" s="123" t="n">
        <f aca="false">IF(K420="Power",((AE420-AD420+1)*16*SUM(O420:P420)),((AE420-AD420+1)*SUM(O420:P420)))</f>
        <v>300000</v>
      </c>
      <c r="D420" s="123" t="n">
        <f aca="false">VLOOKUP(H420,$A$7:$E$11,(HLOOKUP(B420,$B$5:$E$6,2,FALSE())),FALSE())*C420</f>
        <v>75</v>
      </c>
      <c r="E420" s="90" t="n">
        <v>1273624</v>
      </c>
      <c r="F420" s="91" t="n">
        <v>37032.4352083333</v>
      </c>
      <c r="G420" s="0" t="s">
        <v>239</v>
      </c>
      <c r="H420" s="0" t="s">
        <v>15</v>
      </c>
      <c r="I420" s="0" t="s">
        <v>10</v>
      </c>
      <c r="K420" s="0" t="s">
        <v>11</v>
      </c>
      <c r="L420" s="0" t="s">
        <v>125</v>
      </c>
      <c r="M420" s="0" t="n">
        <v>36228</v>
      </c>
      <c r="N420" s="0" t="s">
        <v>591</v>
      </c>
      <c r="O420" s="92" t="n">
        <v>10000</v>
      </c>
      <c r="R420" s="0" t="s">
        <v>111</v>
      </c>
      <c r="S420" s="0" t="s">
        <v>84</v>
      </c>
      <c r="T420" s="94" t="n">
        <v>-0.0025</v>
      </c>
      <c r="U420" s="0" t="s">
        <v>553</v>
      </c>
      <c r="V420" s="0" t="s">
        <v>321</v>
      </c>
      <c r="W420" s="0" t="s">
        <v>322</v>
      </c>
      <c r="X420" s="0" t="s">
        <v>115</v>
      </c>
      <c r="Y420" s="0" t="s">
        <v>89</v>
      </c>
      <c r="Z420" s="0" t="s">
        <v>116</v>
      </c>
      <c r="AA420" s="0" t="n">
        <v>96041878</v>
      </c>
      <c r="AB420" s="0" t="s">
        <v>596</v>
      </c>
      <c r="AC420" s="0" t="n">
        <v>11135</v>
      </c>
      <c r="AD420" s="91" t="n">
        <v>37043.875</v>
      </c>
      <c r="AE420" s="91" t="n">
        <v>37072.875</v>
      </c>
    </row>
    <row r="421" customFormat="false" ht="12.75" hidden="false" customHeight="false" outlineLevel="0" collapsed="false">
      <c r="A421" s="122" t="n">
        <f aca="false">DATEVALUE(TEXT(F421,"mm/dd/yy"))</f>
        <v>37032</v>
      </c>
      <c r="B421" s="122" t="str">
        <f aca="false">IF(K421="Power",IF(Z421="Enron Canada Corp.",LEFT(L421,9),LEFT(L421,13)),K421)</f>
        <v>Natural Gas</v>
      </c>
      <c r="C421" s="123" t="n">
        <f aca="false">IF(K421="Power",((AE421-AD421+1)*16*SUM(O421:P421)),((AE421-AD421+1)*SUM(O421:P421)))</f>
        <v>600000</v>
      </c>
      <c r="D421" s="123" t="n">
        <f aca="false">VLOOKUP(H421,$A$7:$E$11,(HLOOKUP(B421,$B$5:$E$6,2,FALSE())),FALSE())*C421</f>
        <v>150</v>
      </c>
      <c r="E421" s="90" t="n">
        <v>1273645</v>
      </c>
      <c r="F421" s="91" t="n">
        <v>37032.4368634259</v>
      </c>
      <c r="G421" s="0" t="s">
        <v>124</v>
      </c>
      <c r="H421" s="0" t="s">
        <v>15</v>
      </c>
      <c r="I421" s="0" t="s">
        <v>10</v>
      </c>
      <c r="K421" s="0" t="s">
        <v>11</v>
      </c>
      <c r="L421" s="0" t="s">
        <v>125</v>
      </c>
      <c r="M421" s="0" t="n">
        <v>36228</v>
      </c>
      <c r="N421" s="0" t="s">
        <v>591</v>
      </c>
      <c r="O421" s="92" t="n">
        <v>20000</v>
      </c>
      <c r="R421" s="0" t="s">
        <v>111</v>
      </c>
      <c r="S421" s="0" t="s">
        <v>84</v>
      </c>
      <c r="T421" s="94" t="n">
        <v>-0.0025</v>
      </c>
      <c r="U421" s="0" t="s">
        <v>553</v>
      </c>
      <c r="V421" s="0" t="s">
        <v>321</v>
      </c>
      <c r="W421" s="0" t="s">
        <v>322</v>
      </c>
      <c r="X421" s="0" t="s">
        <v>115</v>
      </c>
      <c r="Y421" s="0" t="s">
        <v>89</v>
      </c>
      <c r="Z421" s="0" t="s">
        <v>116</v>
      </c>
      <c r="AA421" s="0" t="n">
        <v>96021110</v>
      </c>
      <c r="AB421" s="0" t="s">
        <v>597</v>
      </c>
      <c r="AC421" s="0" t="n">
        <v>57399</v>
      </c>
      <c r="AD421" s="91" t="n">
        <v>37043.875</v>
      </c>
      <c r="AE421" s="91" t="n">
        <v>37072.875</v>
      </c>
    </row>
    <row r="422" customFormat="false" ht="12.75" hidden="false" customHeight="false" outlineLevel="0" collapsed="false">
      <c r="A422" s="122" t="n">
        <f aca="false">DATEVALUE(TEXT(F422,"mm/dd/yy"))</f>
        <v>37032</v>
      </c>
      <c r="B422" s="122" t="str">
        <f aca="false">IF(K422="Power",IF(Z422="Enron Canada Corp.",LEFT(L422,9),LEFT(L422,13)),K422)</f>
        <v>Natural Gas</v>
      </c>
      <c r="C422" s="123" t="n">
        <f aca="false">IF(K422="Power",((AE422-AD422+1)*16*SUM(O422:P422)),((AE422-AD422+1)*SUM(O422:P422)))</f>
        <v>600000</v>
      </c>
      <c r="D422" s="123" t="n">
        <f aca="false">VLOOKUP(H422,$A$7:$E$11,(HLOOKUP(B422,$B$5:$E$6,2,FALSE())),FALSE())*C422</f>
        <v>150</v>
      </c>
      <c r="E422" s="90" t="n">
        <v>1273654</v>
      </c>
      <c r="F422" s="91" t="n">
        <v>37032.4372222222</v>
      </c>
      <c r="G422" s="0" t="s">
        <v>124</v>
      </c>
      <c r="H422" s="0" t="s">
        <v>15</v>
      </c>
      <c r="I422" s="0" t="s">
        <v>10</v>
      </c>
      <c r="K422" s="0" t="s">
        <v>11</v>
      </c>
      <c r="L422" s="0" t="s">
        <v>125</v>
      </c>
      <c r="M422" s="0" t="n">
        <v>36228</v>
      </c>
      <c r="N422" s="0" t="s">
        <v>591</v>
      </c>
      <c r="O422" s="92" t="n">
        <v>20000</v>
      </c>
      <c r="R422" s="0" t="s">
        <v>111</v>
      </c>
      <c r="S422" s="0" t="s">
        <v>84</v>
      </c>
      <c r="T422" s="94" t="n">
        <v>-0.0025</v>
      </c>
      <c r="U422" s="0" t="s">
        <v>553</v>
      </c>
      <c r="V422" s="0" t="s">
        <v>321</v>
      </c>
      <c r="W422" s="0" t="s">
        <v>322</v>
      </c>
      <c r="X422" s="0" t="s">
        <v>115</v>
      </c>
      <c r="Y422" s="0" t="s">
        <v>89</v>
      </c>
      <c r="Z422" s="0" t="s">
        <v>116</v>
      </c>
      <c r="AA422" s="0" t="n">
        <v>96021110</v>
      </c>
      <c r="AB422" s="0" t="s">
        <v>598</v>
      </c>
      <c r="AC422" s="0" t="n">
        <v>57399</v>
      </c>
      <c r="AD422" s="91" t="n">
        <v>37043.875</v>
      </c>
      <c r="AE422" s="91" t="n">
        <v>37072.875</v>
      </c>
    </row>
    <row r="423" customFormat="false" ht="12.75" hidden="false" customHeight="false" outlineLevel="0" collapsed="false">
      <c r="A423" s="122" t="n">
        <f aca="false">DATEVALUE(TEXT(F423,"mm/dd/yy"))</f>
        <v>37032</v>
      </c>
      <c r="B423" s="122" t="str">
        <f aca="false">IF(K423="Power",IF(Z423="Enron Canada Corp.",LEFT(L423,9),LEFT(L423,13)),K423)</f>
        <v>US East Power</v>
      </c>
      <c r="C423" s="123" t="n">
        <f aca="false">IF(K423="Power",((AE423-AD423+1)*16*SUM(O423:P423)),((AE423-AD423+1)*SUM(O423:P423)))</f>
        <v>24000</v>
      </c>
      <c r="D423" s="123" t="n">
        <f aca="false">VLOOKUP(H423,$A$7:$E$11,(HLOOKUP(B423,$B$5:$E$6,2,FALSE())),FALSE())*C423</f>
        <v>120</v>
      </c>
      <c r="E423" s="90" t="n">
        <v>1274030</v>
      </c>
      <c r="F423" s="91" t="n">
        <v>37032.4794907407</v>
      </c>
      <c r="G423" s="0" t="s">
        <v>164</v>
      </c>
      <c r="H423" s="0" t="s">
        <v>13</v>
      </c>
      <c r="I423" s="0" t="s">
        <v>10</v>
      </c>
      <c r="K423" s="0" t="s">
        <v>12</v>
      </c>
      <c r="L423" s="0" t="s">
        <v>119</v>
      </c>
      <c r="M423" s="0" t="n">
        <v>33277</v>
      </c>
      <c r="N423" s="0" t="s">
        <v>165</v>
      </c>
      <c r="P423" s="92" t="n">
        <v>50</v>
      </c>
      <c r="R423" s="0" t="s">
        <v>83</v>
      </c>
      <c r="S423" s="0" t="s">
        <v>84</v>
      </c>
      <c r="T423" s="94" t="n">
        <v>35.7</v>
      </c>
      <c r="U423" s="0" t="s">
        <v>549</v>
      </c>
      <c r="V423" s="0" t="s">
        <v>167</v>
      </c>
      <c r="W423" s="0" t="s">
        <v>168</v>
      </c>
      <c r="X423" s="0" t="s">
        <v>88</v>
      </c>
      <c r="Y423" s="0" t="s">
        <v>89</v>
      </c>
      <c r="Z423" s="0" t="s">
        <v>90</v>
      </c>
      <c r="AA423" s="0" t="n">
        <v>96004396</v>
      </c>
      <c r="AB423" s="0" t="n">
        <v>616773.1</v>
      </c>
      <c r="AC423" s="0" t="n">
        <v>64245</v>
      </c>
      <c r="AD423" s="91" t="n">
        <v>37135.7104166667</v>
      </c>
      <c r="AE423" s="91" t="n">
        <v>37164.7104166667</v>
      </c>
    </row>
    <row r="424" customFormat="false" ht="12.75" hidden="false" customHeight="false" outlineLevel="0" collapsed="false">
      <c r="A424" s="122" t="n">
        <f aca="false">DATEVALUE(TEXT(F424,"mm/dd/yy"))</f>
        <v>37032</v>
      </c>
      <c r="B424" s="122" t="str">
        <f aca="false">IF(K424="Power",IF(Z424="Enron Canada Corp.",LEFT(L424,9),LEFT(L424,13)),K424)</f>
        <v>US West Power</v>
      </c>
      <c r="C424" s="123" t="n">
        <f aca="false">IF(K424="Power",((AE424-AD424+1)*16*SUM(O424:P424)),((AE424-AD424+1)*SUM(O424:P424)))</f>
        <v>146000</v>
      </c>
      <c r="D424" s="123" t="n">
        <f aca="false">VLOOKUP(H424,$A$7:$E$11,(HLOOKUP(B424,$B$5:$E$6,2,FALSE())),FALSE())*C424</f>
        <v>1095</v>
      </c>
      <c r="E424" s="90" t="n">
        <v>1274407</v>
      </c>
      <c r="F424" s="91" t="n">
        <v>37032.5449074074</v>
      </c>
      <c r="G424" s="0" t="s">
        <v>164</v>
      </c>
      <c r="H424" s="0" t="s">
        <v>13</v>
      </c>
      <c r="I424" s="0" t="s">
        <v>10</v>
      </c>
      <c r="K424" s="0" t="s">
        <v>12</v>
      </c>
      <c r="L424" s="0" t="s">
        <v>81</v>
      </c>
      <c r="M424" s="0" t="n">
        <v>30846</v>
      </c>
      <c r="N424" s="0" t="s">
        <v>599</v>
      </c>
      <c r="O424" s="92" t="n">
        <v>25</v>
      </c>
      <c r="R424" s="0" t="s">
        <v>83</v>
      </c>
      <c r="S424" s="0" t="s">
        <v>84</v>
      </c>
      <c r="T424" s="94" t="n">
        <v>113</v>
      </c>
      <c r="U424" s="0" t="s">
        <v>163</v>
      </c>
      <c r="V424" s="0" t="s">
        <v>389</v>
      </c>
      <c r="W424" s="0" t="s">
        <v>87</v>
      </c>
      <c r="X424" s="0" t="s">
        <v>88</v>
      </c>
      <c r="Y424" s="0" t="s">
        <v>89</v>
      </c>
      <c r="Z424" s="0" t="s">
        <v>90</v>
      </c>
      <c r="AA424" s="0" t="n">
        <v>96004396</v>
      </c>
      <c r="AB424" s="0" t="n">
        <v>616926.1</v>
      </c>
      <c r="AC424" s="0" t="n">
        <v>64245</v>
      </c>
      <c r="AD424" s="91" t="n">
        <v>37257.7020833333</v>
      </c>
      <c r="AE424" s="91" t="n">
        <v>37621.7020833333</v>
      </c>
    </row>
    <row r="425" customFormat="false" ht="12.75" hidden="false" customHeight="false" outlineLevel="0" collapsed="false">
      <c r="A425" s="122" t="n">
        <f aca="false">DATEVALUE(TEXT(F425,"mm/dd/yy"))</f>
        <v>37032</v>
      </c>
      <c r="B425" s="122" t="str">
        <f aca="false">IF(K425="Power",IF(Z425="Enron Canada Corp.",LEFT(L425,9),LEFT(L425,13)),K425)</f>
        <v>Natural Gas</v>
      </c>
      <c r="C425" s="123" t="n">
        <f aca="false">IF(K425="Power",((AE425-AD425+1)*16*SUM(O425:P425)),((AE425-AD425+1)*SUM(O425:P425)))</f>
        <v>600000</v>
      </c>
      <c r="D425" s="123" t="n">
        <f aca="false">VLOOKUP(H425,$A$7:$E$11,(HLOOKUP(B425,$B$5:$E$6,2,FALSE())),FALSE())*C425</f>
        <v>150</v>
      </c>
      <c r="E425" s="90" t="n">
        <v>1274674</v>
      </c>
      <c r="F425" s="91" t="n">
        <v>37032.5744328703</v>
      </c>
      <c r="G425" s="0" t="s">
        <v>244</v>
      </c>
      <c r="H425" s="0" t="s">
        <v>15</v>
      </c>
      <c r="I425" s="0" t="s">
        <v>10</v>
      </c>
      <c r="K425" s="0" t="s">
        <v>11</v>
      </c>
      <c r="L425" s="0" t="s">
        <v>125</v>
      </c>
      <c r="M425" s="0" t="n">
        <v>36228</v>
      </c>
      <c r="N425" s="0" t="s">
        <v>591</v>
      </c>
      <c r="O425" s="92" t="n">
        <v>20000</v>
      </c>
      <c r="R425" s="0" t="s">
        <v>111</v>
      </c>
      <c r="S425" s="0" t="s">
        <v>84</v>
      </c>
      <c r="T425" s="94" t="n">
        <v>-0.0025</v>
      </c>
      <c r="U425" s="0" t="s">
        <v>553</v>
      </c>
      <c r="V425" s="0" t="s">
        <v>321</v>
      </c>
      <c r="W425" s="0" t="s">
        <v>322</v>
      </c>
      <c r="X425" s="0" t="s">
        <v>115</v>
      </c>
      <c r="Y425" s="0" t="s">
        <v>89</v>
      </c>
      <c r="Z425" s="0" t="s">
        <v>116</v>
      </c>
      <c r="AB425" s="0" t="s">
        <v>600</v>
      </c>
      <c r="AC425" s="0" t="n">
        <v>68856</v>
      </c>
      <c r="AD425" s="91" t="n">
        <v>37043.875</v>
      </c>
      <c r="AE425" s="91" t="n">
        <v>37072.875</v>
      </c>
    </row>
    <row r="426" customFormat="false" ht="12.75" hidden="false" customHeight="false" outlineLevel="0" collapsed="false">
      <c r="A426" s="122" t="n">
        <f aca="false">DATEVALUE(TEXT(F426,"mm/dd/yy"))</f>
        <v>37032</v>
      </c>
      <c r="B426" s="122" t="str">
        <f aca="false">IF(K426="Power",IF(Z426="Enron Canada Corp.",LEFT(L426,9),LEFT(L426,13)),K426)</f>
        <v>Natural Gas</v>
      </c>
      <c r="C426" s="123" t="n">
        <f aca="false">IF(K426="Power",((AE426-AD426+1)*16*SUM(O426:P426)),((AE426-AD426+1)*SUM(O426:P426)))</f>
        <v>150000</v>
      </c>
      <c r="D426" s="123" t="n">
        <f aca="false">VLOOKUP(H426,$A$7:$E$11,(HLOOKUP(B426,$B$5:$E$6,2,FALSE())),FALSE())*C426</f>
        <v>37.5</v>
      </c>
      <c r="E426" s="90" t="n">
        <v>1274686</v>
      </c>
      <c r="F426" s="91" t="n">
        <v>37032.5756365741</v>
      </c>
      <c r="G426" s="0" t="s">
        <v>295</v>
      </c>
      <c r="H426" s="0" t="s">
        <v>15</v>
      </c>
      <c r="I426" s="0" t="s">
        <v>10</v>
      </c>
      <c r="K426" s="0" t="s">
        <v>11</v>
      </c>
      <c r="L426" s="0" t="s">
        <v>109</v>
      </c>
      <c r="M426" s="0" t="n">
        <v>36100</v>
      </c>
      <c r="N426" s="0" t="s">
        <v>533</v>
      </c>
      <c r="O426" s="92" t="n">
        <v>5000</v>
      </c>
      <c r="R426" s="0" t="s">
        <v>111</v>
      </c>
      <c r="S426" s="0" t="s">
        <v>84</v>
      </c>
      <c r="T426" s="94" t="n">
        <v>0.075</v>
      </c>
      <c r="U426" s="0" t="s">
        <v>586</v>
      </c>
      <c r="V426" s="0" t="s">
        <v>234</v>
      </c>
      <c r="W426" s="0" t="s">
        <v>226</v>
      </c>
      <c r="X426" s="0" t="s">
        <v>115</v>
      </c>
      <c r="Y426" s="0" t="s">
        <v>89</v>
      </c>
      <c r="Z426" s="0" t="s">
        <v>116</v>
      </c>
      <c r="AA426" s="0" t="n">
        <v>95000199</v>
      </c>
      <c r="AB426" s="0" t="s">
        <v>601</v>
      </c>
      <c r="AC426" s="0" t="n">
        <v>61981</v>
      </c>
      <c r="AD426" s="91" t="n">
        <v>37043.875</v>
      </c>
      <c r="AE426" s="91" t="n">
        <v>37072.875</v>
      </c>
    </row>
    <row r="427" customFormat="false" ht="12.75" hidden="false" customHeight="false" outlineLevel="0" collapsed="false">
      <c r="A427" s="122" t="n">
        <f aca="false">DATEVALUE(TEXT(F427,"mm/dd/yy"))</f>
        <v>37032</v>
      </c>
      <c r="B427" s="122" t="str">
        <f aca="false">IF(K427="Power",IF(Z427="Enron Canada Corp.",LEFT(L427,9),LEFT(L427,13)),K427)</f>
        <v>Natural Gas</v>
      </c>
      <c r="C427" s="123" t="n">
        <f aca="false">IF(K427="Power",((AE427-AD427+1)*16*SUM(O427:P427)),((AE427-AD427+1)*SUM(O427:P427)))</f>
        <v>600000</v>
      </c>
      <c r="D427" s="123" t="n">
        <f aca="false">VLOOKUP(H427,$A$7:$E$11,(HLOOKUP(B427,$B$5:$E$6,2,FALSE())),FALSE())*C427</f>
        <v>150</v>
      </c>
      <c r="E427" s="90" t="n">
        <v>1274696</v>
      </c>
      <c r="F427" s="91" t="n">
        <v>37032.5771527778</v>
      </c>
      <c r="G427" s="0" t="s">
        <v>124</v>
      </c>
      <c r="H427" s="0" t="s">
        <v>15</v>
      </c>
      <c r="I427" s="0" t="s">
        <v>10</v>
      </c>
      <c r="K427" s="0" t="s">
        <v>11</v>
      </c>
      <c r="L427" s="0" t="s">
        <v>125</v>
      </c>
      <c r="M427" s="0" t="n">
        <v>36228</v>
      </c>
      <c r="N427" s="0" t="s">
        <v>591</v>
      </c>
      <c r="O427" s="92" t="n">
        <v>20000</v>
      </c>
      <c r="R427" s="0" t="s">
        <v>111</v>
      </c>
      <c r="S427" s="0" t="s">
        <v>84</v>
      </c>
      <c r="T427" s="94" t="n">
        <v>-0.0025</v>
      </c>
      <c r="U427" s="0" t="s">
        <v>553</v>
      </c>
      <c r="V427" s="0" t="s">
        <v>321</v>
      </c>
      <c r="W427" s="0" t="s">
        <v>322</v>
      </c>
      <c r="X427" s="0" t="s">
        <v>115</v>
      </c>
      <c r="Y427" s="0" t="s">
        <v>89</v>
      </c>
      <c r="Z427" s="0" t="s">
        <v>116</v>
      </c>
      <c r="AA427" s="0" t="n">
        <v>96021110</v>
      </c>
      <c r="AB427" s="0" t="s">
        <v>602</v>
      </c>
      <c r="AC427" s="0" t="n">
        <v>57399</v>
      </c>
      <c r="AD427" s="91" t="n">
        <v>37043.875</v>
      </c>
      <c r="AE427" s="91" t="n">
        <v>37072.875</v>
      </c>
    </row>
    <row r="428" customFormat="false" ht="12.75" hidden="false" customHeight="false" outlineLevel="0" collapsed="false">
      <c r="A428" s="122" t="n">
        <f aca="false">DATEVALUE(TEXT(F428,"mm/dd/yy"))</f>
        <v>37032</v>
      </c>
      <c r="B428" s="122" t="str">
        <f aca="false">IF(K428="Power",IF(Z428="Enron Canada Corp.",LEFT(L428,9),LEFT(L428,13)),K428)</f>
        <v>Natural Gas</v>
      </c>
      <c r="C428" s="123" t="n">
        <f aca="false">IF(K428="Power",((AE428-AD428+1)*16*SUM(O428:P428)),((AE428-AD428+1)*SUM(O428:P428)))</f>
        <v>600000</v>
      </c>
      <c r="D428" s="123" t="n">
        <f aca="false">VLOOKUP(H428,$A$7:$E$11,(HLOOKUP(B428,$B$5:$E$6,2,FALSE())),FALSE())*C428</f>
        <v>150</v>
      </c>
      <c r="E428" s="90" t="n">
        <v>1274697</v>
      </c>
      <c r="F428" s="91" t="n">
        <v>37032.5775347222</v>
      </c>
      <c r="G428" s="0" t="s">
        <v>124</v>
      </c>
      <c r="H428" s="0" t="s">
        <v>15</v>
      </c>
      <c r="I428" s="0" t="s">
        <v>10</v>
      </c>
      <c r="K428" s="0" t="s">
        <v>11</v>
      </c>
      <c r="L428" s="0" t="s">
        <v>125</v>
      </c>
      <c r="M428" s="0" t="n">
        <v>36228</v>
      </c>
      <c r="N428" s="0" t="s">
        <v>591</v>
      </c>
      <c r="O428" s="92" t="n">
        <v>20000</v>
      </c>
      <c r="R428" s="0" t="s">
        <v>111</v>
      </c>
      <c r="S428" s="0" t="s">
        <v>84</v>
      </c>
      <c r="T428" s="94" t="n">
        <v>-0.0025</v>
      </c>
      <c r="U428" s="0" t="s">
        <v>553</v>
      </c>
      <c r="V428" s="0" t="s">
        <v>321</v>
      </c>
      <c r="W428" s="0" t="s">
        <v>322</v>
      </c>
      <c r="X428" s="0" t="s">
        <v>115</v>
      </c>
      <c r="Y428" s="0" t="s">
        <v>89</v>
      </c>
      <c r="Z428" s="0" t="s">
        <v>116</v>
      </c>
      <c r="AA428" s="0" t="n">
        <v>96021110</v>
      </c>
      <c r="AB428" s="0" t="s">
        <v>603</v>
      </c>
      <c r="AC428" s="0" t="n">
        <v>57399</v>
      </c>
      <c r="AD428" s="91" t="n">
        <v>37043.875</v>
      </c>
      <c r="AE428" s="91" t="n">
        <v>37072.875</v>
      </c>
    </row>
    <row r="429" customFormat="false" ht="12.75" hidden="false" customHeight="false" outlineLevel="0" collapsed="false">
      <c r="A429" s="122" t="n">
        <f aca="false">DATEVALUE(TEXT(F429,"mm/dd/yy"))</f>
        <v>37032</v>
      </c>
      <c r="B429" s="122" t="str">
        <f aca="false">IF(K429="Power",IF(Z429="Enron Canada Corp.",LEFT(L429,9),LEFT(L429,13)),K429)</f>
        <v>US East Power</v>
      </c>
      <c r="C429" s="123" t="n">
        <f aca="false">IF(K429="Power",((AE429-AD429+1)*16*SUM(O429:P429)),((AE429-AD429+1)*SUM(O429:P429)))</f>
        <v>24000</v>
      </c>
      <c r="D429" s="123" t="n">
        <f aca="false">VLOOKUP(H429,$A$7:$E$11,(HLOOKUP(B429,$B$5:$E$6,2,FALSE())),FALSE())*C429</f>
        <v>120</v>
      </c>
      <c r="E429" s="90" t="n">
        <v>1275059</v>
      </c>
      <c r="F429" s="91" t="n">
        <v>37032.6235300926</v>
      </c>
      <c r="G429" s="0" t="s">
        <v>449</v>
      </c>
      <c r="H429" s="0" t="s">
        <v>13</v>
      </c>
      <c r="I429" s="0" t="s">
        <v>10</v>
      </c>
      <c r="K429" s="0" t="s">
        <v>12</v>
      </c>
      <c r="L429" s="0" t="s">
        <v>119</v>
      </c>
      <c r="M429" s="0" t="n">
        <v>32554</v>
      </c>
      <c r="N429" s="0" t="s">
        <v>158</v>
      </c>
      <c r="O429" s="92" t="n">
        <v>50</v>
      </c>
      <c r="R429" s="0" t="s">
        <v>83</v>
      </c>
      <c r="S429" s="0" t="s">
        <v>84</v>
      </c>
      <c r="T429" s="94" t="n">
        <v>55.25</v>
      </c>
      <c r="U429" s="0" t="s">
        <v>194</v>
      </c>
      <c r="V429" s="0" t="s">
        <v>139</v>
      </c>
      <c r="W429" s="0" t="s">
        <v>160</v>
      </c>
      <c r="X429" s="0" t="s">
        <v>88</v>
      </c>
      <c r="Y429" s="0" t="s">
        <v>89</v>
      </c>
      <c r="Z429" s="0" t="s">
        <v>90</v>
      </c>
      <c r="AB429" s="0" t="n">
        <v>617113.1</v>
      </c>
      <c r="AC429" s="0" t="n">
        <v>27457</v>
      </c>
      <c r="AD429" s="91" t="n">
        <v>37043.5916666667</v>
      </c>
      <c r="AE429" s="91" t="n">
        <v>37072.5916666667</v>
      </c>
    </row>
    <row r="430" customFormat="false" ht="12.75" hidden="false" customHeight="false" outlineLevel="0" collapsed="false">
      <c r="A430" s="122" t="n">
        <f aca="false">DATEVALUE(TEXT(F430,"mm/dd/yy"))</f>
        <v>37032</v>
      </c>
      <c r="B430" s="122" t="str">
        <f aca="false">IF(K430="Power",IF(Z430="Enron Canada Corp.",LEFT(L430,9),LEFT(L430,13)),K430)</f>
        <v>US East Power</v>
      </c>
      <c r="C430" s="123" t="n">
        <f aca="false">IF(K430="Power",((AE430-AD430+1)*16*SUM(O430:P430)),((AE430-AD430+1)*SUM(O430:P430)))</f>
        <v>24000</v>
      </c>
      <c r="D430" s="123" t="n">
        <f aca="false">VLOOKUP(H430,$A$7:$E$11,(HLOOKUP(B430,$B$5:$E$6,2,FALSE())),FALSE())*C430</f>
        <v>120</v>
      </c>
      <c r="E430" s="90" t="n">
        <v>1275071</v>
      </c>
      <c r="F430" s="91" t="n">
        <v>37032.6257060185</v>
      </c>
      <c r="G430" s="0" t="s">
        <v>148</v>
      </c>
      <c r="H430" s="0" t="s">
        <v>13</v>
      </c>
      <c r="I430" s="0" t="s">
        <v>10</v>
      </c>
      <c r="K430" s="0" t="s">
        <v>12</v>
      </c>
      <c r="L430" s="0" t="s">
        <v>119</v>
      </c>
      <c r="M430" s="0" t="n">
        <v>3749</v>
      </c>
      <c r="N430" s="0" t="s">
        <v>170</v>
      </c>
      <c r="O430" s="92" t="n">
        <v>50</v>
      </c>
      <c r="R430" s="0" t="s">
        <v>83</v>
      </c>
      <c r="S430" s="0" t="s">
        <v>84</v>
      </c>
      <c r="T430" s="94" t="n">
        <v>55.85</v>
      </c>
      <c r="U430" s="0" t="s">
        <v>194</v>
      </c>
      <c r="V430" s="0" t="s">
        <v>195</v>
      </c>
      <c r="W430" s="0" t="s">
        <v>171</v>
      </c>
      <c r="X430" s="0" t="s">
        <v>88</v>
      </c>
      <c r="Y430" s="0" t="s">
        <v>89</v>
      </c>
      <c r="Z430" s="0" t="s">
        <v>90</v>
      </c>
      <c r="AA430" s="0" t="n">
        <v>96057469</v>
      </c>
      <c r="AB430" s="0" t="n">
        <v>617117.1</v>
      </c>
      <c r="AC430" s="0" t="n">
        <v>53350</v>
      </c>
      <c r="AD430" s="91" t="n">
        <v>37043.7159722222</v>
      </c>
      <c r="AE430" s="91" t="n">
        <v>37072.7159722222</v>
      </c>
    </row>
    <row r="431" customFormat="false" ht="12.75" hidden="false" customHeight="false" outlineLevel="0" collapsed="false">
      <c r="A431" s="122" t="n">
        <f aca="false">DATEVALUE(TEXT(F431,"mm/dd/yy"))</f>
        <v>37032</v>
      </c>
      <c r="B431" s="122" t="str">
        <f aca="false">IF(K431="Power",IF(Z431="Enron Canada Corp.",LEFT(L431,9),LEFT(L431,13)),K431)</f>
        <v>Natural Gas</v>
      </c>
      <c r="C431" s="123" t="n">
        <f aca="false">IF(K431="Power",((AE431-AD431+1)*16*SUM(O431:P431)),((AE431-AD431+1)*SUM(O431:P431)))</f>
        <v>600000</v>
      </c>
      <c r="D431" s="123" t="n">
        <f aca="false">VLOOKUP(H431,$A$7:$E$11,(HLOOKUP(B431,$B$5:$E$6,2,FALSE())),FALSE())*C431</f>
        <v>150</v>
      </c>
      <c r="E431" s="90" t="n">
        <v>1275122</v>
      </c>
      <c r="F431" s="91" t="n">
        <v>37032.6385416667</v>
      </c>
      <c r="G431" s="0" t="s">
        <v>230</v>
      </c>
      <c r="H431" s="0" t="s">
        <v>15</v>
      </c>
      <c r="I431" s="0" t="s">
        <v>10</v>
      </c>
      <c r="K431" s="0" t="s">
        <v>11</v>
      </c>
      <c r="L431" s="0" t="s">
        <v>125</v>
      </c>
      <c r="M431" s="0" t="n">
        <v>42364</v>
      </c>
      <c r="N431" s="0" t="s">
        <v>552</v>
      </c>
      <c r="O431" s="92" t="n">
        <v>20000</v>
      </c>
      <c r="R431" s="0" t="s">
        <v>111</v>
      </c>
      <c r="S431" s="0" t="s">
        <v>84</v>
      </c>
      <c r="T431" s="94" t="n">
        <v>0</v>
      </c>
      <c r="U431" s="0" t="s">
        <v>553</v>
      </c>
      <c r="V431" s="0" t="s">
        <v>204</v>
      </c>
      <c r="W431" s="0" t="s">
        <v>205</v>
      </c>
      <c r="X431" s="0" t="s">
        <v>115</v>
      </c>
      <c r="Y431" s="0" t="s">
        <v>89</v>
      </c>
      <c r="Z431" s="0" t="s">
        <v>116</v>
      </c>
      <c r="AA431" s="0" t="n">
        <v>95001227</v>
      </c>
      <c r="AB431" s="0" t="s">
        <v>604</v>
      </c>
      <c r="AC431" s="0" t="n">
        <v>208</v>
      </c>
      <c r="AD431" s="91" t="n">
        <v>37043.875</v>
      </c>
      <c r="AE431" s="91" t="n">
        <v>37072.875</v>
      </c>
    </row>
    <row r="432" customFormat="false" ht="12.75" hidden="false" customHeight="false" outlineLevel="0" collapsed="false">
      <c r="A432" s="122" t="n">
        <f aca="false">DATEVALUE(TEXT(F432,"mm/dd/yy"))</f>
        <v>37033</v>
      </c>
      <c r="B432" s="122" t="str">
        <f aca="false">IF(K432="Power",IF(Z432="Enron Canada Corp.",LEFT(L432,9),LEFT(L432,13)),K432)</f>
        <v>US East Power</v>
      </c>
      <c r="C432" s="123" t="n">
        <f aca="false">IF(K432="Power",((AE432-AD432+1)*16*SUM(O432:P432)),((AE432-AD432+1)*SUM(O432:P432)))</f>
        <v>800</v>
      </c>
      <c r="D432" s="123" t="n">
        <f aca="false">VLOOKUP(H432,$A$7:$E$11,(HLOOKUP(B432,$B$5:$E$6,2,FALSE())),FALSE())*C432</f>
        <v>4</v>
      </c>
      <c r="E432" s="90" t="n">
        <v>1275940</v>
      </c>
      <c r="F432" s="91" t="n">
        <v>37033.2836111111</v>
      </c>
      <c r="G432" s="0" t="s">
        <v>133</v>
      </c>
      <c r="H432" s="0" t="s">
        <v>14</v>
      </c>
      <c r="I432" s="0" t="s">
        <v>10</v>
      </c>
      <c r="K432" s="0" t="s">
        <v>12</v>
      </c>
      <c r="L432" s="0" t="s">
        <v>119</v>
      </c>
      <c r="M432" s="0" t="n">
        <v>29082</v>
      </c>
      <c r="N432" s="0" t="s">
        <v>605</v>
      </c>
      <c r="O432" s="92" t="n">
        <v>50</v>
      </c>
      <c r="R432" s="0" t="s">
        <v>83</v>
      </c>
      <c r="S432" s="0" t="s">
        <v>84</v>
      </c>
      <c r="T432" s="94" t="n">
        <v>49</v>
      </c>
      <c r="U432" s="0" t="s">
        <v>121</v>
      </c>
      <c r="V432" s="0" t="s">
        <v>122</v>
      </c>
      <c r="W432" s="0" t="s">
        <v>135</v>
      </c>
      <c r="X432" s="0" t="s">
        <v>88</v>
      </c>
      <c r="Y432" s="0" t="s">
        <v>89</v>
      </c>
      <c r="Z432" s="0" t="s">
        <v>90</v>
      </c>
      <c r="AA432" s="0" t="n">
        <v>96021791</v>
      </c>
      <c r="AB432" s="0" t="n">
        <v>617510.1</v>
      </c>
      <c r="AC432" s="0" t="n">
        <v>64168</v>
      </c>
      <c r="AD432" s="91" t="n">
        <v>37034.8750115741</v>
      </c>
      <c r="AE432" s="91" t="n">
        <v>37034.8750115741</v>
      </c>
    </row>
    <row r="433" customFormat="false" ht="12.75" hidden="false" customHeight="false" outlineLevel="0" collapsed="false">
      <c r="A433" s="122" t="n">
        <f aca="false">DATEVALUE(TEXT(F433,"mm/dd/yy"))</f>
        <v>37033</v>
      </c>
      <c r="B433" s="122" t="str">
        <f aca="false">IF(K433="Power",IF(Z433="Enron Canada Corp.",LEFT(L433,9),LEFT(L433,13)),K433)</f>
        <v>US East Power</v>
      </c>
      <c r="C433" s="123" t="n">
        <f aca="false">IF(K433="Power",((AE433-AD433+1)*16*SUM(O433:P433)),((AE433-AD433+1)*SUM(O433:P433)))</f>
        <v>800</v>
      </c>
      <c r="D433" s="123" t="n">
        <f aca="false">VLOOKUP(H433,$A$7:$E$11,(HLOOKUP(B433,$B$5:$E$6,2,FALSE())),FALSE())*C433</f>
        <v>4</v>
      </c>
      <c r="E433" s="90" t="n">
        <v>1276059</v>
      </c>
      <c r="F433" s="91" t="n">
        <v>37033.2994791667</v>
      </c>
      <c r="G433" s="0" t="s">
        <v>156</v>
      </c>
      <c r="H433" s="0" t="s">
        <v>14</v>
      </c>
      <c r="I433" s="0" t="s">
        <v>10</v>
      </c>
      <c r="K433" s="0" t="s">
        <v>12</v>
      </c>
      <c r="L433" s="0" t="s">
        <v>119</v>
      </c>
      <c r="M433" s="0" t="n">
        <v>29088</v>
      </c>
      <c r="N433" s="0" t="s">
        <v>606</v>
      </c>
      <c r="O433" s="92" t="n">
        <v>50</v>
      </c>
      <c r="R433" s="0" t="s">
        <v>83</v>
      </c>
      <c r="S433" s="0" t="s">
        <v>84</v>
      </c>
      <c r="T433" s="94" t="n">
        <v>32.9</v>
      </c>
      <c r="U433" s="0" t="s">
        <v>138</v>
      </c>
      <c r="V433" s="0" t="s">
        <v>139</v>
      </c>
      <c r="W433" s="0" t="s">
        <v>140</v>
      </c>
      <c r="X433" s="0" t="s">
        <v>88</v>
      </c>
      <c r="Y433" s="0" t="s">
        <v>89</v>
      </c>
      <c r="Z433" s="0" t="s">
        <v>90</v>
      </c>
      <c r="AB433" s="0" t="n">
        <v>617566.1</v>
      </c>
      <c r="AC433" s="0" t="n">
        <v>3246</v>
      </c>
      <c r="AD433" s="91" t="n">
        <v>37034.8750115741</v>
      </c>
      <c r="AE433" s="91" t="n">
        <v>37034.8750115741</v>
      </c>
    </row>
    <row r="434" customFormat="false" ht="12.75" hidden="false" customHeight="false" outlineLevel="0" collapsed="false">
      <c r="A434" s="122" t="n">
        <f aca="false">DATEVALUE(TEXT(F434,"mm/dd/yy"))</f>
        <v>37033</v>
      </c>
      <c r="B434" s="122" t="str">
        <f aca="false">IF(K434="Power",IF(Z434="Enron Canada Corp.",LEFT(L434,9),LEFT(L434,13)),K434)</f>
        <v>US East Power</v>
      </c>
      <c r="C434" s="123" t="n">
        <f aca="false">IF(K434="Power",((AE434-AD434+1)*16*SUM(O434:P434)),((AE434-AD434+1)*SUM(O434:P434)))</f>
        <v>800</v>
      </c>
      <c r="D434" s="123" t="n">
        <f aca="false">VLOOKUP(H434,$A$7:$E$11,(HLOOKUP(B434,$B$5:$E$6,2,FALSE())),FALSE())*C434</f>
        <v>4</v>
      </c>
      <c r="E434" s="90" t="n">
        <v>1276071</v>
      </c>
      <c r="F434" s="91" t="n">
        <v>37033.3012152778</v>
      </c>
      <c r="G434" s="0" t="s">
        <v>156</v>
      </c>
      <c r="H434" s="0" t="s">
        <v>14</v>
      </c>
      <c r="I434" s="0" t="s">
        <v>10</v>
      </c>
      <c r="K434" s="0" t="s">
        <v>12</v>
      </c>
      <c r="L434" s="0" t="s">
        <v>119</v>
      </c>
      <c r="M434" s="0" t="n">
        <v>29088</v>
      </c>
      <c r="N434" s="0" t="s">
        <v>606</v>
      </c>
      <c r="O434" s="92" t="n">
        <v>50</v>
      </c>
      <c r="R434" s="0" t="s">
        <v>83</v>
      </c>
      <c r="S434" s="0" t="s">
        <v>84</v>
      </c>
      <c r="T434" s="94" t="n">
        <v>32.7</v>
      </c>
      <c r="U434" s="0" t="s">
        <v>138</v>
      </c>
      <c r="V434" s="0" t="s">
        <v>139</v>
      </c>
      <c r="W434" s="0" t="s">
        <v>140</v>
      </c>
      <c r="X434" s="0" t="s">
        <v>88</v>
      </c>
      <c r="Y434" s="0" t="s">
        <v>89</v>
      </c>
      <c r="Z434" s="0" t="s">
        <v>90</v>
      </c>
      <c r="AB434" s="0" t="n">
        <v>617570.1</v>
      </c>
      <c r="AC434" s="0" t="n">
        <v>3246</v>
      </c>
      <c r="AD434" s="91" t="n">
        <v>37034.8750115741</v>
      </c>
      <c r="AE434" s="91" t="n">
        <v>37034.8750115741</v>
      </c>
    </row>
    <row r="435" customFormat="false" ht="12.75" hidden="false" customHeight="false" outlineLevel="0" collapsed="false">
      <c r="A435" s="122" t="n">
        <f aca="false">DATEVALUE(TEXT(F435,"mm/dd/yy"))</f>
        <v>37033</v>
      </c>
      <c r="B435" s="122" t="str">
        <f aca="false">IF(K435="Power",IF(Z435="Enron Canada Corp.",LEFT(L435,9),LEFT(L435,13)),K435)</f>
        <v>US East Power</v>
      </c>
      <c r="C435" s="123" t="n">
        <f aca="false">IF(K435="Power",((AE435-AD435+1)*16*SUM(O435:P435)),((AE435-AD435+1)*SUM(O435:P435)))</f>
        <v>24000</v>
      </c>
      <c r="D435" s="123" t="n">
        <f aca="false">VLOOKUP(H435,$A$7:$E$11,(HLOOKUP(B435,$B$5:$E$6,2,FALSE())),FALSE())*C435</f>
        <v>120</v>
      </c>
      <c r="E435" s="90" t="n">
        <v>1276104</v>
      </c>
      <c r="F435" s="91" t="n">
        <v>37033.305787037</v>
      </c>
      <c r="G435" s="0" t="s">
        <v>292</v>
      </c>
      <c r="H435" s="0" t="s">
        <v>16</v>
      </c>
      <c r="I435" s="0" t="s">
        <v>10</v>
      </c>
      <c r="K435" s="0" t="s">
        <v>12</v>
      </c>
      <c r="L435" s="0" t="s">
        <v>430</v>
      </c>
      <c r="M435" s="0" t="n">
        <v>34800</v>
      </c>
      <c r="N435" s="0" t="s">
        <v>607</v>
      </c>
      <c r="O435" s="92" t="n">
        <v>50</v>
      </c>
      <c r="R435" s="0" t="s">
        <v>83</v>
      </c>
      <c r="S435" s="0" t="s">
        <v>84</v>
      </c>
      <c r="T435" s="94" t="n">
        <v>48</v>
      </c>
      <c r="U435" s="0" t="s">
        <v>608</v>
      </c>
      <c r="V435" s="0" t="s">
        <v>464</v>
      </c>
      <c r="W435" s="0" t="s">
        <v>465</v>
      </c>
      <c r="X435" s="0" t="s">
        <v>88</v>
      </c>
      <c r="Y435" s="0" t="s">
        <v>89</v>
      </c>
      <c r="Z435" s="0" t="s">
        <v>90</v>
      </c>
      <c r="AA435" s="0" t="n">
        <v>96060365</v>
      </c>
      <c r="AB435" s="0" t="n">
        <v>617589.1</v>
      </c>
      <c r="AC435" s="0" t="n">
        <v>12</v>
      </c>
      <c r="AD435" s="91" t="n">
        <v>37135</v>
      </c>
      <c r="AE435" s="91" t="n">
        <v>37164</v>
      </c>
    </row>
    <row r="436" customFormat="false" ht="12.75" hidden="false" customHeight="false" outlineLevel="0" collapsed="false">
      <c r="A436" s="122" t="n">
        <f aca="false">DATEVALUE(TEXT(F436,"mm/dd/yy"))</f>
        <v>37033</v>
      </c>
      <c r="B436" s="122" t="str">
        <f aca="false">IF(K436="Power",IF(Z436="Enron Canada Corp.",LEFT(L436,9),LEFT(L436,13)),K436)</f>
        <v>US West Power</v>
      </c>
      <c r="C436" s="123" t="n">
        <f aca="false">IF(K436="Power",((AE436-AD436+1)*16*SUM(O436:P436)),((AE436-AD436+1)*SUM(O436:P436)))</f>
        <v>800</v>
      </c>
      <c r="D436" s="123" t="n">
        <f aca="false">VLOOKUP(H436,$A$7:$E$11,(HLOOKUP(B436,$B$5:$E$6,2,FALSE())),FALSE())*C436</f>
        <v>6</v>
      </c>
      <c r="E436" s="90" t="n">
        <v>1276785</v>
      </c>
      <c r="F436" s="91" t="n">
        <v>37033.3409375</v>
      </c>
      <c r="G436" s="0" t="s">
        <v>292</v>
      </c>
      <c r="H436" s="0" t="s">
        <v>13</v>
      </c>
      <c r="I436" s="0" t="s">
        <v>10</v>
      </c>
      <c r="K436" s="0" t="s">
        <v>12</v>
      </c>
      <c r="L436" s="0" t="s">
        <v>81</v>
      </c>
      <c r="M436" s="0" t="n">
        <v>50992</v>
      </c>
      <c r="N436" s="0" t="s">
        <v>609</v>
      </c>
      <c r="O436" s="92" t="n">
        <v>25</v>
      </c>
      <c r="R436" s="0" t="s">
        <v>83</v>
      </c>
      <c r="S436" s="0" t="s">
        <v>84</v>
      </c>
      <c r="T436" s="94" t="n">
        <v>385</v>
      </c>
      <c r="U436" s="0" t="s">
        <v>163</v>
      </c>
      <c r="V436" s="0" t="s">
        <v>107</v>
      </c>
      <c r="W436" s="0" t="s">
        <v>87</v>
      </c>
      <c r="X436" s="0" t="s">
        <v>88</v>
      </c>
      <c r="Y436" s="0" t="s">
        <v>89</v>
      </c>
      <c r="Z436" s="0" t="s">
        <v>90</v>
      </c>
      <c r="AA436" s="0" t="n">
        <v>96060365</v>
      </c>
      <c r="AB436" s="0" t="n">
        <v>617779.1</v>
      </c>
      <c r="AC436" s="0" t="n">
        <v>12</v>
      </c>
      <c r="AD436" s="91" t="n">
        <v>37034.875</v>
      </c>
      <c r="AE436" s="91" t="n">
        <v>37035.875</v>
      </c>
    </row>
    <row r="437" customFormat="false" ht="12.75" hidden="false" customHeight="false" outlineLevel="0" collapsed="false">
      <c r="A437" s="122" t="n">
        <f aca="false">DATEVALUE(TEXT(F437,"mm/dd/yy"))</f>
        <v>37033</v>
      </c>
      <c r="B437" s="122" t="str">
        <f aca="false">IF(K437="Power",IF(Z437="Enron Canada Corp.",LEFT(L437,9),LEFT(L437,13)),K437)</f>
        <v>US West Power</v>
      </c>
      <c r="C437" s="123" t="n">
        <f aca="false">IF(K437="Power",((AE437-AD437+1)*16*SUM(O437:P437)),((AE437-AD437+1)*SUM(O437:P437)))</f>
        <v>12400</v>
      </c>
      <c r="D437" s="123" t="n">
        <f aca="false">VLOOKUP(H437,$A$7:$E$11,(HLOOKUP(B437,$B$5:$E$6,2,FALSE())),FALSE())*C437</f>
        <v>93</v>
      </c>
      <c r="E437" s="90" t="n">
        <v>1276826</v>
      </c>
      <c r="F437" s="91" t="n">
        <v>37033.3425462963</v>
      </c>
      <c r="G437" s="0" t="s">
        <v>242</v>
      </c>
      <c r="H437" s="0" t="s">
        <v>14</v>
      </c>
      <c r="I437" s="0" t="s">
        <v>10</v>
      </c>
      <c r="K437" s="0" t="s">
        <v>12</v>
      </c>
      <c r="L437" s="0" t="s">
        <v>81</v>
      </c>
      <c r="M437" s="0" t="n">
        <v>40691</v>
      </c>
      <c r="N437" s="0" t="s">
        <v>610</v>
      </c>
      <c r="P437" s="92" t="n">
        <v>25</v>
      </c>
      <c r="R437" s="0" t="s">
        <v>83</v>
      </c>
      <c r="S437" s="0" t="s">
        <v>84</v>
      </c>
      <c r="T437" s="94" t="n">
        <v>120</v>
      </c>
      <c r="U437" s="0" t="s">
        <v>104</v>
      </c>
      <c r="V437" s="0" t="s">
        <v>86</v>
      </c>
      <c r="W437" s="0" t="s">
        <v>87</v>
      </c>
      <c r="X437" s="0" t="s">
        <v>88</v>
      </c>
      <c r="Y437" s="0" t="s">
        <v>89</v>
      </c>
      <c r="Z437" s="0" t="s">
        <v>90</v>
      </c>
      <c r="AA437" s="0" t="n">
        <v>96057479</v>
      </c>
      <c r="AB437" s="0" t="n">
        <v>617794.1</v>
      </c>
      <c r="AC437" s="0" t="n">
        <v>55134</v>
      </c>
      <c r="AD437" s="91" t="n">
        <v>37073.8750115741</v>
      </c>
      <c r="AE437" s="91" t="n">
        <v>37103.8750115741</v>
      </c>
    </row>
    <row r="438" customFormat="false" ht="12.75" hidden="false" customHeight="false" outlineLevel="0" collapsed="false">
      <c r="A438" s="122" t="n">
        <f aca="false">DATEVALUE(TEXT(F438,"mm/dd/yy"))</f>
        <v>37033</v>
      </c>
      <c r="B438" s="122" t="str">
        <f aca="false">IF(K438="Power",IF(Z438="Enron Canada Corp.",LEFT(L438,9),LEFT(L438,13)),K438)</f>
        <v>US West Power</v>
      </c>
      <c r="C438" s="123" t="n">
        <f aca="false">IF(K438="Power",((AE438-AD438+1)*16*SUM(O438:P438)),((AE438-AD438+1)*SUM(O438:P438)))</f>
        <v>12000</v>
      </c>
      <c r="D438" s="123" t="n">
        <f aca="false">VLOOKUP(H438,$A$7:$E$11,(HLOOKUP(B438,$B$5:$E$6,2,FALSE())),FALSE())*C438</f>
        <v>90</v>
      </c>
      <c r="E438" s="90" t="n">
        <v>1276834</v>
      </c>
      <c r="F438" s="91" t="n">
        <v>37033.3428472222</v>
      </c>
      <c r="G438" s="0" t="s">
        <v>242</v>
      </c>
      <c r="H438" s="0" t="s">
        <v>14</v>
      </c>
      <c r="I438" s="0" t="s">
        <v>10</v>
      </c>
      <c r="K438" s="0" t="s">
        <v>12</v>
      </c>
      <c r="L438" s="0" t="s">
        <v>81</v>
      </c>
      <c r="M438" s="0" t="n">
        <v>40695</v>
      </c>
      <c r="N438" s="0" t="s">
        <v>611</v>
      </c>
      <c r="P438" s="92" t="n">
        <v>25</v>
      </c>
      <c r="R438" s="0" t="s">
        <v>83</v>
      </c>
      <c r="S438" s="0" t="s">
        <v>84</v>
      </c>
      <c r="T438" s="94" t="n">
        <v>110</v>
      </c>
      <c r="U438" s="0" t="s">
        <v>104</v>
      </c>
      <c r="V438" s="0" t="s">
        <v>86</v>
      </c>
      <c r="W438" s="0" t="s">
        <v>87</v>
      </c>
      <c r="X438" s="0" t="s">
        <v>88</v>
      </c>
      <c r="Y438" s="0" t="s">
        <v>89</v>
      </c>
      <c r="Z438" s="0" t="s">
        <v>90</v>
      </c>
      <c r="AA438" s="0" t="n">
        <v>96057479</v>
      </c>
      <c r="AB438" s="0" t="n">
        <v>617798.1</v>
      </c>
      <c r="AC438" s="0" t="n">
        <v>55134</v>
      </c>
      <c r="AD438" s="91" t="n">
        <v>37135.8750115741</v>
      </c>
      <c r="AE438" s="91" t="n">
        <v>37164.8750115741</v>
      </c>
    </row>
    <row r="439" customFormat="false" ht="12.75" hidden="false" customHeight="false" outlineLevel="0" collapsed="false">
      <c r="A439" s="122" t="n">
        <f aca="false">DATEVALUE(TEXT(F439,"mm/dd/yy"))</f>
        <v>37033</v>
      </c>
      <c r="B439" s="122" t="str">
        <f aca="false">IF(K439="Power",IF(Z439="Enron Canada Corp.",LEFT(L439,9),LEFT(L439,13)),K439)</f>
        <v>US West Power</v>
      </c>
      <c r="C439" s="123" t="n">
        <f aca="false">IF(K439="Power",((AE439-AD439+1)*16*SUM(O439:P439)),((AE439-AD439+1)*SUM(O439:P439)))</f>
        <v>800</v>
      </c>
      <c r="D439" s="123" t="n">
        <f aca="false">VLOOKUP(H439,$A$7:$E$11,(HLOOKUP(B439,$B$5:$E$6,2,FALSE())),FALSE())*C439</f>
        <v>6</v>
      </c>
      <c r="E439" s="90" t="n">
        <v>1276837</v>
      </c>
      <c r="F439" s="91" t="n">
        <v>37033.342974537</v>
      </c>
      <c r="G439" s="0" t="s">
        <v>146</v>
      </c>
      <c r="H439" s="0" t="s">
        <v>13</v>
      </c>
      <c r="I439" s="0" t="s">
        <v>10</v>
      </c>
      <c r="K439" s="0" t="s">
        <v>12</v>
      </c>
      <c r="L439" s="0" t="s">
        <v>92</v>
      </c>
      <c r="M439" s="0" t="n">
        <v>51004</v>
      </c>
      <c r="N439" s="0" t="s">
        <v>612</v>
      </c>
      <c r="P439" s="92" t="n">
        <v>25</v>
      </c>
      <c r="R439" s="0" t="s">
        <v>83</v>
      </c>
      <c r="S439" s="0" t="s">
        <v>84</v>
      </c>
      <c r="T439" s="94" t="n">
        <v>408</v>
      </c>
      <c r="U439" s="0" t="s">
        <v>163</v>
      </c>
      <c r="V439" s="0" t="s">
        <v>319</v>
      </c>
      <c r="W439" s="0" t="s">
        <v>101</v>
      </c>
      <c r="X439" s="0" t="s">
        <v>88</v>
      </c>
      <c r="Y439" s="0" t="s">
        <v>89</v>
      </c>
      <c r="Z439" s="0" t="s">
        <v>90</v>
      </c>
      <c r="AA439" s="0" t="n">
        <v>96006417</v>
      </c>
      <c r="AB439" s="0" t="n">
        <v>617801.1</v>
      </c>
      <c r="AC439" s="0" t="n">
        <v>56264</v>
      </c>
      <c r="AD439" s="91" t="n">
        <v>37034.875</v>
      </c>
      <c r="AE439" s="91" t="n">
        <v>37035.875</v>
      </c>
    </row>
    <row r="440" customFormat="false" ht="12.75" hidden="false" customHeight="false" outlineLevel="0" collapsed="false">
      <c r="A440" s="122" t="n">
        <f aca="false">DATEVALUE(TEXT(F440,"mm/dd/yy"))</f>
        <v>37033</v>
      </c>
      <c r="B440" s="122" t="str">
        <f aca="false">IF(K440="Power",IF(Z440="Enron Canada Corp.",LEFT(L440,9),LEFT(L440,13)),K440)</f>
        <v>US West Power</v>
      </c>
      <c r="C440" s="123" t="n">
        <f aca="false">IF(K440="Power",((AE440-AD440+1)*16*SUM(O440:P440)),((AE440-AD440+1)*SUM(O440:P440)))</f>
        <v>800</v>
      </c>
      <c r="D440" s="123" t="n">
        <f aca="false">VLOOKUP(H440,$A$7:$E$11,(HLOOKUP(B440,$B$5:$E$6,2,FALSE())),FALSE())*C440</f>
        <v>6</v>
      </c>
      <c r="E440" s="90" t="n">
        <v>1276869</v>
      </c>
      <c r="F440" s="91" t="n">
        <v>37033.3436689815</v>
      </c>
      <c r="G440" s="0" t="s">
        <v>146</v>
      </c>
      <c r="H440" s="0" t="s">
        <v>13</v>
      </c>
      <c r="I440" s="0" t="s">
        <v>10</v>
      </c>
      <c r="K440" s="0" t="s">
        <v>12</v>
      </c>
      <c r="L440" s="0" t="s">
        <v>92</v>
      </c>
      <c r="M440" s="0" t="n">
        <v>51024</v>
      </c>
      <c r="N440" s="0" t="s">
        <v>613</v>
      </c>
      <c r="P440" s="92" t="n">
        <v>25</v>
      </c>
      <c r="R440" s="0" t="s">
        <v>83</v>
      </c>
      <c r="S440" s="0" t="s">
        <v>84</v>
      </c>
      <c r="T440" s="94" t="n">
        <v>214</v>
      </c>
      <c r="U440" s="0" t="s">
        <v>163</v>
      </c>
      <c r="V440" s="0" t="s">
        <v>294</v>
      </c>
      <c r="W440" s="0" t="s">
        <v>101</v>
      </c>
      <c r="X440" s="0" t="s">
        <v>88</v>
      </c>
      <c r="Y440" s="0" t="s">
        <v>89</v>
      </c>
      <c r="Z440" s="0" t="s">
        <v>90</v>
      </c>
      <c r="AA440" s="0" t="n">
        <v>96006417</v>
      </c>
      <c r="AB440" s="0" t="n">
        <v>617810.1</v>
      </c>
      <c r="AC440" s="0" t="n">
        <v>56264</v>
      </c>
      <c r="AD440" s="91" t="n">
        <v>37034.875</v>
      </c>
      <c r="AE440" s="91" t="n">
        <v>37035.875</v>
      </c>
    </row>
    <row r="441" customFormat="false" ht="12.75" hidden="false" customHeight="false" outlineLevel="0" collapsed="false">
      <c r="A441" s="122" t="n">
        <f aca="false">DATEVALUE(TEXT(F441,"mm/dd/yy"))</f>
        <v>37033</v>
      </c>
      <c r="B441" s="122" t="str">
        <f aca="false">IF(K441="Power",IF(Z441="Enron Canada Corp.",LEFT(L441,9),LEFT(L441,13)),K441)</f>
        <v>US West Power</v>
      </c>
      <c r="C441" s="123" t="n">
        <f aca="false">IF(K441="Power",((AE441-AD441+1)*16*SUM(O441:P441)),((AE441-AD441+1)*SUM(O441:P441)))</f>
        <v>800</v>
      </c>
      <c r="D441" s="123" t="n">
        <f aca="false">VLOOKUP(H441,$A$7:$E$11,(HLOOKUP(B441,$B$5:$E$6,2,FALSE())),FALSE())*C441</f>
        <v>6</v>
      </c>
      <c r="E441" s="90" t="n">
        <v>1276965</v>
      </c>
      <c r="F441" s="91" t="n">
        <v>37033.3462037037</v>
      </c>
      <c r="G441" s="0" t="s">
        <v>292</v>
      </c>
      <c r="H441" s="0" t="s">
        <v>13</v>
      </c>
      <c r="I441" s="0" t="s">
        <v>10</v>
      </c>
      <c r="K441" s="0" t="s">
        <v>12</v>
      </c>
      <c r="L441" s="0" t="s">
        <v>92</v>
      </c>
      <c r="M441" s="0" t="n">
        <v>51024</v>
      </c>
      <c r="N441" s="0" t="s">
        <v>613</v>
      </c>
      <c r="P441" s="92" t="n">
        <v>25</v>
      </c>
      <c r="R441" s="0" t="s">
        <v>83</v>
      </c>
      <c r="S441" s="0" t="s">
        <v>84</v>
      </c>
      <c r="T441" s="94" t="n">
        <v>214</v>
      </c>
      <c r="U441" s="0" t="s">
        <v>163</v>
      </c>
      <c r="V441" s="0" t="s">
        <v>294</v>
      </c>
      <c r="W441" s="0" t="s">
        <v>101</v>
      </c>
      <c r="X441" s="0" t="s">
        <v>88</v>
      </c>
      <c r="Y441" s="0" t="s">
        <v>89</v>
      </c>
      <c r="Z441" s="0" t="s">
        <v>90</v>
      </c>
      <c r="AA441" s="0" t="n">
        <v>96060365</v>
      </c>
      <c r="AB441" s="0" t="n">
        <v>617847.1</v>
      </c>
      <c r="AC441" s="0" t="n">
        <v>12</v>
      </c>
      <c r="AD441" s="91" t="n">
        <v>37034.875</v>
      </c>
      <c r="AE441" s="91" t="n">
        <v>37035.875</v>
      </c>
    </row>
    <row r="442" customFormat="false" ht="12.75" hidden="false" customHeight="false" outlineLevel="0" collapsed="false">
      <c r="A442" s="122" t="n">
        <f aca="false">DATEVALUE(TEXT(F442,"mm/dd/yy"))</f>
        <v>37033</v>
      </c>
      <c r="B442" s="122" t="str">
        <f aca="false">IF(K442="Power",IF(Z442="Enron Canada Corp.",LEFT(L442,9),LEFT(L442,13)),K442)</f>
        <v>US West Power</v>
      </c>
      <c r="C442" s="123" t="n">
        <f aca="false">IF(K442="Power",((AE442-AD442+1)*16*SUM(O442:P442)),((AE442-AD442+1)*SUM(O442:P442)))</f>
        <v>800</v>
      </c>
      <c r="D442" s="123" t="n">
        <f aca="false">VLOOKUP(H442,$A$7:$E$11,(HLOOKUP(B442,$B$5:$E$6,2,FALSE())),FALSE())*C442</f>
        <v>6</v>
      </c>
      <c r="E442" s="90" t="n">
        <v>1277001</v>
      </c>
      <c r="F442" s="91" t="n">
        <v>37033.3470138889</v>
      </c>
      <c r="G442" s="0" t="s">
        <v>292</v>
      </c>
      <c r="H442" s="0" t="s">
        <v>13</v>
      </c>
      <c r="I442" s="0" t="s">
        <v>10</v>
      </c>
      <c r="K442" s="0" t="s">
        <v>12</v>
      </c>
      <c r="L442" s="0" t="s">
        <v>92</v>
      </c>
      <c r="M442" s="0" t="n">
        <v>51024</v>
      </c>
      <c r="N442" s="0" t="s">
        <v>613</v>
      </c>
      <c r="P442" s="92" t="n">
        <v>25</v>
      </c>
      <c r="R442" s="0" t="s">
        <v>83</v>
      </c>
      <c r="S442" s="0" t="s">
        <v>84</v>
      </c>
      <c r="T442" s="94" t="n">
        <v>215</v>
      </c>
      <c r="U442" s="0" t="s">
        <v>163</v>
      </c>
      <c r="V442" s="0" t="s">
        <v>294</v>
      </c>
      <c r="W442" s="0" t="s">
        <v>101</v>
      </c>
      <c r="X442" s="0" t="s">
        <v>88</v>
      </c>
      <c r="Y442" s="0" t="s">
        <v>89</v>
      </c>
      <c r="Z442" s="0" t="s">
        <v>90</v>
      </c>
      <c r="AA442" s="0" t="n">
        <v>96060365</v>
      </c>
      <c r="AB442" s="0" t="n">
        <v>617858.1</v>
      </c>
      <c r="AC442" s="0" t="n">
        <v>12</v>
      </c>
      <c r="AD442" s="91" t="n">
        <v>37034.875</v>
      </c>
      <c r="AE442" s="91" t="n">
        <v>37035.875</v>
      </c>
    </row>
    <row r="443" customFormat="false" ht="12.75" hidden="false" customHeight="false" outlineLevel="0" collapsed="false">
      <c r="A443" s="122" t="n">
        <f aca="false">DATEVALUE(TEXT(F443,"mm/dd/yy"))</f>
        <v>37033</v>
      </c>
      <c r="B443" s="122" t="str">
        <f aca="false">IF(K443="Power",IF(Z443="Enron Canada Corp.",LEFT(L443,9),LEFT(L443,13)),K443)</f>
        <v>US West Power</v>
      </c>
      <c r="C443" s="123" t="n">
        <f aca="false">IF(K443="Power",((AE443-AD443+1)*16*SUM(O443:P443)),((AE443-AD443+1)*SUM(O443:P443)))</f>
        <v>12400</v>
      </c>
      <c r="D443" s="123" t="n">
        <f aca="false">VLOOKUP(H443,$A$7:$E$11,(HLOOKUP(B443,$B$5:$E$6,2,FALSE())),FALSE())*C443</f>
        <v>93</v>
      </c>
      <c r="E443" s="90" t="n">
        <v>1277036</v>
      </c>
      <c r="F443" s="91" t="n">
        <v>37033.3480324074</v>
      </c>
      <c r="G443" s="0" t="s">
        <v>242</v>
      </c>
      <c r="H443" s="0" t="s">
        <v>14</v>
      </c>
      <c r="I443" s="0" t="s">
        <v>10</v>
      </c>
      <c r="K443" s="0" t="s">
        <v>12</v>
      </c>
      <c r="L443" s="0" t="s">
        <v>81</v>
      </c>
      <c r="M443" s="0" t="n">
        <v>40693</v>
      </c>
      <c r="N443" s="0" t="s">
        <v>614</v>
      </c>
      <c r="P443" s="92" t="n">
        <v>25</v>
      </c>
      <c r="R443" s="0" t="s">
        <v>83</v>
      </c>
      <c r="S443" s="0" t="s">
        <v>84</v>
      </c>
      <c r="T443" s="94" t="n">
        <v>150</v>
      </c>
      <c r="U443" s="0" t="s">
        <v>104</v>
      </c>
      <c r="V443" s="0" t="s">
        <v>86</v>
      </c>
      <c r="W443" s="0" t="s">
        <v>87</v>
      </c>
      <c r="X443" s="0" t="s">
        <v>88</v>
      </c>
      <c r="Y443" s="0" t="s">
        <v>89</v>
      </c>
      <c r="Z443" s="0" t="s">
        <v>90</v>
      </c>
      <c r="AA443" s="0" t="n">
        <v>96057479</v>
      </c>
      <c r="AB443" s="0" t="n">
        <v>617865.1</v>
      </c>
      <c r="AC443" s="0" t="n">
        <v>55134</v>
      </c>
      <c r="AD443" s="91" t="n">
        <v>37104.8750115741</v>
      </c>
      <c r="AE443" s="91" t="n">
        <v>37134.8750115741</v>
      </c>
    </row>
    <row r="444" customFormat="false" ht="12.75" hidden="false" customHeight="false" outlineLevel="0" collapsed="false">
      <c r="A444" s="122" t="n">
        <f aca="false">DATEVALUE(TEXT(F444,"mm/dd/yy"))</f>
        <v>37033</v>
      </c>
      <c r="B444" s="122" t="str">
        <f aca="false">IF(K444="Power",IF(Z444="Enron Canada Corp.",LEFT(L444,9),LEFT(L444,13)),K444)</f>
        <v>US West Power</v>
      </c>
      <c r="C444" s="123" t="n">
        <f aca="false">IF(K444="Power",((AE444-AD444+1)*16*SUM(O444:P444)),((AE444-AD444+1)*SUM(O444:P444)))</f>
        <v>800</v>
      </c>
      <c r="D444" s="123" t="n">
        <f aca="false">VLOOKUP(H444,$A$7:$E$11,(HLOOKUP(B444,$B$5:$E$6,2,FALSE())),FALSE())*C444</f>
        <v>6</v>
      </c>
      <c r="E444" s="90" t="n">
        <v>1277038</v>
      </c>
      <c r="F444" s="91" t="n">
        <v>37033.3480671296</v>
      </c>
      <c r="G444" s="0" t="s">
        <v>174</v>
      </c>
      <c r="H444" s="0" t="s">
        <v>13</v>
      </c>
      <c r="I444" s="0" t="s">
        <v>10</v>
      </c>
      <c r="K444" s="0" t="s">
        <v>12</v>
      </c>
      <c r="L444" s="0" t="s">
        <v>92</v>
      </c>
      <c r="M444" s="0" t="n">
        <v>51010</v>
      </c>
      <c r="N444" s="0" t="s">
        <v>615</v>
      </c>
      <c r="O444" s="92" t="n">
        <v>25</v>
      </c>
      <c r="R444" s="0" t="s">
        <v>83</v>
      </c>
      <c r="S444" s="0" t="s">
        <v>84</v>
      </c>
      <c r="T444" s="94" t="n">
        <v>380</v>
      </c>
      <c r="U444" s="0" t="s">
        <v>163</v>
      </c>
      <c r="V444" s="0" t="s">
        <v>319</v>
      </c>
      <c r="W444" s="0" t="s">
        <v>101</v>
      </c>
      <c r="X444" s="0" t="s">
        <v>88</v>
      </c>
      <c r="Y444" s="0" t="s">
        <v>89</v>
      </c>
      <c r="Z444" s="0" t="s">
        <v>90</v>
      </c>
      <c r="AA444" s="0" t="n">
        <v>96050496</v>
      </c>
      <c r="AB444" s="0" t="n">
        <v>617866.1</v>
      </c>
      <c r="AC444" s="0" t="n">
        <v>91219</v>
      </c>
      <c r="AD444" s="91" t="n">
        <v>37034.875</v>
      </c>
      <c r="AE444" s="91" t="n">
        <v>37035.875</v>
      </c>
    </row>
    <row r="445" customFormat="false" ht="12.75" hidden="false" customHeight="false" outlineLevel="0" collapsed="false">
      <c r="A445" s="122" t="n">
        <f aca="false">DATEVALUE(TEXT(F445,"mm/dd/yy"))</f>
        <v>37033</v>
      </c>
      <c r="B445" s="122" t="str">
        <f aca="false">IF(K445="Power",IF(Z445="Enron Canada Corp.",LEFT(L445,9),LEFT(L445,13)),K445)</f>
        <v>US West Power</v>
      </c>
      <c r="C445" s="123" t="n">
        <f aca="false">IF(K445="Power",((AE445-AD445+1)*16*SUM(O445:P445)),((AE445-AD445+1)*SUM(O445:P445)))</f>
        <v>12400</v>
      </c>
      <c r="D445" s="123" t="n">
        <f aca="false">VLOOKUP(H445,$A$7:$E$11,(HLOOKUP(B445,$B$5:$E$6,2,FALSE())),FALSE())*C445</f>
        <v>93</v>
      </c>
      <c r="E445" s="90" t="n">
        <v>1277110</v>
      </c>
      <c r="F445" s="91" t="n">
        <v>37033.3494328704</v>
      </c>
      <c r="G445" s="0" t="s">
        <v>242</v>
      </c>
      <c r="H445" s="0" t="s">
        <v>14</v>
      </c>
      <c r="I445" s="0" t="s">
        <v>10</v>
      </c>
      <c r="K445" s="0" t="s">
        <v>12</v>
      </c>
      <c r="L445" s="0" t="s">
        <v>81</v>
      </c>
      <c r="M445" s="0" t="n">
        <v>40693</v>
      </c>
      <c r="N445" s="0" t="s">
        <v>614</v>
      </c>
      <c r="P445" s="92" t="n">
        <v>25</v>
      </c>
      <c r="R445" s="0" t="s">
        <v>83</v>
      </c>
      <c r="S445" s="0" t="s">
        <v>84</v>
      </c>
      <c r="T445" s="94" t="n">
        <v>145</v>
      </c>
      <c r="U445" s="0" t="s">
        <v>104</v>
      </c>
      <c r="V445" s="0" t="s">
        <v>86</v>
      </c>
      <c r="W445" s="0" t="s">
        <v>87</v>
      </c>
      <c r="X445" s="0" t="s">
        <v>88</v>
      </c>
      <c r="Y445" s="0" t="s">
        <v>89</v>
      </c>
      <c r="Z445" s="0" t="s">
        <v>90</v>
      </c>
      <c r="AA445" s="0" t="n">
        <v>96057479</v>
      </c>
      <c r="AB445" s="0" t="n">
        <v>617883.1</v>
      </c>
      <c r="AC445" s="0" t="n">
        <v>55134</v>
      </c>
      <c r="AD445" s="91" t="n">
        <v>37104.8750115741</v>
      </c>
      <c r="AE445" s="91" t="n">
        <v>37134.8750115741</v>
      </c>
    </row>
    <row r="446" customFormat="false" ht="12.75" hidden="false" customHeight="false" outlineLevel="0" collapsed="false">
      <c r="A446" s="122" t="n">
        <f aca="false">DATEVALUE(TEXT(F446,"mm/dd/yy"))</f>
        <v>37033</v>
      </c>
      <c r="B446" s="122" t="str">
        <f aca="false">IF(K446="Power",IF(Z446="Enron Canada Corp.",LEFT(L446,9),LEFT(L446,13)),K446)</f>
        <v>US West Power</v>
      </c>
      <c r="C446" s="123" t="n">
        <f aca="false">IF(K446="Power",((AE446-AD446+1)*16*SUM(O446:P446)),((AE446-AD446+1)*SUM(O446:P446)))</f>
        <v>12400</v>
      </c>
      <c r="D446" s="123" t="n">
        <f aca="false">VLOOKUP(H446,$A$7:$E$11,(HLOOKUP(B446,$B$5:$E$6,2,FALSE())),FALSE())*C446</f>
        <v>93</v>
      </c>
      <c r="E446" s="90" t="n">
        <v>1277121</v>
      </c>
      <c r="F446" s="91" t="n">
        <v>37033.3499884259</v>
      </c>
      <c r="G446" s="0" t="s">
        <v>242</v>
      </c>
      <c r="H446" s="0" t="s">
        <v>14</v>
      </c>
      <c r="I446" s="0" t="s">
        <v>10</v>
      </c>
      <c r="K446" s="0" t="s">
        <v>12</v>
      </c>
      <c r="L446" s="0" t="s">
        <v>81</v>
      </c>
      <c r="M446" s="0" t="n">
        <v>40691</v>
      </c>
      <c r="N446" s="0" t="s">
        <v>610</v>
      </c>
      <c r="P446" s="92" t="n">
        <v>25</v>
      </c>
      <c r="R446" s="0" t="s">
        <v>83</v>
      </c>
      <c r="S446" s="0" t="s">
        <v>84</v>
      </c>
      <c r="T446" s="94" t="n">
        <v>120</v>
      </c>
      <c r="U446" s="0" t="s">
        <v>104</v>
      </c>
      <c r="V446" s="0" t="s">
        <v>86</v>
      </c>
      <c r="W446" s="0" t="s">
        <v>87</v>
      </c>
      <c r="X446" s="0" t="s">
        <v>88</v>
      </c>
      <c r="Y446" s="0" t="s">
        <v>89</v>
      </c>
      <c r="Z446" s="0" t="s">
        <v>90</v>
      </c>
      <c r="AA446" s="0" t="n">
        <v>96057479</v>
      </c>
      <c r="AB446" s="0" t="n">
        <v>617887.1</v>
      </c>
      <c r="AC446" s="0" t="n">
        <v>55134</v>
      </c>
      <c r="AD446" s="91" t="n">
        <v>37073.8750115741</v>
      </c>
      <c r="AE446" s="91" t="n">
        <v>37103.8750115741</v>
      </c>
    </row>
    <row r="447" customFormat="false" ht="12.75" hidden="false" customHeight="false" outlineLevel="0" collapsed="false">
      <c r="A447" s="122" t="n">
        <f aca="false">DATEVALUE(TEXT(F447,"mm/dd/yy"))</f>
        <v>37033</v>
      </c>
      <c r="B447" s="122" t="str">
        <f aca="false">IF(K447="Power",IF(Z447="Enron Canada Corp.",LEFT(L447,9),LEFT(L447,13)),K447)</f>
        <v>US West Power</v>
      </c>
      <c r="C447" s="123" t="n">
        <f aca="false">IF(K447="Power",((AE447-AD447+1)*16*SUM(O447:P447)),((AE447-AD447+1)*SUM(O447:P447)))</f>
        <v>12000</v>
      </c>
      <c r="D447" s="123" t="n">
        <f aca="false">VLOOKUP(H447,$A$7:$E$11,(HLOOKUP(B447,$B$5:$E$6,2,FALSE())),FALSE())*C447</f>
        <v>90</v>
      </c>
      <c r="E447" s="90" t="n">
        <v>1277133</v>
      </c>
      <c r="F447" s="91" t="n">
        <v>37033.3503935185</v>
      </c>
      <c r="G447" s="0" t="s">
        <v>242</v>
      </c>
      <c r="H447" s="0" t="s">
        <v>14</v>
      </c>
      <c r="I447" s="0" t="s">
        <v>10</v>
      </c>
      <c r="K447" s="0" t="s">
        <v>12</v>
      </c>
      <c r="L447" s="0" t="s">
        <v>81</v>
      </c>
      <c r="M447" s="0" t="n">
        <v>40695</v>
      </c>
      <c r="N447" s="0" t="s">
        <v>611</v>
      </c>
      <c r="P447" s="92" t="n">
        <v>25</v>
      </c>
      <c r="R447" s="0" t="s">
        <v>83</v>
      </c>
      <c r="S447" s="0" t="s">
        <v>84</v>
      </c>
      <c r="T447" s="94" t="n">
        <v>110</v>
      </c>
      <c r="U447" s="0" t="s">
        <v>104</v>
      </c>
      <c r="V447" s="0" t="s">
        <v>86</v>
      </c>
      <c r="W447" s="0" t="s">
        <v>87</v>
      </c>
      <c r="X447" s="0" t="s">
        <v>88</v>
      </c>
      <c r="Y447" s="0" t="s">
        <v>89</v>
      </c>
      <c r="Z447" s="0" t="s">
        <v>90</v>
      </c>
      <c r="AA447" s="0" t="n">
        <v>96057479</v>
      </c>
      <c r="AB447" s="0" t="n">
        <v>617889.1</v>
      </c>
      <c r="AC447" s="0" t="n">
        <v>55134</v>
      </c>
      <c r="AD447" s="91" t="n">
        <v>37135.8750115741</v>
      </c>
      <c r="AE447" s="91" t="n">
        <v>37164.8750115741</v>
      </c>
    </row>
    <row r="448" customFormat="false" ht="12.75" hidden="false" customHeight="false" outlineLevel="0" collapsed="false">
      <c r="A448" s="122" t="n">
        <f aca="false">DATEVALUE(TEXT(F448,"mm/dd/yy"))</f>
        <v>37033</v>
      </c>
      <c r="B448" s="122" t="str">
        <f aca="false">IF(K448="Power",IF(Z448="Enron Canada Corp.",LEFT(L448,9),LEFT(L448,13)),K448)</f>
        <v>US West Power</v>
      </c>
      <c r="C448" s="123" t="n">
        <f aca="false">IF(K448="Power",((AE448-AD448+1)*16*SUM(O448:P448)),((AE448-AD448+1)*SUM(O448:P448)))</f>
        <v>192</v>
      </c>
      <c r="D448" s="123" t="n">
        <f aca="false">VLOOKUP(H448,$A$7:$E$11,(HLOOKUP(B448,$B$5:$E$6,2,FALSE())),FALSE())*C448</f>
        <v>1.44</v>
      </c>
      <c r="E448" s="90" t="n">
        <v>1277421</v>
      </c>
      <c r="F448" s="91" t="n">
        <v>37033.3587962963</v>
      </c>
      <c r="G448" s="0" t="s">
        <v>292</v>
      </c>
      <c r="H448" s="0" t="s">
        <v>13</v>
      </c>
      <c r="I448" s="0" t="s">
        <v>10</v>
      </c>
      <c r="K448" s="0" t="s">
        <v>12</v>
      </c>
      <c r="L448" s="0" t="s">
        <v>92</v>
      </c>
      <c r="M448" s="0" t="n">
        <v>51064</v>
      </c>
      <c r="N448" s="0" t="s">
        <v>616</v>
      </c>
      <c r="P448" s="92" t="n">
        <v>6</v>
      </c>
      <c r="R448" s="0" t="s">
        <v>83</v>
      </c>
      <c r="S448" s="0" t="s">
        <v>84</v>
      </c>
      <c r="T448" s="94" t="n">
        <v>410</v>
      </c>
      <c r="U448" s="0" t="s">
        <v>163</v>
      </c>
      <c r="V448" s="0" t="s">
        <v>429</v>
      </c>
      <c r="W448" s="0" t="s">
        <v>101</v>
      </c>
      <c r="X448" s="0" t="s">
        <v>88</v>
      </c>
      <c r="Y448" s="0" t="s">
        <v>89</v>
      </c>
      <c r="Z448" s="0" t="s">
        <v>90</v>
      </c>
      <c r="AA448" s="0" t="n">
        <v>96060365</v>
      </c>
      <c r="AB448" s="0" t="n">
        <v>617959.1</v>
      </c>
      <c r="AC448" s="0" t="n">
        <v>12</v>
      </c>
      <c r="AD448" s="91" t="n">
        <v>37034.875</v>
      </c>
      <c r="AE448" s="91" t="n">
        <v>37035.875</v>
      </c>
    </row>
    <row r="449" customFormat="false" ht="12.75" hidden="false" customHeight="false" outlineLevel="0" collapsed="false">
      <c r="A449" s="122" t="n">
        <f aca="false">DATEVALUE(TEXT(F449,"mm/dd/yy"))</f>
        <v>37033</v>
      </c>
      <c r="B449" s="122" t="str">
        <f aca="false">IF(K449="Power",IF(Z449="Enron Canada Corp.",LEFT(L449,9),LEFT(L449,13)),K449)</f>
        <v>US West Power</v>
      </c>
      <c r="C449" s="123" t="n">
        <f aca="false">IF(K449="Power",((AE449-AD449+1)*16*SUM(O449:P449)),((AE449-AD449+1)*SUM(O449:P449)))</f>
        <v>320</v>
      </c>
      <c r="D449" s="123" t="n">
        <f aca="false">VLOOKUP(H449,$A$7:$E$11,(HLOOKUP(B449,$B$5:$E$6,2,FALSE())),FALSE())*C449</f>
        <v>2.4</v>
      </c>
      <c r="E449" s="90" t="n">
        <v>1277426</v>
      </c>
      <c r="F449" s="91" t="n">
        <v>37033.358912037</v>
      </c>
      <c r="G449" s="0" t="s">
        <v>292</v>
      </c>
      <c r="H449" s="0" t="s">
        <v>13</v>
      </c>
      <c r="I449" s="0" t="s">
        <v>10</v>
      </c>
      <c r="K449" s="0" t="s">
        <v>12</v>
      </c>
      <c r="L449" s="0" t="s">
        <v>92</v>
      </c>
      <c r="M449" s="0" t="n">
        <v>51090</v>
      </c>
      <c r="N449" s="0" t="s">
        <v>617</v>
      </c>
      <c r="P449" s="92" t="n">
        <v>10</v>
      </c>
      <c r="R449" s="0" t="s">
        <v>83</v>
      </c>
      <c r="S449" s="0" t="s">
        <v>84</v>
      </c>
      <c r="T449" s="94" t="n">
        <v>225</v>
      </c>
      <c r="U449" s="0" t="s">
        <v>163</v>
      </c>
      <c r="V449" s="0" t="s">
        <v>429</v>
      </c>
      <c r="W449" s="0" t="s">
        <v>101</v>
      </c>
      <c r="X449" s="0" t="s">
        <v>88</v>
      </c>
      <c r="Y449" s="0" t="s">
        <v>89</v>
      </c>
      <c r="Z449" s="0" t="s">
        <v>90</v>
      </c>
      <c r="AA449" s="0" t="n">
        <v>96060365</v>
      </c>
      <c r="AB449" s="0" t="n">
        <v>617960.1</v>
      </c>
      <c r="AC449" s="0" t="n">
        <v>12</v>
      </c>
      <c r="AD449" s="91" t="n">
        <v>37034.875</v>
      </c>
      <c r="AE449" s="91" t="n">
        <v>37035.875</v>
      </c>
    </row>
    <row r="450" customFormat="false" ht="12.75" hidden="false" customHeight="false" outlineLevel="0" collapsed="false">
      <c r="A450" s="122" t="n">
        <f aca="false">DATEVALUE(TEXT(F450,"mm/dd/yy"))</f>
        <v>37033</v>
      </c>
      <c r="B450" s="122" t="str">
        <f aca="false">IF(K450="Power",IF(Z450="Enron Canada Corp.",LEFT(L450,9),LEFT(L450,13)),K450)</f>
        <v>US East Power</v>
      </c>
      <c r="C450" s="123" t="n">
        <f aca="false">IF(K450="Power",((AE450-AD450+1)*16*SUM(O450:P450)),((AE450-AD450+1)*SUM(O450:P450)))</f>
        <v>4000</v>
      </c>
      <c r="D450" s="123" t="n">
        <f aca="false">VLOOKUP(H450,$A$7:$E$11,(HLOOKUP(B450,$B$5:$E$6,2,FALSE())),FALSE())*C450</f>
        <v>20</v>
      </c>
      <c r="E450" s="90" t="n">
        <v>1277512</v>
      </c>
      <c r="F450" s="91" t="n">
        <v>37033.3607638889</v>
      </c>
      <c r="G450" s="0" t="s">
        <v>449</v>
      </c>
      <c r="H450" s="0" t="s">
        <v>13</v>
      </c>
      <c r="I450" s="0" t="s">
        <v>10</v>
      </c>
      <c r="K450" s="0" t="s">
        <v>12</v>
      </c>
      <c r="L450" s="0" t="s">
        <v>119</v>
      </c>
      <c r="M450" s="0" t="n">
        <v>29070</v>
      </c>
      <c r="N450" s="0" t="s">
        <v>618</v>
      </c>
      <c r="P450" s="92" t="n">
        <v>50</v>
      </c>
      <c r="R450" s="0" t="s">
        <v>83</v>
      </c>
      <c r="S450" s="0" t="s">
        <v>84</v>
      </c>
      <c r="T450" s="94" t="n">
        <v>33</v>
      </c>
      <c r="U450" s="0" t="s">
        <v>194</v>
      </c>
      <c r="V450" s="0" t="s">
        <v>195</v>
      </c>
      <c r="W450" s="0" t="s">
        <v>171</v>
      </c>
      <c r="X450" s="0" t="s">
        <v>88</v>
      </c>
      <c r="Y450" s="0" t="s">
        <v>89</v>
      </c>
      <c r="Z450" s="0" t="s">
        <v>90</v>
      </c>
      <c r="AB450" s="0" t="n">
        <v>617967.1</v>
      </c>
      <c r="AC450" s="0" t="n">
        <v>27457</v>
      </c>
      <c r="AD450" s="91" t="n">
        <v>37039.8750115741</v>
      </c>
      <c r="AE450" s="91" t="n">
        <v>37043.8750115741</v>
      </c>
    </row>
    <row r="451" customFormat="false" ht="12.75" hidden="false" customHeight="false" outlineLevel="0" collapsed="false">
      <c r="A451" s="122" t="n">
        <f aca="false">DATEVALUE(TEXT(F451,"mm/dd/yy"))</f>
        <v>37033</v>
      </c>
      <c r="B451" s="122" t="str">
        <f aca="false">IF(K451="Power",IF(Z451="Enron Canada Corp.",LEFT(L451,9),LEFT(L451,13)),K451)</f>
        <v>US West Power</v>
      </c>
      <c r="C451" s="123" t="n">
        <f aca="false">IF(K451="Power",((AE451-AD451+1)*16*SUM(O451:P451)),((AE451-AD451+1)*SUM(O451:P451)))</f>
        <v>800</v>
      </c>
      <c r="D451" s="123" t="n">
        <f aca="false">VLOOKUP(H451,$A$7:$E$11,(HLOOKUP(B451,$B$5:$E$6,2,FALSE())),FALSE())*C451</f>
        <v>6</v>
      </c>
      <c r="E451" s="90" t="n">
        <v>1277568</v>
      </c>
      <c r="F451" s="91" t="n">
        <v>37033.3618518518</v>
      </c>
      <c r="G451" s="0" t="s">
        <v>292</v>
      </c>
      <c r="H451" s="0" t="s">
        <v>13</v>
      </c>
      <c r="I451" s="0" t="s">
        <v>10</v>
      </c>
      <c r="K451" s="0" t="s">
        <v>12</v>
      </c>
      <c r="L451" s="0" t="s">
        <v>92</v>
      </c>
      <c r="M451" s="0" t="n">
        <v>51024</v>
      </c>
      <c r="N451" s="0" t="s">
        <v>613</v>
      </c>
      <c r="P451" s="92" t="n">
        <v>25</v>
      </c>
      <c r="R451" s="0" t="s">
        <v>83</v>
      </c>
      <c r="S451" s="0" t="s">
        <v>84</v>
      </c>
      <c r="T451" s="94" t="n">
        <v>230</v>
      </c>
      <c r="U451" s="0" t="s">
        <v>163</v>
      </c>
      <c r="V451" s="0" t="s">
        <v>294</v>
      </c>
      <c r="W451" s="0" t="s">
        <v>101</v>
      </c>
      <c r="X451" s="0" t="s">
        <v>88</v>
      </c>
      <c r="Y451" s="0" t="s">
        <v>89</v>
      </c>
      <c r="Z451" s="0" t="s">
        <v>90</v>
      </c>
      <c r="AA451" s="0" t="n">
        <v>96060365</v>
      </c>
      <c r="AB451" s="0" t="n">
        <v>617970.1</v>
      </c>
      <c r="AC451" s="0" t="n">
        <v>12</v>
      </c>
      <c r="AD451" s="91" t="n">
        <v>37034.875</v>
      </c>
      <c r="AE451" s="91" t="n">
        <v>37035.875</v>
      </c>
    </row>
    <row r="452" customFormat="false" ht="12.75" hidden="false" customHeight="false" outlineLevel="0" collapsed="false">
      <c r="A452" s="122" t="n">
        <f aca="false">DATEVALUE(TEXT(F452,"mm/dd/yy"))</f>
        <v>37033</v>
      </c>
      <c r="B452" s="122" t="str">
        <f aca="false">IF(K452="Power",IF(Z452="Enron Canada Corp.",LEFT(L452,9),LEFT(L452,13)),K452)</f>
        <v>Natural Gas</v>
      </c>
      <c r="C452" s="123" t="n">
        <f aca="false">IF(K452="Power",((AE452-AD452+1)*16*SUM(O452:P452)),((AE452-AD452+1)*SUM(O452:P452)))</f>
        <v>150000</v>
      </c>
      <c r="D452" s="123" t="n">
        <f aca="false">VLOOKUP(H452,$A$7:$E$11,(HLOOKUP(B452,$B$5:$E$6,2,FALSE())),FALSE())*C452</f>
        <v>37.5</v>
      </c>
      <c r="E452" s="90" t="n">
        <v>1277628</v>
      </c>
      <c r="F452" s="91" t="n">
        <v>37033.362974537</v>
      </c>
      <c r="G452" s="0" t="s">
        <v>619</v>
      </c>
      <c r="H452" s="0" t="s">
        <v>15</v>
      </c>
      <c r="I452" s="0" t="s">
        <v>10</v>
      </c>
      <c r="K452" s="0" t="s">
        <v>11</v>
      </c>
      <c r="L452" s="0" t="s">
        <v>125</v>
      </c>
      <c r="M452" s="0" t="n">
        <v>36233</v>
      </c>
      <c r="N452" s="0" t="s">
        <v>535</v>
      </c>
      <c r="O452" s="92" t="n">
        <v>5000</v>
      </c>
      <c r="R452" s="0" t="s">
        <v>111</v>
      </c>
      <c r="S452" s="0" t="s">
        <v>84</v>
      </c>
      <c r="T452" s="94" t="n">
        <v>0</v>
      </c>
      <c r="U452" s="0" t="s">
        <v>536</v>
      </c>
      <c r="V452" s="0" t="s">
        <v>204</v>
      </c>
      <c r="W452" s="0" t="s">
        <v>205</v>
      </c>
      <c r="X452" s="0" t="s">
        <v>115</v>
      </c>
      <c r="Y452" s="0" t="s">
        <v>89</v>
      </c>
      <c r="Z452" s="0" t="s">
        <v>116</v>
      </c>
      <c r="AA452" s="0" t="n">
        <v>96017418</v>
      </c>
      <c r="AB452" s="0" t="s">
        <v>620</v>
      </c>
      <c r="AC452" s="0" t="n">
        <v>57700</v>
      </c>
      <c r="AD452" s="91" t="n">
        <v>37043.8750115741</v>
      </c>
      <c r="AE452" s="91" t="n">
        <v>37072.8750115741</v>
      </c>
    </row>
    <row r="453" customFormat="false" ht="12.75" hidden="false" customHeight="false" outlineLevel="0" collapsed="false">
      <c r="A453" s="122" t="n">
        <f aca="false">DATEVALUE(TEXT(F453,"mm/dd/yy"))</f>
        <v>37033</v>
      </c>
      <c r="B453" s="122" t="str">
        <f aca="false">IF(K453="Power",IF(Z453="Enron Canada Corp.",LEFT(L453,9),LEFT(L453,13)),K453)</f>
        <v>US West Power</v>
      </c>
      <c r="C453" s="123" t="n">
        <f aca="false">IF(K453="Power",((AE453-AD453+1)*16*SUM(O453:P453)),((AE453-AD453+1)*SUM(O453:P453)))</f>
        <v>800</v>
      </c>
      <c r="D453" s="123" t="n">
        <f aca="false">VLOOKUP(H453,$A$7:$E$11,(HLOOKUP(B453,$B$5:$E$6,2,FALSE())),FALSE())*C453</f>
        <v>6</v>
      </c>
      <c r="E453" s="90" t="n">
        <v>1277767</v>
      </c>
      <c r="F453" s="91" t="n">
        <v>37033.3659722222</v>
      </c>
      <c r="G453" s="0" t="s">
        <v>292</v>
      </c>
      <c r="H453" s="0" t="s">
        <v>13</v>
      </c>
      <c r="I453" s="0" t="s">
        <v>10</v>
      </c>
      <c r="K453" s="0" t="s">
        <v>12</v>
      </c>
      <c r="L453" s="0" t="s">
        <v>92</v>
      </c>
      <c r="M453" s="0" t="n">
        <v>51024</v>
      </c>
      <c r="N453" s="0" t="s">
        <v>613</v>
      </c>
      <c r="P453" s="92" t="n">
        <v>25</v>
      </c>
      <c r="R453" s="0" t="s">
        <v>83</v>
      </c>
      <c r="S453" s="0" t="s">
        <v>84</v>
      </c>
      <c r="T453" s="94" t="n">
        <v>229</v>
      </c>
      <c r="U453" s="0" t="s">
        <v>163</v>
      </c>
      <c r="V453" s="0" t="s">
        <v>294</v>
      </c>
      <c r="W453" s="0" t="s">
        <v>101</v>
      </c>
      <c r="X453" s="0" t="s">
        <v>88</v>
      </c>
      <c r="Y453" s="0" t="s">
        <v>89</v>
      </c>
      <c r="Z453" s="0" t="s">
        <v>90</v>
      </c>
      <c r="AA453" s="0" t="n">
        <v>96060365</v>
      </c>
      <c r="AB453" s="0" t="n">
        <v>617977.1</v>
      </c>
      <c r="AC453" s="0" t="n">
        <v>12</v>
      </c>
      <c r="AD453" s="91" t="n">
        <v>37034.875</v>
      </c>
      <c r="AE453" s="91" t="n">
        <v>37035.875</v>
      </c>
    </row>
    <row r="454" customFormat="false" ht="12.75" hidden="false" customHeight="false" outlineLevel="0" collapsed="false">
      <c r="A454" s="122" t="n">
        <f aca="false">DATEVALUE(TEXT(F454,"mm/dd/yy"))</f>
        <v>37033</v>
      </c>
      <c r="B454" s="122" t="str">
        <f aca="false">IF(K454="Power",IF(Z454="Enron Canada Corp.",LEFT(L454,9),LEFT(L454,13)),K454)</f>
        <v>US East Power</v>
      </c>
      <c r="C454" s="123" t="n">
        <f aca="false">IF(K454="Power",((AE454-AD454+1)*16*SUM(O454:P454)),((AE454-AD454+1)*SUM(O454:P454)))</f>
        <v>4000</v>
      </c>
      <c r="D454" s="123" t="n">
        <f aca="false">VLOOKUP(H454,$A$7:$E$11,(HLOOKUP(B454,$B$5:$E$6,2,FALSE())),FALSE())*C454</f>
        <v>20</v>
      </c>
      <c r="E454" s="90" t="n">
        <v>1278412</v>
      </c>
      <c r="F454" s="91" t="n">
        <v>37033.3844097222</v>
      </c>
      <c r="G454" s="0" t="s">
        <v>621</v>
      </c>
      <c r="H454" s="0" t="s">
        <v>13</v>
      </c>
      <c r="I454" s="0" t="s">
        <v>10</v>
      </c>
      <c r="K454" s="0" t="s">
        <v>12</v>
      </c>
      <c r="L454" s="0" t="s">
        <v>119</v>
      </c>
      <c r="M454" s="0" t="n">
        <v>25667</v>
      </c>
      <c r="N454" s="0" t="s">
        <v>622</v>
      </c>
      <c r="P454" s="92" t="n">
        <v>50</v>
      </c>
      <c r="R454" s="0" t="s">
        <v>83</v>
      </c>
      <c r="S454" s="0" t="s">
        <v>84</v>
      </c>
      <c r="T454" s="94" t="n">
        <v>34.5</v>
      </c>
      <c r="U454" s="0" t="s">
        <v>549</v>
      </c>
      <c r="V454" s="0" t="s">
        <v>446</v>
      </c>
      <c r="W454" s="0" t="s">
        <v>568</v>
      </c>
      <c r="X454" s="0" t="s">
        <v>88</v>
      </c>
      <c r="Y454" s="0" t="s">
        <v>89</v>
      </c>
      <c r="Z454" s="0" t="s">
        <v>90</v>
      </c>
      <c r="AB454" s="0" t="n">
        <v>618046.1</v>
      </c>
      <c r="AC454" s="0" t="n">
        <v>1424</v>
      </c>
      <c r="AD454" s="91" t="n">
        <v>37039.8750115741</v>
      </c>
      <c r="AE454" s="91" t="n">
        <v>37043.8750115741</v>
      </c>
    </row>
    <row r="455" customFormat="false" ht="12.75" hidden="false" customHeight="false" outlineLevel="0" collapsed="false">
      <c r="A455" s="122" t="n">
        <f aca="false">DATEVALUE(TEXT(F455,"mm/dd/yy"))</f>
        <v>37033</v>
      </c>
      <c r="B455" s="122" t="str">
        <f aca="false">IF(K455="Power",IF(Z455="Enron Canada Corp.",LEFT(L455,9),LEFT(L455,13)),K455)</f>
        <v>US West Power</v>
      </c>
      <c r="C455" s="123" t="n">
        <f aca="false">IF(K455="Power",((AE455-AD455+1)*16*SUM(O455:P455)),((AE455-AD455+1)*SUM(O455:P455)))</f>
        <v>12400</v>
      </c>
      <c r="D455" s="123" t="n">
        <f aca="false">VLOOKUP(H455,$A$7:$E$11,(HLOOKUP(B455,$B$5:$E$6,2,FALSE())),FALSE())*C455</f>
        <v>93</v>
      </c>
      <c r="E455" s="90" t="n">
        <v>1278773</v>
      </c>
      <c r="F455" s="91" t="n">
        <v>37033.3933680556</v>
      </c>
      <c r="G455" s="0" t="s">
        <v>242</v>
      </c>
      <c r="H455" s="0" t="s">
        <v>14</v>
      </c>
      <c r="I455" s="0" t="s">
        <v>10</v>
      </c>
      <c r="K455" s="0" t="s">
        <v>12</v>
      </c>
      <c r="L455" s="0" t="s">
        <v>81</v>
      </c>
      <c r="M455" s="0" t="n">
        <v>40693</v>
      </c>
      <c r="N455" s="0" t="s">
        <v>614</v>
      </c>
      <c r="P455" s="92" t="n">
        <v>25</v>
      </c>
      <c r="R455" s="0" t="s">
        <v>83</v>
      </c>
      <c r="S455" s="0" t="s">
        <v>84</v>
      </c>
      <c r="T455" s="94" t="n">
        <v>140</v>
      </c>
      <c r="U455" s="0" t="s">
        <v>104</v>
      </c>
      <c r="V455" s="0" t="s">
        <v>86</v>
      </c>
      <c r="W455" s="0" t="s">
        <v>87</v>
      </c>
      <c r="X455" s="0" t="s">
        <v>88</v>
      </c>
      <c r="Y455" s="0" t="s">
        <v>89</v>
      </c>
      <c r="Z455" s="0" t="s">
        <v>90</v>
      </c>
      <c r="AA455" s="0" t="n">
        <v>96057479</v>
      </c>
      <c r="AB455" s="0" t="n">
        <v>618075.1</v>
      </c>
      <c r="AC455" s="0" t="n">
        <v>55134</v>
      </c>
      <c r="AD455" s="91" t="n">
        <v>37104.8750115741</v>
      </c>
      <c r="AE455" s="91" t="n">
        <v>37134.8750115741</v>
      </c>
    </row>
    <row r="456" customFormat="false" ht="12.75" hidden="false" customHeight="false" outlineLevel="0" collapsed="false">
      <c r="A456" s="122" t="n">
        <f aca="false">DATEVALUE(TEXT(F456,"mm/dd/yy"))</f>
        <v>37033</v>
      </c>
      <c r="B456" s="122" t="str">
        <f aca="false">IF(K456="Power",IF(Z456="Enron Canada Corp.",LEFT(L456,9),LEFT(L456,13)),K456)</f>
        <v>Natural Gas</v>
      </c>
      <c r="C456" s="123" t="n">
        <f aca="false">IF(K456="Power",((AE456-AD456+1)*16*SUM(O456:P456)),((AE456-AD456+1)*SUM(O456:P456)))</f>
        <v>2295000</v>
      </c>
      <c r="D456" s="123" t="n">
        <f aca="false">VLOOKUP(H456,$A$7:$E$11,(HLOOKUP(B456,$B$5:$E$6,2,FALSE())),FALSE())*C456</f>
        <v>573.75</v>
      </c>
      <c r="E456" s="90" t="n">
        <v>1279479</v>
      </c>
      <c r="F456" s="91" t="n">
        <v>37033.4199421296</v>
      </c>
      <c r="G456" s="0" t="s">
        <v>415</v>
      </c>
      <c r="H456" s="0" t="s">
        <v>15</v>
      </c>
      <c r="I456" s="0" t="s">
        <v>10</v>
      </c>
      <c r="K456" s="0" t="s">
        <v>11</v>
      </c>
      <c r="L456" s="0" t="s">
        <v>109</v>
      </c>
      <c r="M456" s="0" t="n">
        <v>49209</v>
      </c>
      <c r="N456" s="0" t="s">
        <v>384</v>
      </c>
      <c r="P456" s="92" t="n">
        <v>15000</v>
      </c>
      <c r="R456" s="0" t="s">
        <v>111</v>
      </c>
      <c r="S456" s="0" t="s">
        <v>84</v>
      </c>
      <c r="T456" s="94" t="n">
        <v>-0.005</v>
      </c>
      <c r="U456" s="0" t="s">
        <v>573</v>
      </c>
      <c r="V456" s="0" t="s">
        <v>204</v>
      </c>
      <c r="W456" s="0" t="s">
        <v>205</v>
      </c>
      <c r="X456" s="0" t="s">
        <v>115</v>
      </c>
      <c r="Y456" s="0" t="s">
        <v>89</v>
      </c>
      <c r="Z456" s="0" t="s">
        <v>116</v>
      </c>
      <c r="AA456" s="0" t="n">
        <v>96022095</v>
      </c>
      <c r="AB456" s="0" t="s">
        <v>623</v>
      </c>
      <c r="AC456" s="0" t="n">
        <v>31699</v>
      </c>
      <c r="AD456" s="91" t="n">
        <v>37043</v>
      </c>
      <c r="AE456" s="91" t="n">
        <v>37195</v>
      </c>
    </row>
    <row r="457" customFormat="false" ht="12.75" hidden="false" customHeight="false" outlineLevel="0" collapsed="false">
      <c r="A457" s="122" t="n">
        <f aca="false">DATEVALUE(TEXT(F457,"mm/dd/yy"))</f>
        <v>37033</v>
      </c>
      <c r="B457" s="122" t="str">
        <f aca="false">IF(K457="Power",IF(Z457="Enron Canada Corp.",LEFT(L457,9),LEFT(L457,13)),K457)</f>
        <v>US East Power</v>
      </c>
      <c r="C457" s="123" t="n">
        <f aca="false">IF(K457="Power",((AE457-AD457+1)*16*SUM(O457:P457)),((AE457-AD457+1)*SUM(O457:P457)))</f>
        <v>24000</v>
      </c>
      <c r="D457" s="123" t="n">
        <f aca="false">VLOOKUP(H457,$A$7:$E$11,(HLOOKUP(B457,$B$5:$E$6,2,FALSE())),FALSE())*C457</f>
        <v>120</v>
      </c>
      <c r="E457" s="90" t="n">
        <v>1279793</v>
      </c>
      <c r="F457" s="91" t="n">
        <v>37033.4421296296</v>
      </c>
      <c r="G457" s="0" t="s">
        <v>148</v>
      </c>
      <c r="H457" s="0" t="s">
        <v>13</v>
      </c>
      <c r="I457" s="0" t="s">
        <v>10</v>
      </c>
      <c r="K457" s="0" t="s">
        <v>12</v>
      </c>
      <c r="L457" s="0" t="s">
        <v>119</v>
      </c>
      <c r="M457" s="0" t="n">
        <v>32554</v>
      </c>
      <c r="N457" s="0" t="s">
        <v>158</v>
      </c>
      <c r="P457" s="92" t="n">
        <v>50</v>
      </c>
      <c r="R457" s="0" t="s">
        <v>83</v>
      </c>
      <c r="S457" s="0" t="s">
        <v>84</v>
      </c>
      <c r="T457" s="94" t="n">
        <v>55</v>
      </c>
      <c r="U457" s="0" t="s">
        <v>194</v>
      </c>
      <c r="V457" s="0" t="s">
        <v>139</v>
      </c>
      <c r="W457" s="0" t="s">
        <v>160</v>
      </c>
      <c r="X457" s="0" t="s">
        <v>88</v>
      </c>
      <c r="Y457" s="0" t="s">
        <v>89</v>
      </c>
      <c r="Z457" s="0" t="s">
        <v>90</v>
      </c>
      <c r="AA457" s="0" t="n">
        <v>96057469</v>
      </c>
      <c r="AB457" s="0" t="n">
        <v>618214.1</v>
      </c>
      <c r="AC457" s="0" t="n">
        <v>53350</v>
      </c>
      <c r="AD457" s="91" t="n">
        <v>37043.5916666667</v>
      </c>
      <c r="AE457" s="91" t="n">
        <v>37072.5916666667</v>
      </c>
    </row>
    <row r="458" customFormat="false" ht="12.75" hidden="false" customHeight="false" outlineLevel="0" collapsed="false">
      <c r="A458" s="122" t="n">
        <f aca="false">DATEVALUE(TEXT(F458,"mm/dd/yy"))</f>
        <v>37033</v>
      </c>
      <c r="B458" s="122" t="str">
        <f aca="false">IF(K458="Power",IF(Z458="Enron Canada Corp.",LEFT(L458,9),LEFT(L458,13)),K458)</f>
        <v>Natural Gas</v>
      </c>
      <c r="C458" s="123" t="n">
        <f aca="false">IF(K458="Power",((AE458-AD458+1)*16*SUM(O458:P458)),((AE458-AD458+1)*SUM(O458:P458)))</f>
        <v>1070000</v>
      </c>
      <c r="D458" s="123" t="n">
        <f aca="false">VLOOKUP(H458,$A$7:$E$11,(HLOOKUP(B458,$B$5:$E$6,2,FALSE())),FALSE())*C458</f>
        <v>267.5</v>
      </c>
      <c r="E458" s="90" t="n">
        <v>1279881</v>
      </c>
      <c r="F458" s="91" t="n">
        <v>37033.4499884259</v>
      </c>
      <c r="G458" s="0" t="s">
        <v>148</v>
      </c>
      <c r="H458" s="0" t="s">
        <v>13</v>
      </c>
      <c r="I458" s="0" t="s">
        <v>10</v>
      </c>
      <c r="K458" s="0" t="s">
        <v>11</v>
      </c>
      <c r="L458" s="0" t="s">
        <v>109</v>
      </c>
      <c r="M458" s="0" t="n">
        <v>42595</v>
      </c>
      <c r="N458" s="0" t="s">
        <v>624</v>
      </c>
      <c r="P458" s="92" t="n">
        <v>5000</v>
      </c>
      <c r="R458" s="0" t="s">
        <v>111</v>
      </c>
      <c r="S458" s="0" t="s">
        <v>84</v>
      </c>
      <c r="T458" s="94" t="n">
        <v>-0.1</v>
      </c>
      <c r="U458" s="0" t="s">
        <v>314</v>
      </c>
      <c r="V458" s="0" t="s">
        <v>249</v>
      </c>
      <c r="W458" s="0" t="s">
        <v>114</v>
      </c>
      <c r="X458" s="0" t="s">
        <v>115</v>
      </c>
      <c r="Y458" s="0" t="s">
        <v>89</v>
      </c>
      <c r="Z458" s="0" t="s">
        <v>116</v>
      </c>
      <c r="AA458" s="0" t="n">
        <v>96045266</v>
      </c>
      <c r="AB458" s="0" t="s">
        <v>625</v>
      </c>
      <c r="AC458" s="0" t="n">
        <v>53350</v>
      </c>
      <c r="AD458" s="91" t="n">
        <v>37347</v>
      </c>
      <c r="AE458" s="91" t="n">
        <v>37560</v>
      </c>
    </row>
    <row r="459" customFormat="false" ht="12.75" hidden="false" customHeight="false" outlineLevel="0" collapsed="false">
      <c r="A459" s="122" t="n">
        <f aca="false">DATEVALUE(TEXT(F459,"mm/dd/yy"))</f>
        <v>37033</v>
      </c>
      <c r="B459" s="122" t="str">
        <f aca="false">IF(K459="Power",IF(Z459="Enron Canada Corp.",LEFT(L459,9),LEFT(L459,13)),K459)</f>
        <v>Natural Gas</v>
      </c>
      <c r="C459" s="123" t="n">
        <f aca="false">IF(K459="Power",((AE459-AD459+1)*16*SUM(O459:P459)),((AE459-AD459+1)*SUM(O459:P459)))</f>
        <v>3060000</v>
      </c>
      <c r="D459" s="123" t="n">
        <f aca="false">VLOOKUP(H459,$A$7:$E$11,(HLOOKUP(B459,$B$5:$E$6,2,FALSE())),FALSE())*C459</f>
        <v>765</v>
      </c>
      <c r="E459" s="90" t="n">
        <v>1279932</v>
      </c>
      <c r="F459" s="91" t="n">
        <v>37033.4529166667</v>
      </c>
      <c r="G459" s="0" t="s">
        <v>148</v>
      </c>
      <c r="H459" s="0" t="s">
        <v>13</v>
      </c>
      <c r="I459" s="0" t="s">
        <v>10</v>
      </c>
      <c r="K459" s="0" t="s">
        <v>11</v>
      </c>
      <c r="L459" s="0" t="s">
        <v>109</v>
      </c>
      <c r="M459" s="0" t="n">
        <v>49203</v>
      </c>
      <c r="N459" s="0" t="s">
        <v>626</v>
      </c>
      <c r="P459" s="92" t="n">
        <v>20000</v>
      </c>
      <c r="R459" s="0" t="s">
        <v>111</v>
      </c>
      <c r="S459" s="0" t="s">
        <v>84</v>
      </c>
      <c r="T459" s="94" t="n">
        <v>0.03</v>
      </c>
      <c r="U459" s="0" t="s">
        <v>314</v>
      </c>
      <c r="V459" s="0" t="s">
        <v>204</v>
      </c>
      <c r="W459" s="0" t="s">
        <v>205</v>
      </c>
      <c r="X459" s="0" t="s">
        <v>115</v>
      </c>
      <c r="Y459" s="0" t="s">
        <v>89</v>
      </c>
      <c r="Z459" s="0" t="s">
        <v>116</v>
      </c>
      <c r="AA459" s="0" t="n">
        <v>96045266</v>
      </c>
      <c r="AB459" s="0" t="s">
        <v>627</v>
      </c>
      <c r="AC459" s="0" t="n">
        <v>53350</v>
      </c>
      <c r="AD459" s="91" t="n">
        <v>37043</v>
      </c>
      <c r="AE459" s="91" t="n">
        <v>37195</v>
      </c>
    </row>
    <row r="460" customFormat="false" ht="12.75" hidden="false" customHeight="false" outlineLevel="0" collapsed="false">
      <c r="A460" s="122" t="n">
        <f aca="false">DATEVALUE(TEXT(F460,"mm/dd/yy"))</f>
        <v>37033</v>
      </c>
      <c r="B460" s="122" t="str">
        <f aca="false">IF(K460="Power",IF(Z460="Enron Canada Corp.",LEFT(L460,9),LEFT(L460,13)),K460)</f>
        <v>Natural Gas</v>
      </c>
      <c r="C460" s="123" t="n">
        <f aca="false">IF(K460="Power",((AE460-AD460+1)*16*SUM(O460:P460)),((AE460-AD460+1)*SUM(O460:P460)))</f>
        <v>3060000</v>
      </c>
      <c r="D460" s="123" t="n">
        <f aca="false">VLOOKUP(H460,$A$7:$E$11,(HLOOKUP(B460,$B$5:$E$6,2,FALSE())),FALSE())*C460</f>
        <v>765</v>
      </c>
      <c r="E460" s="90" t="n">
        <v>1279936</v>
      </c>
      <c r="F460" s="91" t="n">
        <v>37033.4535185185</v>
      </c>
      <c r="G460" s="0" t="s">
        <v>148</v>
      </c>
      <c r="H460" s="0" t="s">
        <v>13</v>
      </c>
      <c r="I460" s="0" t="s">
        <v>10</v>
      </c>
      <c r="K460" s="0" t="s">
        <v>11</v>
      </c>
      <c r="L460" s="0" t="s">
        <v>109</v>
      </c>
      <c r="M460" s="0" t="n">
        <v>49203</v>
      </c>
      <c r="N460" s="0" t="s">
        <v>626</v>
      </c>
      <c r="P460" s="92" t="n">
        <v>20000</v>
      </c>
      <c r="R460" s="0" t="s">
        <v>111</v>
      </c>
      <c r="S460" s="0" t="s">
        <v>84</v>
      </c>
      <c r="T460" s="94" t="n">
        <v>0.03</v>
      </c>
      <c r="U460" s="0" t="s">
        <v>314</v>
      </c>
      <c r="V460" s="0" t="s">
        <v>204</v>
      </c>
      <c r="W460" s="0" t="s">
        <v>205</v>
      </c>
      <c r="X460" s="0" t="s">
        <v>115</v>
      </c>
      <c r="Y460" s="0" t="s">
        <v>89</v>
      </c>
      <c r="Z460" s="0" t="s">
        <v>116</v>
      </c>
      <c r="AA460" s="0" t="n">
        <v>96045266</v>
      </c>
      <c r="AB460" s="0" t="s">
        <v>628</v>
      </c>
      <c r="AC460" s="0" t="n">
        <v>53350</v>
      </c>
      <c r="AD460" s="91" t="n">
        <v>37043</v>
      </c>
      <c r="AE460" s="91" t="n">
        <v>37195</v>
      </c>
    </row>
    <row r="461" customFormat="false" ht="12.75" hidden="false" customHeight="false" outlineLevel="0" collapsed="false">
      <c r="A461" s="122" t="n">
        <f aca="false">DATEVALUE(TEXT(F461,"mm/dd/yy"))</f>
        <v>37033</v>
      </c>
      <c r="B461" s="122" t="str">
        <f aca="false">IF(K461="Power",IF(Z461="Enron Canada Corp.",LEFT(L461,9),LEFT(L461,13)),K461)</f>
        <v>Natural Gas</v>
      </c>
      <c r="C461" s="123" t="n">
        <f aca="false">IF(K461="Power",((AE461-AD461+1)*16*SUM(O461:P461)),((AE461-AD461+1)*SUM(O461:P461)))</f>
        <v>3060000</v>
      </c>
      <c r="D461" s="123" t="n">
        <f aca="false">VLOOKUP(H461,$A$7:$E$11,(HLOOKUP(B461,$B$5:$E$6,2,FALSE())),FALSE())*C461</f>
        <v>765</v>
      </c>
      <c r="E461" s="90" t="n">
        <v>1279952</v>
      </c>
      <c r="F461" s="91" t="n">
        <v>37033.4547337963</v>
      </c>
      <c r="G461" s="0" t="s">
        <v>148</v>
      </c>
      <c r="H461" s="0" t="s">
        <v>13</v>
      </c>
      <c r="I461" s="0" t="s">
        <v>10</v>
      </c>
      <c r="K461" s="0" t="s">
        <v>11</v>
      </c>
      <c r="L461" s="0" t="s">
        <v>109</v>
      </c>
      <c r="M461" s="0" t="n">
        <v>49203</v>
      </c>
      <c r="N461" s="0" t="s">
        <v>626</v>
      </c>
      <c r="P461" s="92" t="n">
        <v>20000</v>
      </c>
      <c r="R461" s="0" t="s">
        <v>111</v>
      </c>
      <c r="S461" s="0" t="s">
        <v>84</v>
      </c>
      <c r="T461" s="94" t="n">
        <v>0.03</v>
      </c>
      <c r="U461" s="0" t="s">
        <v>314</v>
      </c>
      <c r="V461" s="0" t="s">
        <v>204</v>
      </c>
      <c r="W461" s="0" t="s">
        <v>205</v>
      </c>
      <c r="X461" s="0" t="s">
        <v>115</v>
      </c>
      <c r="Y461" s="0" t="s">
        <v>89</v>
      </c>
      <c r="Z461" s="0" t="s">
        <v>116</v>
      </c>
      <c r="AA461" s="0" t="n">
        <v>96045266</v>
      </c>
      <c r="AB461" s="0" t="s">
        <v>629</v>
      </c>
      <c r="AC461" s="0" t="n">
        <v>53350</v>
      </c>
      <c r="AD461" s="91" t="n">
        <v>37043</v>
      </c>
      <c r="AE461" s="91" t="n">
        <v>37195</v>
      </c>
    </row>
    <row r="462" customFormat="false" ht="12.75" hidden="false" customHeight="false" outlineLevel="0" collapsed="false">
      <c r="A462" s="122" t="n">
        <f aca="false">DATEVALUE(TEXT(F462,"mm/dd/yy"))</f>
        <v>37033</v>
      </c>
      <c r="B462" s="122" t="str">
        <f aca="false">IF(K462="Power",IF(Z462="Enron Canada Corp.",LEFT(L462,9),LEFT(L462,13)),K462)</f>
        <v>US West Power</v>
      </c>
      <c r="C462" s="123" t="n">
        <f aca="false">IF(K462="Power",((AE462-AD462+1)*16*SUM(O462:P462)),((AE462-AD462+1)*SUM(O462:P462)))</f>
        <v>36800</v>
      </c>
      <c r="D462" s="123" t="n">
        <f aca="false">VLOOKUP(H462,$A$7:$E$11,(HLOOKUP(B462,$B$5:$E$6,2,FALSE())),FALSE())*C462</f>
        <v>276</v>
      </c>
      <c r="E462" s="90" t="n">
        <v>1279991</v>
      </c>
      <c r="F462" s="91" t="n">
        <v>37033.4580902778</v>
      </c>
      <c r="G462" s="0" t="s">
        <v>242</v>
      </c>
      <c r="H462" s="0" t="s">
        <v>14</v>
      </c>
      <c r="I462" s="0" t="s">
        <v>10</v>
      </c>
      <c r="K462" s="0" t="s">
        <v>12</v>
      </c>
      <c r="L462" s="0" t="s">
        <v>92</v>
      </c>
      <c r="M462" s="0" t="n">
        <v>50450</v>
      </c>
      <c r="N462" s="0" t="s">
        <v>630</v>
      </c>
      <c r="O462" s="92" t="n">
        <v>25</v>
      </c>
      <c r="R462" s="0" t="s">
        <v>83</v>
      </c>
      <c r="S462" s="0" t="s">
        <v>84</v>
      </c>
      <c r="T462" s="94" t="n">
        <v>48</v>
      </c>
      <c r="U462" s="0" t="s">
        <v>104</v>
      </c>
      <c r="V462" s="0" t="s">
        <v>94</v>
      </c>
      <c r="W462" s="0" t="s">
        <v>95</v>
      </c>
      <c r="X462" s="0" t="s">
        <v>88</v>
      </c>
      <c r="Y462" s="0" t="s">
        <v>89</v>
      </c>
      <c r="Z462" s="0" t="s">
        <v>90</v>
      </c>
      <c r="AA462" s="0" t="n">
        <v>96057479</v>
      </c>
      <c r="AB462" s="0" t="n">
        <v>618273.1</v>
      </c>
      <c r="AC462" s="0" t="n">
        <v>55134</v>
      </c>
      <c r="AD462" s="91" t="n">
        <v>37530</v>
      </c>
      <c r="AE462" s="91" t="n">
        <v>37621</v>
      </c>
    </row>
    <row r="463" customFormat="false" ht="12.75" hidden="false" customHeight="false" outlineLevel="0" collapsed="false">
      <c r="A463" s="122" t="n">
        <f aca="false">DATEVALUE(TEXT(F463,"mm/dd/yy"))</f>
        <v>37033</v>
      </c>
      <c r="B463" s="122" t="str">
        <f aca="false">IF(K463="Power",IF(Z463="Enron Canada Corp.",LEFT(L463,9),LEFT(L463,13)),K463)</f>
        <v>Natural Gas</v>
      </c>
      <c r="C463" s="123" t="n">
        <f aca="false">IF(K463="Power",((AE463-AD463+1)*16*SUM(O463:P463)),((AE463-AD463+1)*SUM(O463:P463)))</f>
        <v>150000</v>
      </c>
      <c r="D463" s="123" t="n">
        <f aca="false">VLOOKUP(H463,$A$7:$E$11,(HLOOKUP(B463,$B$5:$E$6,2,FALSE())),FALSE())*C463</f>
        <v>37.5</v>
      </c>
      <c r="E463" s="90" t="n">
        <v>1280594</v>
      </c>
      <c r="F463" s="91" t="n">
        <v>37033.5403125</v>
      </c>
      <c r="G463" s="0" t="s">
        <v>162</v>
      </c>
      <c r="H463" s="0" t="s">
        <v>13</v>
      </c>
      <c r="I463" s="0" t="s">
        <v>10</v>
      </c>
      <c r="K463" s="0" t="s">
        <v>11</v>
      </c>
      <c r="L463" s="0" t="s">
        <v>197</v>
      </c>
      <c r="M463" s="0" t="n">
        <v>36400</v>
      </c>
      <c r="N463" s="0" t="s">
        <v>631</v>
      </c>
      <c r="P463" s="92" t="n">
        <v>5000</v>
      </c>
      <c r="R463" s="0" t="s">
        <v>111</v>
      </c>
      <c r="S463" s="0" t="s">
        <v>84</v>
      </c>
      <c r="T463" s="94" t="n">
        <v>0.06</v>
      </c>
      <c r="U463" s="0" t="s">
        <v>632</v>
      </c>
      <c r="V463" s="0" t="s">
        <v>271</v>
      </c>
      <c r="W463" s="0" t="s">
        <v>272</v>
      </c>
      <c r="X463" s="0" t="s">
        <v>115</v>
      </c>
      <c r="Y463" s="0" t="s">
        <v>89</v>
      </c>
      <c r="Z463" s="0" t="s">
        <v>201</v>
      </c>
      <c r="AA463" s="0" t="n">
        <v>96016709</v>
      </c>
      <c r="AB463" s="0" t="s">
        <v>633</v>
      </c>
      <c r="AC463" s="0" t="n">
        <v>55265</v>
      </c>
      <c r="AD463" s="91" t="n">
        <v>37043.8750115741</v>
      </c>
      <c r="AE463" s="91" t="n">
        <v>37072.8750115741</v>
      </c>
    </row>
    <row r="464" customFormat="false" ht="12.75" hidden="false" customHeight="false" outlineLevel="0" collapsed="false">
      <c r="A464" s="122" t="n">
        <f aca="false">DATEVALUE(TEXT(F464,"mm/dd/yy"))</f>
        <v>37033</v>
      </c>
      <c r="B464" s="122" t="str">
        <f aca="false">IF(K464="Power",IF(Z464="Enron Canada Corp.",LEFT(L464,9),LEFT(L464,13)),K464)</f>
        <v>US East Power</v>
      </c>
      <c r="C464" s="123" t="n">
        <f aca="false">IF(K464="Power",((AE464-AD464+1)*16*SUM(O464:P464)),((AE464-AD464+1)*SUM(O464:P464)))</f>
        <v>4000</v>
      </c>
      <c r="D464" s="123" t="n">
        <f aca="false">VLOOKUP(H464,$A$7:$E$11,(HLOOKUP(B464,$B$5:$E$6,2,FALSE())),FALSE())*C464</f>
        <v>20</v>
      </c>
      <c r="E464" s="90" t="n">
        <v>1280920</v>
      </c>
      <c r="F464" s="91" t="n">
        <v>37033.5848842593</v>
      </c>
      <c r="G464" s="0" t="s">
        <v>449</v>
      </c>
      <c r="H464" s="0" t="s">
        <v>13</v>
      </c>
      <c r="I464" s="0" t="s">
        <v>10</v>
      </c>
      <c r="K464" s="0" t="s">
        <v>12</v>
      </c>
      <c r="L464" s="0" t="s">
        <v>119</v>
      </c>
      <c r="M464" s="0" t="n">
        <v>29070</v>
      </c>
      <c r="N464" s="0" t="s">
        <v>618</v>
      </c>
      <c r="O464" s="92" t="n">
        <v>50</v>
      </c>
      <c r="R464" s="0" t="s">
        <v>83</v>
      </c>
      <c r="S464" s="0" t="s">
        <v>84</v>
      </c>
      <c r="T464" s="94" t="n">
        <v>34.25</v>
      </c>
      <c r="U464" s="0" t="s">
        <v>194</v>
      </c>
      <c r="V464" s="0" t="s">
        <v>195</v>
      </c>
      <c r="W464" s="0" t="s">
        <v>171</v>
      </c>
      <c r="X464" s="0" t="s">
        <v>88</v>
      </c>
      <c r="Y464" s="0" t="s">
        <v>89</v>
      </c>
      <c r="Z464" s="0" t="s">
        <v>90</v>
      </c>
      <c r="AB464" s="0" t="n">
        <v>618601.1</v>
      </c>
      <c r="AC464" s="0" t="n">
        <v>27457</v>
      </c>
      <c r="AD464" s="91" t="n">
        <v>37039.8750115741</v>
      </c>
      <c r="AE464" s="91" t="n">
        <v>37043.8750115741</v>
      </c>
    </row>
    <row r="465" customFormat="false" ht="12.75" hidden="false" customHeight="false" outlineLevel="0" collapsed="false">
      <c r="A465" s="122" t="n">
        <f aca="false">DATEVALUE(TEXT(F465,"mm/dd/yy"))</f>
        <v>37033</v>
      </c>
      <c r="B465" s="122" t="str">
        <f aca="false">IF(K465="Power",IF(Z465="Enron Canada Corp.",LEFT(L465,9),LEFT(L465,13)),K465)</f>
        <v>US East Power</v>
      </c>
      <c r="C465" s="123" t="n">
        <f aca="false">IF(K465="Power",((AE465-AD465+1)*16*SUM(O465:P465)),((AE465-AD465+1)*SUM(O465:P465)))</f>
        <v>24000</v>
      </c>
      <c r="D465" s="123" t="n">
        <f aca="false">VLOOKUP(H465,$A$7:$E$11,(HLOOKUP(B465,$B$5:$E$6,2,FALSE())),FALSE())*C465</f>
        <v>120</v>
      </c>
      <c r="E465" s="90" t="n">
        <v>1281157</v>
      </c>
      <c r="F465" s="91" t="n">
        <v>37033.6197222222</v>
      </c>
      <c r="G465" s="0" t="s">
        <v>164</v>
      </c>
      <c r="H465" s="0" t="s">
        <v>13</v>
      </c>
      <c r="I465" s="0" t="s">
        <v>10</v>
      </c>
      <c r="K465" s="0" t="s">
        <v>12</v>
      </c>
      <c r="L465" s="0" t="s">
        <v>119</v>
      </c>
      <c r="M465" s="0" t="n">
        <v>33275</v>
      </c>
      <c r="N465" s="0" t="s">
        <v>254</v>
      </c>
      <c r="O465" s="92" t="n">
        <v>50</v>
      </c>
      <c r="R465" s="0" t="s">
        <v>83</v>
      </c>
      <c r="S465" s="0" t="s">
        <v>84</v>
      </c>
      <c r="T465" s="94" t="n">
        <v>54.25</v>
      </c>
      <c r="U465" s="0" t="s">
        <v>549</v>
      </c>
      <c r="V465" s="0" t="s">
        <v>562</v>
      </c>
      <c r="W465" s="0" t="s">
        <v>168</v>
      </c>
      <c r="X465" s="0" t="s">
        <v>88</v>
      </c>
      <c r="Y465" s="0" t="s">
        <v>89</v>
      </c>
      <c r="Z465" s="0" t="s">
        <v>90</v>
      </c>
      <c r="AA465" s="0" t="n">
        <v>96004396</v>
      </c>
      <c r="AB465" s="0" t="n">
        <v>618733.1</v>
      </c>
      <c r="AC465" s="0" t="n">
        <v>64245</v>
      </c>
      <c r="AD465" s="91" t="n">
        <v>37043.7104166667</v>
      </c>
      <c r="AE465" s="91" t="n">
        <v>37072.7104166667</v>
      </c>
    </row>
    <row r="466" customFormat="false" ht="12.75" hidden="false" customHeight="false" outlineLevel="0" collapsed="false">
      <c r="A466" s="122" t="n">
        <f aca="false">DATEVALUE(TEXT(F466,"mm/dd/yy"))</f>
        <v>37033</v>
      </c>
      <c r="B466" s="122" t="str">
        <f aca="false">IF(K466="Power",IF(Z466="Enron Canada Corp.",LEFT(L466,9),LEFT(L466,13)),K466)</f>
        <v>US East Power</v>
      </c>
      <c r="C466" s="123" t="n">
        <f aca="false">IF(K466="Power",((AE466-AD466+1)*16*SUM(O466:P466)),((AE466-AD466+1)*SUM(O466:P466)))</f>
        <v>24000</v>
      </c>
      <c r="D466" s="123" t="n">
        <f aca="false">VLOOKUP(H466,$A$7:$E$11,(HLOOKUP(B466,$B$5:$E$6,2,FALSE())),FALSE())*C466</f>
        <v>120</v>
      </c>
      <c r="E466" s="90" t="n">
        <v>1281162</v>
      </c>
      <c r="F466" s="91" t="n">
        <v>37033.6216087962</v>
      </c>
      <c r="G466" s="0" t="s">
        <v>242</v>
      </c>
      <c r="H466" s="0" t="s">
        <v>14</v>
      </c>
      <c r="I466" s="0" t="s">
        <v>10</v>
      </c>
      <c r="K466" s="0" t="s">
        <v>12</v>
      </c>
      <c r="L466" s="0" t="s">
        <v>119</v>
      </c>
      <c r="M466" s="0" t="n">
        <v>32554</v>
      </c>
      <c r="N466" s="0" t="s">
        <v>158</v>
      </c>
      <c r="O466" s="92" t="n">
        <v>50</v>
      </c>
      <c r="R466" s="0" t="s">
        <v>83</v>
      </c>
      <c r="S466" s="0" t="s">
        <v>84</v>
      </c>
      <c r="T466" s="94" t="n">
        <v>57.5</v>
      </c>
      <c r="U466" s="0" t="s">
        <v>138</v>
      </c>
      <c r="V466" s="0" t="s">
        <v>139</v>
      </c>
      <c r="W466" s="0" t="s">
        <v>160</v>
      </c>
      <c r="X466" s="0" t="s">
        <v>88</v>
      </c>
      <c r="Y466" s="0" t="s">
        <v>89</v>
      </c>
      <c r="Z466" s="0" t="s">
        <v>90</v>
      </c>
      <c r="AA466" s="0" t="n">
        <v>96057479</v>
      </c>
      <c r="AB466" s="0" t="n">
        <v>618742.1</v>
      </c>
      <c r="AC466" s="0" t="n">
        <v>55134</v>
      </c>
      <c r="AD466" s="91" t="n">
        <v>37043.5916666667</v>
      </c>
      <c r="AE466" s="91" t="n">
        <v>37072.5916666667</v>
      </c>
    </row>
    <row r="467" customFormat="false" ht="12.75" hidden="false" customHeight="false" outlineLevel="0" collapsed="false">
      <c r="A467" s="122" t="n">
        <f aca="false">DATEVALUE(TEXT(F467,"mm/dd/yy"))</f>
        <v>37034</v>
      </c>
      <c r="B467" s="122" t="str">
        <f aca="false">IF(K467="Power",IF(Z467="Enron Canada Corp.",LEFT(L467,9),LEFT(L467,13)),K467)</f>
        <v>US East Power</v>
      </c>
      <c r="C467" s="123" t="n">
        <f aca="false">IF(K467="Power",((AE467-AD467+1)*16*SUM(O467:P467)),((AE467-AD467+1)*SUM(O467:P467)))</f>
        <v>5600</v>
      </c>
      <c r="D467" s="123" t="n">
        <f aca="false">VLOOKUP(H467,$A$7:$E$11,(HLOOKUP(B467,$B$5:$E$6,2,FALSE())),FALSE())*C467</f>
        <v>28</v>
      </c>
      <c r="E467" s="90" t="n">
        <v>1282011</v>
      </c>
      <c r="F467" s="91" t="n">
        <v>37034.285474537</v>
      </c>
      <c r="G467" s="0" t="s">
        <v>156</v>
      </c>
      <c r="H467" s="0" t="s">
        <v>14</v>
      </c>
      <c r="I467" s="0" t="s">
        <v>10</v>
      </c>
      <c r="K467" s="0" t="s">
        <v>12</v>
      </c>
      <c r="L467" s="0" t="s">
        <v>119</v>
      </c>
      <c r="M467" s="0" t="n">
        <v>29084</v>
      </c>
      <c r="N467" s="0" t="s">
        <v>634</v>
      </c>
      <c r="O467" s="92" t="n">
        <v>50</v>
      </c>
      <c r="R467" s="0" t="s">
        <v>83</v>
      </c>
      <c r="S467" s="0" t="s">
        <v>84</v>
      </c>
      <c r="T467" s="94" t="n">
        <v>35.25</v>
      </c>
      <c r="U467" s="0" t="s">
        <v>635</v>
      </c>
      <c r="V467" s="0" t="s">
        <v>139</v>
      </c>
      <c r="W467" s="0" t="s">
        <v>140</v>
      </c>
      <c r="X467" s="0" t="s">
        <v>88</v>
      </c>
      <c r="Y467" s="0" t="s">
        <v>89</v>
      </c>
      <c r="Z467" s="0" t="s">
        <v>90</v>
      </c>
      <c r="AB467" s="0" t="n">
        <v>619001.1</v>
      </c>
      <c r="AC467" s="0" t="n">
        <v>3246</v>
      </c>
      <c r="AD467" s="91" t="n">
        <v>37036.875</v>
      </c>
      <c r="AE467" s="91" t="n">
        <v>37042.875</v>
      </c>
    </row>
    <row r="468" customFormat="false" ht="12.75" hidden="false" customHeight="false" outlineLevel="0" collapsed="false">
      <c r="A468" s="122" t="n">
        <f aca="false">DATEVALUE(TEXT(F468,"mm/dd/yy"))</f>
        <v>37034</v>
      </c>
      <c r="B468" s="122" t="str">
        <f aca="false">IF(K468="Power",IF(Z468="Enron Canada Corp.",LEFT(L468,9),LEFT(L468,13)),K468)</f>
        <v>US East Power</v>
      </c>
      <c r="C468" s="123" t="n">
        <f aca="false">IF(K468="Power",((AE468-AD468+1)*16*SUM(O468:P468)),((AE468-AD468+1)*SUM(O468:P468)))</f>
        <v>800</v>
      </c>
      <c r="D468" s="123" t="n">
        <f aca="false">VLOOKUP(H468,$A$7:$E$11,(HLOOKUP(B468,$B$5:$E$6,2,FALSE())),FALSE())*C468</f>
        <v>4</v>
      </c>
      <c r="E468" s="90" t="n">
        <v>1282015</v>
      </c>
      <c r="F468" s="91" t="n">
        <v>37034.2864351852</v>
      </c>
      <c r="G468" s="0" t="s">
        <v>133</v>
      </c>
      <c r="H468" s="0" t="s">
        <v>14</v>
      </c>
      <c r="I468" s="0" t="s">
        <v>10</v>
      </c>
      <c r="K468" s="0" t="s">
        <v>12</v>
      </c>
      <c r="L468" s="0" t="s">
        <v>119</v>
      </c>
      <c r="M468" s="0" t="n">
        <v>29082</v>
      </c>
      <c r="N468" s="0" t="s">
        <v>636</v>
      </c>
      <c r="O468" s="92" t="n">
        <v>50</v>
      </c>
      <c r="R468" s="0" t="s">
        <v>83</v>
      </c>
      <c r="S468" s="0" t="s">
        <v>84</v>
      </c>
      <c r="T468" s="94" t="n">
        <v>45.25</v>
      </c>
      <c r="U468" s="0" t="s">
        <v>637</v>
      </c>
      <c r="V468" s="0" t="s">
        <v>122</v>
      </c>
      <c r="W468" s="0" t="s">
        <v>135</v>
      </c>
      <c r="X468" s="0" t="s">
        <v>88</v>
      </c>
      <c r="Y468" s="0" t="s">
        <v>89</v>
      </c>
      <c r="Z468" s="0" t="s">
        <v>90</v>
      </c>
      <c r="AA468" s="0" t="n">
        <v>96021791</v>
      </c>
      <c r="AB468" s="0" t="n">
        <v>619006.1</v>
      </c>
      <c r="AC468" s="0" t="n">
        <v>64168</v>
      </c>
      <c r="AD468" s="91" t="n">
        <v>37035.875</v>
      </c>
      <c r="AE468" s="91" t="n">
        <v>37035.875</v>
      </c>
    </row>
    <row r="469" customFormat="false" ht="12.75" hidden="false" customHeight="false" outlineLevel="0" collapsed="false">
      <c r="A469" s="122" t="n">
        <f aca="false">DATEVALUE(TEXT(F469,"mm/dd/yy"))</f>
        <v>37034</v>
      </c>
      <c r="B469" s="122" t="str">
        <f aca="false">IF(K469="Power",IF(Z469="Enron Canada Corp.",LEFT(L469,9),LEFT(L469,13)),K469)</f>
        <v>US East Power</v>
      </c>
      <c r="C469" s="123" t="n">
        <f aca="false">IF(K469="Power",((AE469-AD469+1)*16*SUM(O469:P469)),((AE469-AD469+1)*SUM(O469:P469)))</f>
        <v>800</v>
      </c>
      <c r="D469" s="123" t="n">
        <f aca="false">VLOOKUP(H469,$A$7:$E$11,(HLOOKUP(B469,$B$5:$E$6,2,FALSE())),FALSE())*C469</f>
        <v>4</v>
      </c>
      <c r="E469" s="90" t="n">
        <v>1282037</v>
      </c>
      <c r="F469" s="91" t="n">
        <v>37034.2913541667</v>
      </c>
      <c r="G469" s="0" t="s">
        <v>156</v>
      </c>
      <c r="H469" s="0" t="s">
        <v>14</v>
      </c>
      <c r="I469" s="0" t="s">
        <v>10</v>
      </c>
      <c r="K469" s="0" t="s">
        <v>12</v>
      </c>
      <c r="L469" s="0" t="s">
        <v>119</v>
      </c>
      <c r="M469" s="0" t="n">
        <v>29086</v>
      </c>
      <c r="N469" s="0" t="s">
        <v>638</v>
      </c>
      <c r="O469" s="92" t="n">
        <v>50</v>
      </c>
      <c r="R469" s="0" t="s">
        <v>83</v>
      </c>
      <c r="S469" s="0" t="s">
        <v>84</v>
      </c>
      <c r="T469" s="94" t="n">
        <v>32.25</v>
      </c>
      <c r="U469" s="0" t="s">
        <v>635</v>
      </c>
      <c r="V469" s="0" t="s">
        <v>139</v>
      </c>
      <c r="W469" s="0" t="s">
        <v>140</v>
      </c>
      <c r="X469" s="0" t="s">
        <v>88</v>
      </c>
      <c r="Y469" s="0" t="s">
        <v>89</v>
      </c>
      <c r="Z469" s="0" t="s">
        <v>90</v>
      </c>
      <c r="AB469" s="0" t="n">
        <v>619027.1</v>
      </c>
      <c r="AC469" s="0" t="n">
        <v>3246</v>
      </c>
      <c r="AD469" s="91" t="n">
        <v>37036.875</v>
      </c>
      <c r="AE469" s="91" t="n">
        <v>37036.875</v>
      </c>
    </row>
    <row r="470" customFormat="false" ht="12.75" hidden="false" customHeight="false" outlineLevel="0" collapsed="false">
      <c r="A470" s="122" t="n">
        <f aca="false">DATEVALUE(TEXT(F470,"mm/dd/yy"))</f>
        <v>37034</v>
      </c>
      <c r="B470" s="122" t="str">
        <f aca="false">IF(K470="Power",IF(Z470="Enron Canada Corp.",LEFT(L470,9),LEFT(L470,13)),K470)</f>
        <v>US East Power</v>
      </c>
      <c r="C470" s="123" t="n">
        <f aca="false">IF(K470="Power",((AE470-AD470+1)*16*SUM(O470:P470)),((AE470-AD470+1)*SUM(O470:P470)))</f>
        <v>800</v>
      </c>
      <c r="D470" s="123" t="n">
        <f aca="false">VLOOKUP(H470,$A$7:$E$11,(HLOOKUP(B470,$B$5:$E$6,2,FALSE())),FALSE())*C470</f>
        <v>4</v>
      </c>
      <c r="E470" s="90" t="n">
        <v>1282038</v>
      </c>
      <c r="F470" s="91" t="n">
        <v>37034.2914699074</v>
      </c>
      <c r="G470" s="0" t="s">
        <v>156</v>
      </c>
      <c r="H470" s="0" t="s">
        <v>14</v>
      </c>
      <c r="I470" s="0" t="s">
        <v>10</v>
      </c>
      <c r="K470" s="0" t="s">
        <v>12</v>
      </c>
      <c r="L470" s="0" t="s">
        <v>119</v>
      </c>
      <c r="M470" s="0" t="n">
        <v>29086</v>
      </c>
      <c r="N470" s="0" t="s">
        <v>638</v>
      </c>
      <c r="O470" s="92" t="n">
        <v>50</v>
      </c>
      <c r="R470" s="0" t="s">
        <v>83</v>
      </c>
      <c r="S470" s="0" t="s">
        <v>84</v>
      </c>
      <c r="T470" s="94" t="n">
        <v>32</v>
      </c>
      <c r="U470" s="0" t="s">
        <v>635</v>
      </c>
      <c r="V470" s="0" t="s">
        <v>139</v>
      </c>
      <c r="W470" s="0" t="s">
        <v>140</v>
      </c>
      <c r="X470" s="0" t="s">
        <v>88</v>
      </c>
      <c r="Y470" s="0" t="s">
        <v>89</v>
      </c>
      <c r="Z470" s="0" t="s">
        <v>90</v>
      </c>
      <c r="AB470" s="0" t="n">
        <v>619028.1</v>
      </c>
      <c r="AC470" s="0" t="n">
        <v>3246</v>
      </c>
      <c r="AD470" s="91" t="n">
        <v>37036.875</v>
      </c>
      <c r="AE470" s="91" t="n">
        <v>37036.875</v>
      </c>
    </row>
    <row r="471" customFormat="false" ht="12.75" hidden="false" customHeight="false" outlineLevel="0" collapsed="false">
      <c r="A471" s="122" t="n">
        <f aca="false">DATEVALUE(TEXT(F471,"mm/dd/yy"))</f>
        <v>37034</v>
      </c>
      <c r="B471" s="122" t="str">
        <f aca="false">IF(K471="Power",IF(Z471="Enron Canada Corp.",LEFT(L471,9),LEFT(L471,13)),K471)</f>
        <v>US West Power</v>
      </c>
      <c r="C471" s="123" t="n">
        <f aca="false">IF(K471="Power",((AE471-AD471+1)*16*SUM(O471:P471)),((AE471-AD471+1)*SUM(O471:P471)))</f>
        <v>12400</v>
      </c>
      <c r="D471" s="123" t="n">
        <f aca="false">VLOOKUP(H471,$A$7:$E$11,(HLOOKUP(B471,$B$5:$E$6,2,FALSE())),FALSE())*C471</f>
        <v>93</v>
      </c>
      <c r="E471" s="90" t="n">
        <v>1282889</v>
      </c>
      <c r="F471" s="91" t="n">
        <v>37034.3479050926</v>
      </c>
      <c r="G471" s="0" t="s">
        <v>274</v>
      </c>
      <c r="H471" s="0" t="s">
        <v>14</v>
      </c>
      <c r="I471" s="0" t="s">
        <v>10</v>
      </c>
      <c r="K471" s="0" t="s">
        <v>12</v>
      </c>
      <c r="L471" s="0" t="s">
        <v>81</v>
      </c>
      <c r="M471" s="0" t="n">
        <v>40715</v>
      </c>
      <c r="N471" s="0" t="s">
        <v>639</v>
      </c>
      <c r="O471" s="92" t="n">
        <v>25</v>
      </c>
      <c r="R471" s="0" t="s">
        <v>83</v>
      </c>
      <c r="S471" s="0" t="s">
        <v>84</v>
      </c>
      <c r="T471" s="94" t="n">
        <v>426</v>
      </c>
      <c r="U471" s="0" t="s">
        <v>640</v>
      </c>
      <c r="V471" s="0" t="s">
        <v>389</v>
      </c>
      <c r="W471" s="0" t="s">
        <v>87</v>
      </c>
      <c r="X471" s="0" t="s">
        <v>88</v>
      </c>
      <c r="Y471" s="0" t="s">
        <v>89</v>
      </c>
      <c r="Z471" s="0" t="s">
        <v>90</v>
      </c>
      <c r="AB471" s="0" t="n">
        <v>619326.1</v>
      </c>
      <c r="AC471" s="0" t="n">
        <v>69121</v>
      </c>
      <c r="AD471" s="91" t="n">
        <v>37104.875</v>
      </c>
      <c r="AE471" s="91" t="n">
        <v>37134.875</v>
      </c>
    </row>
    <row r="472" customFormat="false" ht="12.75" hidden="false" customHeight="false" outlineLevel="0" collapsed="false">
      <c r="A472" s="122" t="n">
        <f aca="false">DATEVALUE(TEXT(F472,"mm/dd/yy"))</f>
        <v>37034</v>
      </c>
      <c r="B472" s="122" t="str">
        <f aca="false">IF(K472="Power",IF(Z472="Enron Canada Corp.",LEFT(L472,9),LEFT(L472,13)),K472)</f>
        <v>US East Power</v>
      </c>
      <c r="C472" s="123" t="n">
        <f aca="false">IF(K472="Power",((AE472-AD472+1)*16*SUM(O472:P472)),((AE472-AD472+1)*SUM(O472:P472)))</f>
        <v>47200</v>
      </c>
      <c r="D472" s="123" t="n">
        <f aca="false">VLOOKUP(H472,$A$7:$E$11,(HLOOKUP(B472,$B$5:$E$6,2,FALSE())),FALSE())*C472</f>
        <v>236</v>
      </c>
      <c r="E472" s="90" t="n">
        <v>1283153</v>
      </c>
      <c r="F472" s="91" t="n">
        <v>37034.356724537</v>
      </c>
      <c r="G472" s="0" t="s">
        <v>136</v>
      </c>
      <c r="H472" s="0" t="s">
        <v>16</v>
      </c>
      <c r="I472" s="0" t="s">
        <v>10</v>
      </c>
      <c r="K472" s="0" t="s">
        <v>12</v>
      </c>
      <c r="L472" s="0" t="s">
        <v>430</v>
      </c>
      <c r="M472" s="0" t="n">
        <v>34839</v>
      </c>
      <c r="N472" s="0" t="s">
        <v>641</v>
      </c>
      <c r="P472" s="92" t="n">
        <v>50</v>
      </c>
      <c r="R472" s="0" t="s">
        <v>83</v>
      </c>
      <c r="S472" s="0" t="s">
        <v>84</v>
      </c>
      <c r="T472" s="94" t="n">
        <v>40.5</v>
      </c>
      <c r="U472" s="0" t="s">
        <v>608</v>
      </c>
      <c r="V472" s="0" t="s">
        <v>464</v>
      </c>
      <c r="W472" s="0" t="s">
        <v>465</v>
      </c>
      <c r="X472" s="0" t="s">
        <v>88</v>
      </c>
      <c r="Y472" s="0" t="s">
        <v>89</v>
      </c>
      <c r="Z472" s="0" t="s">
        <v>90</v>
      </c>
      <c r="AA472" s="0" t="n">
        <v>96009016</v>
      </c>
      <c r="AB472" s="0" t="n">
        <v>619389.1</v>
      </c>
      <c r="AC472" s="0" t="n">
        <v>18</v>
      </c>
      <c r="AD472" s="91" t="n">
        <v>37257</v>
      </c>
      <c r="AE472" s="91" t="n">
        <v>37315</v>
      </c>
    </row>
    <row r="473" customFormat="false" ht="12.75" hidden="false" customHeight="false" outlineLevel="0" collapsed="false">
      <c r="A473" s="122" t="n">
        <f aca="false">DATEVALUE(TEXT(F473,"mm/dd/yy"))</f>
        <v>37034</v>
      </c>
      <c r="B473" s="122" t="str">
        <f aca="false">IF(K473="Power",IF(Z473="Enron Canada Corp.",LEFT(L473,9),LEFT(L473,13)),K473)</f>
        <v>US East Power</v>
      </c>
      <c r="C473" s="123" t="n">
        <f aca="false">IF(K473="Power",((AE473-AD473+1)*16*SUM(O473:P473)),((AE473-AD473+1)*SUM(O473:P473)))</f>
        <v>24000</v>
      </c>
      <c r="D473" s="123" t="n">
        <f aca="false">VLOOKUP(H473,$A$7:$E$11,(HLOOKUP(B473,$B$5:$E$6,2,FALSE())),FALSE())*C473</f>
        <v>120</v>
      </c>
      <c r="E473" s="90" t="n">
        <v>1283297</v>
      </c>
      <c r="F473" s="91" t="n">
        <v>37034.3595833333</v>
      </c>
      <c r="G473" s="0" t="s">
        <v>449</v>
      </c>
      <c r="H473" s="0" t="s">
        <v>13</v>
      </c>
      <c r="I473" s="0" t="s">
        <v>10</v>
      </c>
      <c r="K473" s="0" t="s">
        <v>12</v>
      </c>
      <c r="L473" s="0" t="s">
        <v>119</v>
      </c>
      <c r="M473" s="0" t="n">
        <v>26116</v>
      </c>
      <c r="N473" s="0" t="s">
        <v>642</v>
      </c>
      <c r="P473" s="92" t="n">
        <v>50</v>
      </c>
      <c r="R473" s="0" t="s">
        <v>83</v>
      </c>
      <c r="S473" s="0" t="s">
        <v>84</v>
      </c>
      <c r="T473" s="94" t="n">
        <v>55.5</v>
      </c>
      <c r="U473" s="0" t="s">
        <v>194</v>
      </c>
      <c r="V473" s="0" t="s">
        <v>167</v>
      </c>
      <c r="W473" s="0" t="s">
        <v>168</v>
      </c>
      <c r="X473" s="0" t="s">
        <v>88</v>
      </c>
      <c r="Y473" s="0" t="s">
        <v>89</v>
      </c>
      <c r="Z473" s="0" t="s">
        <v>90</v>
      </c>
      <c r="AB473" s="0" t="n">
        <v>619410.1</v>
      </c>
      <c r="AC473" s="0" t="n">
        <v>27457</v>
      </c>
      <c r="AD473" s="91" t="n">
        <v>37408.7159722222</v>
      </c>
      <c r="AE473" s="91" t="n">
        <v>37437.7159722222</v>
      </c>
    </row>
    <row r="474" customFormat="false" ht="12.75" hidden="false" customHeight="false" outlineLevel="0" collapsed="false">
      <c r="A474" s="122" t="n">
        <f aca="false">DATEVALUE(TEXT(F474,"mm/dd/yy"))</f>
        <v>37034</v>
      </c>
      <c r="B474" s="122" t="str">
        <f aca="false">IF(K474="Power",IF(Z474="Enron Canada Corp.",LEFT(L474,9),LEFT(L474,13)),K474)</f>
        <v>US West Power</v>
      </c>
      <c r="C474" s="123" t="n">
        <f aca="false">IF(K474="Power",((AE474-AD474+1)*16*SUM(O474:P474)),((AE474-AD474+1)*SUM(O474:P474)))</f>
        <v>12000</v>
      </c>
      <c r="D474" s="123" t="n">
        <f aca="false">VLOOKUP(H474,$A$7:$E$11,(HLOOKUP(B474,$B$5:$E$6,2,FALSE())),FALSE())*C474</f>
        <v>90</v>
      </c>
      <c r="E474" s="90" t="n">
        <v>1284795</v>
      </c>
      <c r="F474" s="91" t="n">
        <v>37034.3933333333</v>
      </c>
      <c r="G474" s="0" t="s">
        <v>148</v>
      </c>
      <c r="H474" s="0" t="s">
        <v>14</v>
      </c>
      <c r="I474" s="0" t="s">
        <v>10</v>
      </c>
      <c r="K474" s="0" t="s">
        <v>12</v>
      </c>
      <c r="L474" s="0" t="s">
        <v>81</v>
      </c>
      <c r="M474" s="0" t="n">
        <v>40719</v>
      </c>
      <c r="N474" s="0" t="s">
        <v>388</v>
      </c>
      <c r="O474" s="92" t="n">
        <v>25</v>
      </c>
      <c r="R474" s="0" t="s">
        <v>83</v>
      </c>
      <c r="S474" s="0" t="s">
        <v>84</v>
      </c>
      <c r="T474" s="94" t="n">
        <v>237</v>
      </c>
      <c r="U474" s="0" t="s">
        <v>640</v>
      </c>
      <c r="V474" s="0" t="s">
        <v>389</v>
      </c>
      <c r="W474" s="0" t="s">
        <v>87</v>
      </c>
      <c r="X474" s="0" t="s">
        <v>88</v>
      </c>
      <c r="Y474" s="0" t="s">
        <v>89</v>
      </c>
      <c r="Z474" s="0" t="s">
        <v>90</v>
      </c>
      <c r="AA474" s="0" t="n">
        <v>96057469</v>
      </c>
      <c r="AB474" s="0" t="n">
        <v>619578.1</v>
      </c>
      <c r="AC474" s="0" t="n">
        <v>53350</v>
      </c>
      <c r="AD474" s="91" t="n">
        <v>37135.875</v>
      </c>
      <c r="AE474" s="91" t="n">
        <v>37164.875</v>
      </c>
    </row>
    <row r="475" customFormat="false" ht="12.75" hidden="false" customHeight="false" outlineLevel="0" collapsed="false">
      <c r="A475" s="122" t="n">
        <f aca="false">DATEVALUE(TEXT(F475,"mm/dd/yy"))</f>
        <v>37034</v>
      </c>
      <c r="B475" s="122" t="str">
        <f aca="false">IF(K475="Power",IF(Z475="Enron Canada Corp.",LEFT(L475,9),LEFT(L475,13)),K475)</f>
        <v>US East Power</v>
      </c>
      <c r="C475" s="123" t="n">
        <f aca="false">IF(K475="Power",((AE475-AD475+1)*16*SUM(O475:P475)),((AE475-AD475+1)*SUM(O475:P475)))</f>
        <v>49600</v>
      </c>
      <c r="D475" s="123" t="n">
        <f aca="false">VLOOKUP(H475,$A$7:$E$11,(HLOOKUP(B475,$B$5:$E$6,2,FALSE())),FALSE())*C475</f>
        <v>248</v>
      </c>
      <c r="E475" s="90" t="n">
        <v>1284914</v>
      </c>
      <c r="F475" s="91" t="n">
        <v>37034.3972916667</v>
      </c>
      <c r="G475" s="0" t="s">
        <v>146</v>
      </c>
      <c r="H475" s="0" t="s">
        <v>13</v>
      </c>
      <c r="I475" s="0" t="s">
        <v>10</v>
      </c>
      <c r="K475" s="0" t="s">
        <v>12</v>
      </c>
      <c r="L475" s="0" t="s">
        <v>119</v>
      </c>
      <c r="M475" s="0" t="n">
        <v>7474</v>
      </c>
      <c r="N475" s="0" t="s">
        <v>643</v>
      </c>
      <c r="O475" s="92" t="n">
        <v>50</v>
      </c>
      <c r="R475" s="0" t="s">
        <v>83</v>
      </c>
      <c r="S475" s="0" t="s">
        <v>84</v>
      </c>
      <c r="T475" s="94" t="n">
        <v>83</v>
      </c>
      <c r="U475" s="0" t="s">
        <v>209</v>
      </c>
      <c r="V475" s="0" t="s">
        <v>252</v>
      </c>
      <c r="W475" s="0" t="s">
        <v>123</v>
      </c>
      <c r="X475" s="0" t="s">
        <v>88</v>
      </c>
      <c r="Y475" s="0" t="s">
        <v>89</v>
      </c>
      <c r="Z475" s="0" t="s">
        <v>90</v>
      </c>
      <c r="AA475" s="0" t="n">
        <v>96006417</v>
      </c>
      <c r="AB475" s="0" t="n">
        <v>619605.1</v>
      </c>
      <c r="AC475" s="0" t="n">
        <v>56264</v>
      </c>
      <c r="AD475" s="91" t="n">
        <v>37073.7159722222</v>
      </c>
      <c r="AE475" s="91" t="n">
        <v>37134.7159722222</v>
      </c>
    </row>
    <row r="476" customFormat="false" ht="12.75" hidden="false" customHeight="false" outlineLevel="0" collapsed="false">
      <c r="A476" s="122" t="n">
        <f aca="false">DATEVALUE(TEXT(F476,"mm/dd/yy"))</f>
        <v>37034</v>
      </c>
      <c r="B476" s="122" t="str">
        <f aca="false">IF(K476="Power",IF(Z476="Enron Canada Corp.",LEFT(L476,9),LEFT(L476,13)),K476)</f>
        <v>US West Power</v>
      </c>
      <c r="C476" s="123" t="n">
        <f aca="false">IF(K476="Power",((AE476-AD476+1)*16*SUM(O476:P476)),((AE476-AD476+1)*SUM(O476:P476)))</f>
        <v>12000</v>
      </c>
      <c r="D476" s="123" t="n">
        <f aca="false">VLOOKUP(H476,$A$7:$E$11,(HLOOKUP(B476,$B$5:$E$6,2,FALSE())),FALSE())*C476</f>
        <v>90</v>
      </c>
      <c r="E476" s="90" t="n">
        <v>1285018</v>
      </c>
      <c r="F476" s="91" t="n">
        <v>37034.3996180556</v>
      </c>
      <c r="G476" s="0" t="s">
        <v>148</v>
      </c>
      <c r="H476" s="0" t="s">
        <v>14</v>
      </c>
      <c r="I476" s="0" t="s">
        <v>10</v>
      </c>
      <c r="K476" s="0" t="s">
        <v>12</v>
      </c>
      <c r="L476" s="0" t="s">
        <v>81</v>
      </c>
      <c r="M476" s="0" t="n">
        <v>40719</v>
      </c>
      <c r="N476" s="0" t="s">
        <v>388</v>
      </c>
      <c r="O476" s="92" t="n">
        <v>25</v>
      </c>
      <c r="R476" s="0" t="s">
        <v>83</v>
      </c>
      <c r="S476" s="0" t="s">
        <v>84</v>
      </c>
      <c r="T476" s="94" t="n">
        <v>230</v>
      </c>
      <c r="U476" s="0" t="s">
        <v>640</v>
      </c>
      <c r="V476" s="0" t="s">
        <v>389</v>
      </c>
      <c r="W476" s="0" t="s">
        <v>87</v>
      </c>
      <c r="X476" s="0" t="s">
        <v>88</v>
      </c>
      <c r="Y476" s="0" t="s">
        <v>89</v>
      </c>
      <c r="Z476" s="0" t="s">
        <v>90</v>
      </c>
      <c r="AA476" s="0" t="n">
        <v>96057469</v>
      </c>
      <c r="AB476" s="0" t="n">
        <v>619616.1</v>
      </c>
      <c r="AC476" s="0" t="n">
        <v>53350</v>
      </c>
      <c r="AD476" s="91" t="n">
        <v>37135.875</v>
      </c>
      <c r="AE476" s="91" t="n">
        <v>37164.875</v>
      </c>
    </row>
    <row r="477" customFormat="false" ht="12.75" hidden="false" customHeight="false" outlineLevel="0" collapsed="false">
      <c r="A477" s="122" t="n">
        <f aca="false">DATEVALUE(TEXT(F477,"mm/dd/yy"))</f>
        <v>37034</v>
      </c>
      <c r="B477" s="122" t="str">
        <f aca="false">IF(K477="Power",IF(Z477="Enron Canada Corp.",LEFT(L477,9),LEFT(L477,13)),K477)</f>
        <v>Natural Gas</v>
      </c>
      <c r="C477" s="123" t="n">
        <f aca="false">IF(K477="Power",((AE477-AD477+1)*16*SUM(O477:P477)),((AE477-AD477+1)*SUM(O477:P477)))</f>
        <v>750000</v>
      </c>
      <c r="D477" s="123" t="n">
        <f aca="false">VLOOKUP(H477,$A$7:$E$11,(HLOOKUP(B477,$B$5:$E$6,2,FALSE())),FALSE())*C477</f>
        <v>187.5</v>
      </c>
      <c r="E477" s="90" t="n">
        <v>1285549</v>
      </c>
      <c r="F477" s="91" t="n">
        <v>37034.4213888889</v>
      </c>
      <c r="G477" s="0" t="s">
        <v>148</v>
      </c>
      <c r="H477" s="0" t="s">
        <v>13</v>
      </c>
      <c r="I477" s="0" t="s">
        <v>10</v>
      </c>
      <c r="K477" s="0" t="s">
        <v>11</v>
      </c>
      <c r="L477" s="0" t="s">
        <v>109</v>
      </c>
      <c r="M477" s="0" t="n">
        <v>36165</v>
      </c>
      <c r="N477" s="0" t="s">
        <v>644</v>
      </c>
      <c r="P477" s="92" t="n">
        <v>25000</v>
      </c>
      <c r="R477" s="0" t="s">
        <v>111</v>
      </c>
      <c r="S477" s="0" t="s">
        <v>84</v>
      </c>
      <c r="T477" s="94" t="n">
        <v>-0.0725</v>
      </c>
      <c r="U477" s="0" t="s">
        <v>314</v>
      </c>
      <c r="V477" s="0" t="s">
        <v>315</v>
      </c>
      <c r="W477" s="0" t="s">
        <v>316</v>
      </c>
      <c r="X477" s="0" t="s">
        <v>115</v>
      </c>
      <c r="Y477" s="0" t="s">
        <v>89</v>
      </c>
      <c r="Z477" s="0" t="s">
        <v>116</v>
      </c>
      <c r="AA477" s="0" t="n">
        <v>96045266</v>
      </c>
      <c r="AB477" s="0" t="s">
        <v>645</v>
      </c>
      <c r="AC477" s="0" t="n">
        <v>53350</v>
      </c>
      <c r="AD477" s="91" t="n">
        <v>37043.875</v>
      </c>
      <c r="AE477" s="91" t="n">
        <v>37072.875</v>
      </c>
    </row>
    <row r="478" customFormat="false" ht="12.75" hidden="false" customHeight="false" outlineLevel="0" collapsed="false">
      <c r="A478" s="122" t="n">
        <f aca="false">DATEVALUE(TEXT(F478,"mm/dd/yy"))</f>
        <v>37034</v>
      </c>
      <c r="B478" s="122" t="str">
        <f aca="false">IF(K478="Power",IF(Z478="Enron Canada Corp.",LEFT(L478,9),LEFT(L478,13)),K478)</f>
        <v>Natural Gas</v>
      </c>
      <c r="C478" s="123" t="n">
        <f aca="false">IF(K478="Power",((AE478-AD478+1)*16*SUM(O478:P478)),((AE478-AD478+1)*SUM(O478:P478)))</f>
        <v>300000</v>
      </c>
      <c r="D478" s="123" t="n">
        <f aca="false">VLOOKUP(H478,$A$7:$E$11,(HLOOKUP(B478,$B$5:$E$6,2,FALSE())),FALSE())*C478</f>
        <v>75</v>
      </c>
      <c r="E478" s="90" t="n">
        <v>1285554</v>
      </c>
      <c r="F478" s="91" t="n">
        <v>37034.4219328704</v>
      </c>
      <c r="G478" s="0" t="s">
        <v>646</v>
      </c>
      <c r="H478" s="0" t="s">
        <v>15</v>
      </c>
      <c r="I478" s="0" t="s">
        <v>10</v>
      </c>
      <c r="K478" s="0" t="s">
        <v>11</v>
      </c>
      <c r="L478" s="0" t="s">
        <v>109</v>
      </c>
      <c r="M478" s="0" t="n">
        <v>33999</v>
      </c>
      <c r="N478" s="0" t="s">
        <v>647</v>
      </c>
      <c r="P478" s="92" t="n">
        <v>10000</v>
      </c>
      <c r="R478" s="0" t="s">
        <v>111</v>
      </c>
      <c r="S478" s="0" t="s">
        <v>84</v>
      </c>
      <c r="T478" s="94" t="n">
        <v>0.03</v>
      </c>
      <c r="U478" s="0" t="s">
        <v>648</v>
      </c>
      <c r="V478" s="0" t="s">
        <v>204</v>
      </c>
      <c r="W478" s="0" t="s">
        <v>205</v>
      </c>
      <c r="X478" s="0" t="s">
        <v>115</v>
      </c>
      <c r="Y478" s="0" t="s">
        <v>89</v>
      </c>
      <c r="Z478" s="0" t="s">
        <v>116</v>
      </c>
      <c r="AA478" s="0" t="n">
        <v>96003709</v>
      </c>
      <c r="AB478" s="0" t="s">
        <v>649</v>
      </c>
      <c r="AC478" s="0" t="n">
        <v>51163</v>
      </c>
      <c r="AD478" s="91" t="n">
        <v>37043</v>
      </c>
      <c r="AE478" s="91" t="n">
        <v>37072</v>
      </c>
    </row>
    <row r="479" customFormat="false" ht="12.75" hidden="false" customHeight="false" outlineLevel="0" collapsed="false">
      <c r="A479" s="122" t="n">
        <f aca="false">DATEVALUE(TEXT(F479,"mm/dd/yy"))</f>
        <v>37034</v>
      </c>
      <c r="B479" s="122" t="str">
        <f aca="false">IF(K479="Power",IF(Z479="Enron Canada Corp.",LEFT(L479,9),LEFT(L479,13)),K479)</f>
        <v>Natural Gas</v>
      </c>
      <c r="C479" s="123" t="n">
        <f aca="false">IF(K479="Power",((AE479-AD479+1)*16*SUM(O479:P479)),((AE479-AD479+1)*SUM(O479:P479)))</f>
        <v>300000</v>
      </c>
      <c r="D479" s="123" t="n">
        <f aca="false">VLOOKUP(H479,$A$7:$E$11,(HLOOKUP(B479,$B$5:$E$6,2,FALSE())),FALSE())*C479</f>
        <v>75</v>
      </c>
      <c r="E479" s="90" t="n">
        <v>1285618</v>
      </c>
      <c r="F479" s="91" t="n">
        <v>37034.427037037</v>
      </c>
      <c r="G479" s="0" t="s">
        <v>230</v>
      </c>
      <c r="H479" s="0" t="s">
        <v>13</v>
      </c>
      <c r="I479" s="0" t="s">
        <v>10</v>
      </c>
      <c r="K479" s="0" t="s">
        <v>11</v>
      </c>
      <c r="L479" s="0" t="s">
        <v>109</v>
      </c>
      <c r="M479" s="0" t="n">
        <v>47099</v>
      </c>
      <c r="N479" s="0" t="s">
        <v>228</v>
      </c>
      <c r="O479" s="92" t="n">
        <v>10000</v>
      </c>
      <c r="R479" s="0" t="s">
        <v>111</v>
      </c>
      <c r="S479" s="0" t="s">
        <v>84</v>
      </c>
      <c r="T479" s="94" t="n">
        <v>-0.05</v>
      </c>
      <c r="U479" s="0" t="s">
        <v>188</v>
      </c>
      <c r="V479" s="0" t="s">
        <v>204</v>
      </c>
      <c r="W479" s="0" t="s">
        <v>205</v>
      </c>
      <c r="X479" s="0" t="s">
        <v>115</v>
      </c>
      <c r="Y479" s="0" t="s">
        <v>89</v>
      </c>
      <c r="Z479" s="0" t="s">
        <v>116</v>
      </c>
      <c r="AA479" s="0" t="n">
        <v>95001227</v>
      </c>
      <c r="AB479" s="0" t="s">
        <v>650</v>
      </c>
      <c r="AC479" s="0" t="n">
        <v>208</v>
      </c>
      <c r="AD479" s="91" t="n">
        <v>37043.875</v>
      </c>
      <c r="AE479" s="91" t="n">
        <v>37072.875</v>
      </c>
    </row>
    <row r="480" customFormat="false" ht="12.75" hidden="false" customHeight="false" outlineLevel="0" collapsed="false">
      <c r="A480" s="122" t="n">
        <f aca="false">DATEVALUE(TEXT(F480,"mm/dd/yy"))</f>
        <v>37034</v>
      </c>
      <c r="B480" s="122" t="str">
        <f aca="false">IF(K480="Power",IF(Z480="Enron Canada Corp.",LEFT(L480,9),LEFT(L480,13)),K480)</f>
        <v>Natural Gas</v>
      </c>
      <c r="C480" s="123" t="n">
        <f aca="false">IF(K480="Power",((AE480-AD480+1)*16*SUM(O480:P480)),((AE480-AD480+1)*SUM(O480:P480)))</f>
        <v>300000</v>
      </c>
      <c r="D480" s="123" t="n">
        <f aca="false">VLOOKUP(H480,$A$7:$E$11,(HLOOKUP(B480,$B$5:$E$6,2,FALSE())),FALSE())*C480</f>
        <v>75</v>
      </c>
      <c r="E480" s="90" t="n">
        <v>1285729</v>
      </c>
      <c r="F480" s="91" t="n">
        <v>37034.4351967593</v>
      </c>
      <c r="G480" s="0" t="s">
        <v>148</v>
      </c>
      <c r="H480" s="0" t="s">
        <v>13</v>
      </c>
      <c r="I480" s="0" t="s">
        <v>10</v>
      </c>
      <c r="K480" s="0" t="s">
        <v>11</v>
      </c>
      <c r="L480" s="0" t="s">
        <v>109</v>
      </c>
      <c r="M480" s="0" t="n">
        <v>47099</v>
      </c>
      <c r="N480" s="0" t="s">
        <v>228</v>
      </c>
      <c r="O480" s="92" t="n">
        <v>10000</v>
      </c>
      <c r="R480" s="0" t="s">
        <v>111</v>
      </c>
      <c r="S480" s="0" t="s">
        <v>84</v>
      </c>
      <c r="T480" s="94" t="n">
        <v>-0.0525</v>
      </c>
      <c r="U480" s="0" t="s">
        <v>188</v>
      </c>
      <c r="V480" s="0" t="s">
        <v>204</v>
      </c>
      <c r="W480" s="0" t="s">
        <v>205</v>
      </c>
      <c r="X480" s="0" t="s">
        <v>115</v>
      </c>
      <c r="Y480" s="0" t="s">
        <v>89</v>
      </c>
      <c r="Z480" s="0" t="s">
        <v>116</v>
      </c>
      <c r="AA480" s="0" t="n">
        <v>96045266</v>
      </c>
      <c r="AB480" s="0" t="s">
        <v>651</v>
      </c>
      <c r="AC480" s="0" t="n">
        <v>53350</v>
      </c>
      <c r="AD480" s="91" t="n">
        <v>37043.875</v>
      </c>
      <c r="AE480" s="91" t="n">
        <v>37072.875</v>
      </c>
    </row>
    <row r="481" customFormat="false" ht="12.75" hidden="false" customHeight="false" outlineLevel="0" collapsed="false">
      <c r="A481" s="122" t="n">
        <f aca="false">DATEVALUE(TEXT(F481,"mm/dd/yy"))</f>
        <v>37034</v>
      </c>
      <c r="B481" s="122" t="str">
        <f aca="false">IF(K481="Power",IF(Z481="Enron Canada Corp.",LEFT(L481,9),LEFT(L481,13)),K481)</f>
        <v>Natural Gas</v>
      </c>
      <c r="C481" s="123" t="n">
        <f aca="false">IF(K481="Power",((AE481-AD481+1)*16*SUM(O481:P481)),((AE481-AD481+1)*SUM(O481:P481)))</f>
        <v>300000</v>
      </c>
      <c r="D481" s="123" t="n">
        <f aca="false">VLOOKUP(H481,$A$7:$E$11,(HLOOKUP(B481,$B$5:$E$6,2,FALSE())),FALSE())*C481</f>
        <v>75</v>
      </c>
      <c r="E481" s="90" t="n">
        <v>1285947</v>
      </c>
      <c r="F481" s="91" t="n">
        <v>37034.458900463</v>
      </c>
      <c r="G481" s="0" t="s">
        <v>244</v>
      </c>
      <c r="H481" s="0" t="s">
        <v>15</v>
      </c>
      <c r="I481" s="0" t="s">
        <v>10</v>
      </c>
      <c r="K481" s="0" t="s">
        <v>11</v>
      </c>
      <c r="L481" s="0" t="s">
        <v>125</v>
      </c>
      <c r="M481" s="0" t="n">
        <v>36228</v>
      </c>
      <c r="N481" s="0" t="s">
        <v>591</v>
      </c>
      <c r="O481" s="92" t="n">
        <v>10000</v>
      </c>
      <c r="R481" s="0" t="s">
        <v>111</v>
      </c>
      <c r="S481" s="0" t="s">
        <v>84</v>
      </c>
      <c r="T481" s="94" t="n">
        <v>-0.0025</v>
      </c>
      <c r="U481" s="0" t="s">
        <v>553</v>
      </c>
      <c r="V481" s="0" t="s">
        <v>321</v>
      </c>
      <c r="W481" s="0" t="s">
        <v>322</v>
      </c>
      <c r="X481" s="0" t="s">
        <v>115</v>
      </c>
      <c r="Y481" s="0" t="s">
        <v>89</v>
      </c>
      <c r="Z481" s="0" t="s">
        <v>116</v>
      </c>
      <c r="AB481" s="0" t="s">
        <v>652</v>
      </c>
      <c r="AC481" s="0" t="n">
        <v>68856</v>
      </c>
      <c r="AD481" s="91" t="n">
        <v>37043.875</v>
      </c>
      <c r="AE481" s="91" t="n">
        <v>37072.875</v>
      </c>
    </row>
    <row r="482" customFormat="false" ht="12.75" hidden="false" customHeight="false" outlineLevel="0" collapsed="false">
      <c r="A482" s="122" t="n">
        <f aca="false">DATEVALUE(TEXT(F482,"mm/dd/yy"))</f>
        <v>37034</v>
      </c>
      <c r="B482" s="122" t="str">
        <f aca="false">IF(K482="Power",IF(Z482="Enron Canada Corp.",LEFT(L482,9),LEFT(L482,13)),K482)</f>
        <v>Natural Gas</v>
      </c>
      <c r="C482" s="123" t="n">
        <f aca="false">IF(K482="Power",((AE482-AD482+1)*16*SUM(O482:P482)),((AE482-AD482+1)*SUM(O482:P482)))</f>
        <v>300000</v>
      </c>
      <c r="D482" s="123" t="n">
        <f aca="false">VLOOKUP(H482,$A$7:$E$11,(HLOOKUP(B482,$B$5:$E$6,2,FALSE())),FALSE())*C482</f>
        <v>75</v>
      </c>
      <c r="E482" s="90" t="n">
        <v>1285952</v>
      </c>
      <c r="F482" s="91" t="n">
        <v>37034.4596643519</v>
      </c>
      <c r="G482" s="0" t="s">
        <v>244</v>
      </c>
      <c r="H482" s="0" t="s">
        <v>15</v>
      </c>
      <c r="I482" s="0" t="s">
        <v>10</v>
      </c>
      <c r="K482" s="0" t="s">
        <v>11</v>
      </c>
      <c r="L482" s="0" t="s">
        <v>125</v>
      </c>
      <c r="M482" s="0" t="n">
        <v>36228</v>
      </c>
      <c r="N482" s="0" t="s">
        <v>591</v>
      </c>
      <c r="O482" s="92" t="n">
        <v>10000</v>
      </c>
      <c r="R482" s="0" t="s">
        <v>111</v>
      </c>
      <c r="S482" s="0" t="s">
        <v>84</v>
      </c>
      <c r="T482" s="94" t="n">
        <v>-0.0025</v>
      </c>
      <c r="U482" s="0" t="s">
        <v>553</v>
      </c>
      <c r="V482" s="0" t="s">
        <v>321</v>
      </c>
      <c r="W482" s="0" t="s">
        <v>322</v>
      </c>
      <c r="X482" s="0" t="s">
        <v>115</v>
      </c>
      <c r="Y482" s="0" t="s">
        <v>89</v>
      </c>
      <c r="Z482" s="0" t="s">
        <v>116</v>
      </c>
      <c r="AB482" s="0" t="s">
        <v>653</v>
      </c>
      <c r="AC482" s="0" t="n">
        <v>68856</v>
      </c>
      <c r="AD482" s="91" t="n">
        <v>37043.875</v>
      </c>
      <c r="AE482" s="91" t="n">
        <v>37072.875</v>
      </c>
    </row>
    <row r="483" customFormat="false" ht="12.75" hidden="false" customHeight="false" outlineLevel="0" collapsed="false">
      <c r="A483" s="122" t="n">
        <f aca="false">DATEVALUE(TEXT(F483,"mm/dd/yy"))</f>
        <v>37034</v>
      </c>
      <c r="B483" s="122" t="str">
        <f aca="false">IF(K483="Power",IF(Z483="Enron Canada Corp.",LEFT(L483,9),LEFT(L483,13)),K483)</f>
        <v>Natural Gas</v>
      </c>
      <c r="C483" s="123" t="n">
        <f aca="false">IF(K483="Power",((AE483-AD483+1)*16*SUM(O483:P483)),((AE483-AD483+1)*SUM(O483:P483)))</f>
        <v>600000</v>
      </c>
      <c r="D483" s="123" t="n">
        <f aca="false">VLOOKUP(H483,$A$7:$E$11,(HLOOKUP(B483,$B$5:$E$6,2,FALSE())),FALSE())*C483</f>
        <v>150</v>
      </c>
      <c r="E483" s="90" t="n">
        <v>1285959</v>
      </c>
      <c r="F483" s="91" t="n">
        <v>37034.4609027778</v>
      </c>
      <c r="G483" s="0" t="s">
        <v>124</v>
      </c>
      <c r="H483" s="0" t="s">
        <v>15</v>
      </c>
      <c r="I483" s="0" t="s">
        <v>10</v>
      </c>
      <c r="K483" s="0" t="s">
        <v>11</v>
      </c>
      <c r="L483" s="0" t="s">
        <v>125</v>
      </c>
      <c r="M483" s="0" t="n">
        <v>36228</v>
      </c>
      <c r="N483" s="0" t="s">
        <v>591</v>
      </c>
      <c r="O483" s="92" t="n">
        <v>20000</v>
      </c>
      <c r="R483" s="0" t="s">
        <v>111</v>
      </c>
      <c r="S483" s="0" t="s">
        <v>84</v>
      </c>
      <c r="T483" s="94" t="n">
        <v>-0.0025</v>
      </c>
      <c r="U483" s="0" t="s">
        <v>553</v>
      </c>
      <c r="V483" s="0" t="s">
        <v>321</v>
      </c>
      <c r="W483" s="0" t="s">
        <v>322</v>
      </c>
      <c r="X483" s="0" t="s">
        <v>115</v>
      </c>
      <c r="Y483" s="0" t="s">
        <v>89</v>
      </c>
      <c r="Z483" s="0" t="s">
        <v>116</v>
      </c>
      <c r="AA483" s="0" t="n">
        <v>96021110</v>
      </c>
      <c r="AB483" s="0" t="s">
        <v>654</v>
      </c>
      <c r="AC483" s="0" t="n">
        <v>57399</v>
      </c>
      <c r="AD483" s="91" t="n">
        <v>37043.875</v>
      </c>
      <c r="AE483" s="91" t="n">
        <v>37072.875</v>
      </c>
    </row>
    <row r="484" customFormat="false" ht="12.75" hidden="false" customHeight="false" outlineLevel="0" collapsed="false">
      <c r="A484" s="122" t="n">
        <f aca="false">DATEVALUE(TEXT(F484,"mm/dd/yy"))</f>
        <v>37034</v>
      </c>
      <c r="B484" s="122" t="str">
        <f aca="false">IF(K484="Power",IF(Z484="Enron Canada Corp.",LEFT(L484,9),LEFT(L484,13)),K484)</f>
        <v>Natural Gas</v>
      </c>
      <c r="C484" s="123" t="n">
        <f aca="false">IF(K484="Power",((AE484-AD484+1)*16*SUM(O484:P484)),((AE484-AD484+1)*SUM(O484:P484)))</f>
        <v>150000</v>
      </c>
      <c r="D484" s="123" t="n">
        <f aca="false">VLOOKUP(H484,$A$7:$E$11,(HLOOKUP(B484,$B$5:$E$6,2,FALSE())),FALSE())*C484</f>
        <v>37.5</v>
      </c>
      <c r="E484" s="90" t="n">
        <v>1286245</v>
      </c>
      <c r="F484" s="91" t="n">
        <v>37034.4959375</v>
      </c>
      <c r="G484" s="0" t="s">
        <v>230</v>
      </c>
      <c r="H484" s="0" t="s">
        <v>13</v>
      </c>
      <c r="I484" s="0" t="s">
        <v>10</v>
      </c>
      <c r="K484" s="0" t="s">
        <v>11</v>
      </c>
      <c r="L484" s="0" t="s">
        <v>109</v>
      </c>
      <c r="M484" s="0" t="n">
        <v>36137</v>
      </c>
      <c r="N484" s="0" t="s">
        <v>655</v>
      </c>
      <c r="P484" s="92" t="n">
        <v>5000</v>
      </c>
      <c r="R484" s="0" t="s">
        <v>111</v>
      </c>
      <c r="S484" s="0" t="s">
        <v>84</v>
      </c>
      <c r="T484" s="94" t="n">
        <v>-0.105</v>
      </c>
      <c r="U484" s="0" t="s">
        <v>188</v>
      </c>
      <c r="V484" s="0" t="s">
        <v>189</v>
      </c>
      <c r="W484" s="0" t="s">
        <v>190</v>
      </c>
      <c r="X484" s="0" t="s">
        <v>115</v>
      </c>
      <c r="Y484" s="0" t="s">
        <v>89</v>
      </c>
      <c r="Z484" s="0" t="s">
        <v>116</v>
      </c>
      <c r="AA484" s="0" t="n">
        <v>95001227</v>
      </c>
      <c r="AB484" s="0" t="s">
        <v>656</v>
      </c>
      <c r="AC484" s="0" t="n">
        <v>208</v>
      </c>
      <c r="AD484" s="91" t="n">
        <v>37043.875</v>
      </c>
      <c r="AE484" s="91" t="n">
        <v>37072.875</v>
      </c>
    </row>
    <row r="485" customFormat="false" ht="12.75" hidden="false" customHeight="false" outlineLevel="0" collapsed="false">
      <c r="A485" s="122" t="n">
        <f aca="false">DATEVALUE(TEXT(F485,"mm/dd/yy"))</f>
        <v>37034</v>
      </c>
      <c r="B485" s="122" t="str">
        <f aca="false">IF(K485="Power",IF(Z485="Enron Canada Corp.",LEFT(L485,9),LEFT(L485,13)),K485)</f>
        <v>Natural Gas</v>
      </c>
      <c r="C485" s="123" t="n">
        <f aca="false">IF(K485="Power",((AE485-AD485+1)*16*SUM(O485:P485)),((AE485-AD485+1)*SUM(O485:P485)))</f>
        <v>2295000</v>
      </c>
      <c r="D485" s="123" t="n">
        <f aca="false">VLOOKUP(H485,$A$7:$E$11,(HLOOKUP(B485,$B$5:$E$6,2,FALSE())),FALSE())*C485</f>
        <v>573.75</v>
      </c>
      <c r="E485" s="90" t="n">
        <v>1286278</v>
      </c>
      <c r="F485" s="91" t="n">
        <v>37034.5025810185</v>
      </c>
      <c r="G485" s="0" t="s">
        <v>148</v>
      </c>
      <c r="H485" s="0" t="s">
        <v>13</v>
      </c>
      <c r="I485" s="0" t="s">
        <v>10</v>
      </c>
      <c r="K485" s="0" t="s">
        <v>11</v>
      </c>
      <c r="L485" s="0" t="s">
        <v>109</v>
      </c>
      <c r="M485" s="0" t="n">
        <v>49203</v>
      </c>
      <c r="N485" s="0" t="s">
        <v>626</v>
      </c>
      <c r="P485" s="92" t="n">
        <v>15000</v>
      </c>
      <c r="R485" s="0" t="s">
        <v>111</v>
      </c>
      <c r="S485" s="0" t="s">
        <v>84</v>
      </c>
      <c r="T485" s="94" t="n">
        <v>0.03</v>
      </c>
      <c r="U485" s="0" t="s">
        <v>188</v>
      </c>
      <c r="V485" s="0" t="s">
        <v>204</v>
      </c>
      <c r="W485" s="0" t="s">
        <v>205</v>
      </c>
      <c r="X485" s="0" t="s">
        <v>115</v>
      </c>
      <c r="Y485" s="0" t="s">
        <v>89</v>
      </c>
      <c r="Z485" s="0" t="s">
        <v>116</v>
      </c>
      <c r="AA485" s="0" t="n">
        <v>96045266</v>
      </c>
      <c r="AB485" s="0" t="s">
        <v>657</v>
      </c>
      <c r="AC485" s="0" t="n">
        <v>53350</v>
      </c>
      <c r="AD485" s="91" t="n">
        <v>37043</v>
      </c>
      <c r="AE485" s="91" t="n">
        <v>37195</v>
      </c>
    </row>
    <row r="486" customFormat="false" ht="12.75" hidden="false" customHeight="false" outlineLevel="0" collapsed="false">
      <c r="A486" s="122" t="n">
        <f aca="false">DATEVALUE(TEXT(F486,"mm/dd/yy"))</f>
        <v>37034</v>
      </c>
      <c r="B486" s="122" t="str">
        <f aca="false">IF(K486="Power",IF(Z486="Enron Canada Corp.",LEFT(L486,9),LEFT(L486,13)),K486)</f>
        <v>Natural Gas</v>
      </c>
      <c r="C486" s="123" t="n">
        <f aca="false">IF(K486="Power",((AE486-AD486+1)*16*SUM(O486:P486)),((AE486-AD486+1)*SUM(O486:P486)))</f>
        <v>1500000</v>
      </c>
      <c r="D486" s="123" t="n">
        <f aca="false">VLOOKUP(H486,$A$7:$E$11,(HLOOKUP(B486,$B$5:$E$6,2,FALSE())),FALSE())*C486</f>
        <v>375</v>
      </c>
      <c r="E486" s="90" t="n">
        <v>1286279</v>
      </c>
      <c r="F486" s="91" t="n">
        <v>37034.5027314815</v>
      </c>
      <c r="G486" s="0" t="s">
        <v>148</v>
      </c>
      <c r="H486" s="0" t="s">
        <v>13</v>
      </c>
      <c r="I486" s="0" t="s">
        <v>10</v>
      </c>
      <c r="K486" s="0" t="s">
        <v>11</v>
      </c>
      <c r="L486" s="0" t="s">
        <v>109</v>
      </c>
      <c r="M486" s="0" t="n">
        <v>33999</v>
      </c>
      <c r="N486" s="0" t="s">
        <v>647</v>
      </c>
      <c r="P486" s="92" t="n">
        <v>50000</v>
      </c>
      <c r="R486" s="0" t="s">
        <v>111</v>
      </c>
      <c r="S486" s="0" t="s">
        <v>84</v>
      </c>
      <c r="T486" s="94" t="n">
        <v>0.03</v>
      </c>
      <c r="U486" s="0" t="s">
        <v>188</v>
      </c>
      <c r="V486" s="0" t="s">
        <v>204</v>
      </c>
      <c r="W486" s="0" t="s">
        <v>205</v>
      </c>
      <c r="X486" s="0" t="s">
        <v>115</v>
      </c>
      <c r="Y486" s="0" t="s">
        <v>89</v>
      </c>
      <c r="Z486" s="0" t="s">
        <v>116</v>
      </c>
      <c r="AA486" s="0" t="n">
        <v>96045266</v>
      </c>
      <c r="AB486" s="0" t="s">
        <v>658</v>
      </c>
      <c r="AC486" s="0" t="n">
        <v>53350</v>
      </c>
      <c r="AD486" s="91" t="n">
        <v>37043</v>
      </c>
      <c r="AE486" s="91" t="n">
        <v>37072</v>
      </c>
    </row>
    <row r="487" customFormat="false" ht="12.75" hidden="false" customHeight="false" outlineLevel="0" collapsed="false">
      <c r="A487" s="122" t="n">
        <f aca="false">DATEVALUE(TEXT(F487,"mm/dd/yy"))</f>
        <v>37034</v>
      </c>
      <c r="B487" s="122" t="str">
        <f aca="false">IF(K487="Power",IF(Z487="Enron Canada Corp.",LEFT(L487,9),LEFT(L487,13)),K487)</f>
        <v>US East Power</v>
      </c>
      <c r="C487" s="123" t="n">
        <f aca="false">IF(K487="Power",((AE487-AD487+1)*16*SUM(O487:P487)),((AE487-AD487+1)*SUM(O487:P487)))</f>
        <v>4000</v>
      </c>
      <c r="D487" s="123" t="n">
        <f aca="false">VLOOKUP(H487,$A$7:$E$11,(HLOOKUP(B487,$B$5:$E$6,2,FALSE())),FALSE())*C487</f>
        <v>20</v>
      </c>
      <c r="E487" s="90" t="n">
        <v>1286461</v>
      </c>
      <c r="F487" s="91" t="n">
        <v>37034.5255324074</v>
      </c>
      <c r="G487" s="0" t="s">
        <v>156</v>
      </c>
      <c r="H487" s="0" t="s">
        <v>14</v>
      </c>
      <c r="I487" s="0" t="s">
        <v>10</v>
      </c>
      <c r="K487" s="0" t="s">
        <v>12</v>
      </c>
      <c r="L487" s="0" t="s">
        <v>119</v>
      </c>
      <c r="M487" s="0" t="n">
        <v>51148</v>
      </c>
      <c r="N487" s="0" t="s">
        <v>659</v>
      </c>
      <c r="O487" s="92" t="n">
        <v>50</v>
      </c>
      <c r="R487" s="0" t="s">
        <v>83</v>
      </c>
      <c r="S487" s="0" t="s">
        <v>84</v>
      </c>
      <c r="T487" s="94" t="n">
        <v>60.25</v>
      </c>
      <c r="U487" s="0" t="s">
        <v>635</v>
      </c>
      <c r="V487" s="0" t="s">
        <v>139</v>
      </c>
      <c r="W487" s="0" t="s">
        <v>140</v>
      </c>
      <c r="X487" s="0" t="s">
        <v>88</v>
      </c>
      <c r="Y487" s="0" t="s">
        <v>89</v>
      </c>
      <c r="Z487" s="0" t="s">
        <v>90</v>
      </c>
      <c r="AB487" s="0" t="n">
        <v>620370.1</v>
      </c>
      <c r="AC487" s="0" t="n">
        <v>3246</v>
      </c>
      <c r="AD487" s="91" t="n">
        <v>37046.875</v>
      </c>
      <c r="AE487" s="91" t="n">
        <v>37050.875</v>
      </c>
    </row>
    <row r="488" customFormat="false" ht="12.75" hidden="false" customHeight="false" outlineLevel="0" collapsed="false">
      <c r="A488" s="122" t="n">
        <f aca="false">DATEVALUE(TEXT(F488,"mm/dd/yy"))</f>
        <v>37034</v>
      </c>
      <c r="B488" s="122" t="str">
        <f aca="false">IF(K488="Power",IF(Z488="Enron Canada Corp.",LEFT(L488,9),LEFT(L488,13)),K488)</f>
        <v>US West Power</v>
      </c>
      <c r="C488" s="123" t="n">
        <f aca="false">IF(K488="Power",((AE488-AD488+1)*16*SUM(O488:P488)),((AE488-AD488+1)*SUM(O488:P488)))</f>
        <v>12400</v>
      </c>
      <c r="D488" s="123" t="n">
        <f aca="false">VLOOKUP(H488,$A$7:$E$11,(HLOOKUP(B488,$B$5:$E$6,2,FALSE())),FALSE())*C488</f>
        <v>93</v>
      </c>
      <c r="E488" s="90" t="n">
        <v>1286818</v>
      </c>
      <c r="F488" s="91" t="n">
        <v>37034.5453935185</v>
      </c>
      <c r="G488" s="0" t="s">
        <v>242</v>
      </c>
      <c r="H488" s="0" t="s">
        <v>14</v>
      </c>
      <c r="I488" s="0" t="s">
        <v>10</v>
      </c>
      <c r="K488" s="0" t="s">
        <v>12</v>
      </c>
      <c r="L488" s="0" t="s">
        <v>81</v>
      </c>
      <c r="M488" s="0" t="n">
        <v>40693</v>
      </c>
      <c r="N488" s="0" t="s">
        <v>614</v>
      </c>
      <c r="P488" s="92" t="n">
        <v>25</v>
      </c>
      <c r="R488" s="0" t="s">
        <v>83</v>
      </c>
      <c r="S488" s="0" t="s">
        <v>84</v>
      </c>
      <c r="T488" s="94" t="n">
        <v>138</v>
      </c>
      <c r="U488" s="0" t="s">
        <v>640</v>
      </c>
      <c r="V488" s="0" t="s">
        <v>86</v>
      </c>
      <c r="W488" s="0" t="s">
        <v>87</v>
      </c>
      <c r="X488" s="0" t="s">
        <v>88</v>
      </c>
      <c r="Y488" s="0" t="s">
        <v>89</v>
      </c>
      <c r="Z488" s="0" t="s">
        <v>90</v>
      </c>
      <c r="AA488" s="0" t="n">
        <v>96057479</v>
      </c>
      <c r="AB488" s="0" t="n">
        <v>620450.1</v>
      </c>
      <c r="AC488" s="0" t="n">
        <v>55134</v>
      </c>
      <c r="AD488" s="91" t="n">
        <v>37104.875</v>
      </c>
      <c r="AE488" s="91" t="n">
        <v>37134.875</v>
      </c>
    </row>
    <row r="489" customFormat="false" ht="12.75" hidden="false" customHeight="false" outlineLevel="0" collapsed="false">
      <c r="A489" s="122" t="n">
        <f aca="false">DATEVALUE(TEXT(F489,"mm/dd/yy"))</f>
        <v>37034</v>
      </c>
      <c r="B489" s="122" t="str">
        <f aca="false">IF(K489="Power",IF(Z489="Enron Canada Corp.",LEFT(L489,9),LEFT(L489,13)),K489)</f>
        <v>US West Power</v>
      </c>
      <c r="C489" s="123" t="n">
        <f aca="false">IF(K489="Power",((AE489-AD489+1)*16*SUM(O489:P489)),((AE489-AD489+1)*SUM(O489:P489)))</f>
        <v>12400</v>
      </c>
      <c r="D489" s="123" t="n">
        <f aca="false">VLOOKUP(H489,$A$7:$E$11,(HLOOKUP(B489,$B$5:$E$6,2,FALSE())),FALSE())*C489</f>
        <v>93</v>
      </c>
      <c r="E489" s="90" t="n">
        <v>1286823</v>
      </c>
      <c r="F489" s="91" t="n">
        <v>37034.5455787037</v>
      </c>
      <c r="G489" s="0" t="s">
        <v>242</v>
      </c>
      <c r="H489" s="0" t="s">
        <v>14</v>
      </c>
      <c r="I489" s="0" t="s">
        <v>10</v>
      </c>
      <c r="K489" s="0" t="s">
        <v>12</v>
      </c>
      <c r="L489" s="0" t="s">
        <v>81</v>
      </c>
      <c r="M489" s="0" t="n">
        <v>40691</v>
      </c>
      <c r="N489" s="0" t="s">
        <v>610</v>
      </c>
      <c r="P489" s="92" t="n">
        <v>25</v>
      </c>
      <c r="R489" s="0" t="s">
        <v>83</v>
      </c>
      <c r="S489" s="0" t="s">
        <v>84</v>
      </c>
      <c r="T489" s="94" t="n">
        <v>126</v>
      </c>
      <c r="U489" s="0" t="s">
        <v>640</v>
      </c>
      <c r="V489" s="0" t="s">
        <v>86</v>
      </c>
      <c r="W489" s="0" t="s">
        <v>87</v>
      </c>
      <c r="X489" s="0" t="s">
        <v>88</v>
      </c>
      <c r="Y489" s="0" t="s">
        <v>89</v>
      </c>
      <c r="Z489" s="0" t="s">
        <v>90</v>
      </c>
      <c r="AA489" s="0" t="n">
        <v>96057479</v>
      </c>
      <c r="AB489" s="0" t="n">
        <v>620451.1</v>
      </c>
      <c r="AC489" s="0" t="n">
        <v>55134</v>
      </c>
      <c r="AD489" s="91" t="n">
        <v>37073.875</v>
      </c>
      <c r="AE489" s="91" t="n">
        <v>37103.875</v>
      </c>
    </row>
    <row r="490" customFormat="false" ht="12.75" hidden="false" customHeight="false" outlineLevel="0" collapsed="false">
      <c r="A490" s="122" t="n">
        <f aca="false">DATEVALUE(TEXT(F490,"mm/dd/yy"))</f>
        <v>37034</v>
      </c>
      <c r="B490" s="122" t="str">
        <f aca="false">IF(K490="Power",IF(Z490="Enron Canada Corp.",LEFT(L490,9),LEFT(L490,13)),K490)</f>
        <v>US East Power</v>
      </c>
      <c r="C490" s="123" t="n">
        <f aca="false">IF(K490="Power",((AE490-AD490+1)*16*SUM(O490:P490)),((AE490-AD490+1)*SUM(O490:P490)))</f>
        <v>24000</v>
      </c>
      <c r="D490" s="123" t="n">
        <f aca="false">VLOOKUP(H490,$A$7:$E$11,(HLOOKUP(B490,$B$5:$E$6,2,FALSE())),FALSE())*C490</f>
        <v>120</v>
      </c>
      <c r="E490" s="90" t="n">
        <v>1287068</v>
      </c>
      <c r="F490" s="91" t="n">
        <v>37034.5557638889</v>
      </c>
      <c r="G490" s="0" t="s">
        <v>449</v>
      </c>
      <c r="H490" s="0" t="s">
        <v>13</v>
      </c>
      <c r="I490" s="0" t="s">
        <v>10</v>
      </c>
      <c r="K490" s="0" t="s">
        <v>12</v>
      </c>
      <c r="L490" s="0" t="s">
        <v>119</v>
      </c>
      <c r="M490" s="0" t="n">
        <v>26116</v>
      </c>
      <c r="N490" s="0" t="s">
        <v>642</v>
      </c>
      <c r="P490" s="92" t="n">
        <v>50</v>
      </c>
      <c r="R490" s="0" t="s">
        <v>83</v>
      </c>
      <c r="S490" s="0" t="s">
        <v>84</v>
      </c>
      <c r="T490" s="94" t="n">
        <v>54.75</v>
      </c>
      <c r="U490" s="0" t="s">
        <v>194</v>
      </c>
      <c r="V490" s="0" t="s">
        <v>167</v>
      </c>
      <c r="W490" s="0" t="s">
        <v>168</v>
      </c>
      <c r="X490" s="0" t="s">
        <v>88</v>
      </c>
      <c r="Y490" s="0" t="s">
        <v>89</v>
      </c>
      <c r="Z490" s="0" t="s">
        <v>90</v>
      </c>
      <c r="AB490" s="0" t="n">
        <v>620481.1</v>
      </c>
      <c r="AC490" s="0" t="n">
        <v>27457</v>
      </c>
      <c r="AD490" s="91" t="n">
        <v>37408.7159722222</v>
      </c>
      <c r="AE490" s="91" t="n">
        <v>37437.7159722222</v>
      </c>
    </row>
    <row r="491" customFormat="false" ht="12.75" hidden="false" customHeight="false" outlineLevel="0" collapsed="false">
      <c r="A491" s="122" t="n">
        <f aca="false">DATEVALUE(TEXT(F491,"mm/dd/yy"))</f>
        <v>37034</v>
      </c>
      <c r="B491" s="122" t="str">
        <f aca="false">IF(K491="Power",IF(Z491="Enron Canada Corp.",LEFT(L491,9),LEFT(L491,13)),K491)</f>
        <v>US East Power</v>
      </c>
      <c r="C491" s="123" t="n">
        <f aca="false">IF(K491="Power",((AE491-AD491+1)*16*SUM(O491:P491)),((AE491-AD491+1)*SUM(O491:P491)))</f>
        <v>24000</v>
      </c>
      <c r="D491" s="123" t="n">
        <f aca="false">VLOOKUP(H491,$A$7:$E$11,(HLOOKUP(B491,$B$5:$E$6,2,FALSE())),FALSE())*C491</f>
        <v>120</v>
      </c>
      <c r="E491" s="90" t="n">
        <v>1287302</v>
      </c>
      <c r="F491" s="91" t="n">
        <v>37034.5665625</v>
      </c>
      <c r="G491" s="0" t="s">
        <v>237</v>
      </c>
      <c r="H491" s="0" t="s">
        <v>13</v>
      </c>
      <c r="I491" s="0" t="s">
        <v>10</v>
      </c>
      <c r="K491" s="0" t="s">
        <v>12</v>
      </c>
      <c r="L491" s="0" t="s">
        <v>119</v>
      </c>
      <c r="M491" s="0" t="n">
        <v>26302</v>
      </c>
      <c r="N491" s="0" t="s">
        <v>660</v>
      </c>
      <c r="P491" s="92" t="n">
        <v>50</v>
      </c>
      <c r="R491" s="0" t="s">
        <v>83</v>
      </c>
      <c r="S491" s="0" t="s">
        <v>84</v>
      </c>
      <c r="T491" s="94" t="n">
        <v>60.75</v>
      </c>
      <c r="U491" s="0" t="s">
        <v>549</v>
      </c>
      <c r="V491" s="0" t="s">
        <v>446</v>
      </c>
      <c r="W491" s="0" t="s">
        <v>661</v>
      </c>
      <c r="X491" s="0" t="s">
        <v>88</v>
      </c>
      <c r="Y491" s="0" t="s">
        <v>89</v>
      </c>
      <c r="Z491" s="0" t="s">
        <v>90</v>
      </c>
      <c r="AA491" s="0" t="n">
        <v>96037738</v>
      </c>
      <c r="AB491" s="0" t="n">
        <v>620519.1</v>
      </c>
      <c r="AC491" s="0" t="n">
        <v>72209</v>
      </c>
      <c r="AD491" s="91" t="n">
        <v>37043.6006944444</v>
      </c>
      <c r="AE491" s="91" t="n">
        <v>37072.6006944444</v>
      </c>
    </row>
    <row r="492" customFormat="false" ht="12.75" hidden="false" customHeight="false" outlineLevel="0" collapsed="false">
      <c r="A492" s="122" t="n">
        <f aca="false">DATEVALUE(TEXT(F492,"mm/dd/yy"))</f>
        <v>37034</v>
      </c>
      <c r="B492" s="122" t="str">
        <f aca="false">IF(K492="Power",IF(Z492="Enron Canada Corp.",LEFT(L492,9),LEFT(L492,13)),K492)</f>
        <v>Natural Gas</v>
      </c>
      <c r="C492" s="123" t="n">
        <f aca="false">IF(K492="Power",((AE492-AD492+1)*16*SUM(O492:P492)),((AE492-AD492+1)*SUM(O492:P492)))</f>
        <v>1530000</v>
      </c>
      <c r="D492" s="123" t="n">
        <f aca="false">VLOOKUP(H492,$A$7:$E$11,(HLOOKUP(B492,$B$5:$E$6,2,FALSE())),FALSE())*C492</f>
        <v>382.5</v>
      </c>
      <c r="E492" s="90" t="n">
        <v>1287330</v>
      </c>
      <c r="F492" s="91" t="n">
        <v>37034.567662037</v>
      </c>
      <c r="G492" s="0" t="s">
        <v>148</v>
      </c>
      <c r="H492" s="0" t="s">
        <v>13</v>
      </c>
      <c r="I492" s="0" t="s">
        <v>10</v>
      </c>
      <c r="K492" s="0" t="s">
        <v>11</v>
      </c>
      <c r="L492" s="0" t="s">
        <v>109</v>
      </c>
      <c r="M492" s="0" t="n">
        <v>47858</v>
      </c>
      <c r="N492" s="0" t="s">
        <v>662</v>
      </c>
      <c r="P492" s="92" t="n">
        <v>10000</v>
      </c>
      <c r="R492" s="0" t="s">
        <v>111</v>
      </c>
      <c r="S492" s="0" t="s">
        <v>84</v>
      </c>
      <c r="T492" s="94" t="n">
        <v>-0.07</v>
      </c>
      <c r="U492" s="0" t="s">
        <v>314</v>
      </c>
      <c r="V492" s="0" t="s">
        <v>249</v>
      </c>
      <c r="W492" s="0" t="s">
        <v>114</v>
      </c>
      <c r="X492" s="0" t="s">
        <v>115</v>
      </c>
      <c r="Y492" s="0" t="s">
        <v>89</v>
      </c>
      <c r="Z492" s="0" t="s">
        <v>116</v>
      </c>
      <c r="AA492" s="0" t="n">
        <v>96045266</v>
      </c>
      <c r="AB492" s="0" t="s">
        <v>663</v>
      </c>
      <c r="AC492" s="0" t="n">
        <v>53350</v>
      </c>
      <c r="AD492" s="91" t="n">
        <v>37043</v>
      </c>
      <c r="AE492" s="91" t="n">
        <v>37195</v>
      </c>
    </row>
    <row r="493" customFormat="false" ht="12.75" hidden="false" customHeight="false" outlineLevel="0" collapsed="false">
      <c r="A493" s="122" t="n">
        <f aca="false">DATEVALUE(TEXT(F493,"mm/dd/yy"))</f>
        <v>37034</v>
      </c>
      <c r="B493" s="122" t="str">
        <f aca="false">IF(K493="Power",IF(Z493="Enron Canada Corp.",LEFT(L493,9),LEFT(L493,13)),K493)</f>
        <v>US East Power</v>
      </c>
      <c r="C493" s="123" t="n">
        <f aca="false">IF(K493="Power",((AE493-AD493+1)*16*SUM(O493:P493)),((AE493-AD493+1)*SUM(O493:P493)))</f>
        <v>800</v>
      </c>
      <c r="D493" s="123" t="n">
        <f aca="false">VLOOKUP(H493,$A$7:$E$11,(HLOOKUP(B493,$B$5:$E$6,2,FALSE())),FALSE())*C493</f>
        <v>4</v>
      </c>
      <c r="E493" s="90" t="n">
        <v>1287350</v>
      </c>
      <c r="F493" s="91" t="n">
        <v>37034.5693402778</v>
      </c>
      <c r="G493" s="0" t="s">
        <v>148</v>
      </c>
      <c r="H493" s="0" t="s">
        <v>13</v>
      </c>
      <c r="I493" s="0" t="s">
        <v>10</v>
      </c>
      <c r="K493" s="0" t="s">
        <v>12</v>
      </c>
      <c r="L493" s="0" t="s">
        <v>119</v>
      </c>
      <c r="M493" s="0" t="n">
        <v>29086</v>
      </c>
      <c r="N493" s="0" t="s">
        <v>638</v>
      </c>
      <c r="O493" s="92" t="n">
        <v>50</v>
      </c>
      <c r="R493" s="0" t="s">
        <v>83</v>
      </c>
      <c r="S493" s="0" t="s">
        <v>84</v>
      </c>
      <c r="T493" s="94" t="n">
        <v>30.75</v>
      </c>
      <c r="U493" s="0" t="s">
        <v>209</v>
      </c>
      <c r="V493" s="0" t="s">
        <v>139</v>
      </c>
      <c r="W493" s="0" t="s">
        <v>140</v>
      </c>
      <c r="X493" s="0" t="s">
        <v>88</v>
      </c>
      <c r="Y493" s="0" t="s">
        <v>89</v>
      </c>
      <c r="Z493" s="0" t="s">
        <v>90</v>
      </c>
      <c r="AA493" s="0" t="n">
        <v>96057469</v>
      </c>
      <c r="AB493" s="0" t="n">
        <v>620543.1</v>
      </c>
      <c r="AC493" s="0" t="n">
        <v>53350</v>
      </c>
      <c r="AD493" s="91" t="n">
        <v>37036.875</v>
      </c>
      <c r="AE493" s="91" t="n">
        <v>37036.875</v>
      </c>
    </row>
    <row r="494" customFormat="false" ht="12.75" hidden="false" customHeight="false" outlineLevel="0" collapsed="false">
      <c r="A494" s="122" t="n">
        <f aca="false">DATEVALUE(TEXT(F494,"mm/dd/yy"))</f>
        <v>37034</v>
      </c>
      <c r="B494" s="122" t="str">
        <f aca="false">IF(K494="Power",IF(Z494="Enron Canada Corp.",LEFT(L494,9),LEFT(L494,13)),K494)</f>
        <v>Natural Gas</v>
      </c>
      <c r="C494" s="123" t="n">
        <f aca="false">IF(K494="Power",((AE494-AD494+1)*16*SUM(O494:P494)),((AE494-AD494+1)*SUM(O494:P494)))</f>
        <v>1500000</v>
      </c>
      <c r="D494" s="123" t="n">
        <f aca="false">VLOOKUP(H494,$A$7:$E$11,(HLOOKUP(B494,$B$5:$E$6,2,FALSE())),FALSE())*C494</f>
        <v>375</v>
      </c>
      <c r="E494" s="90" t="n">
        <v>1287419</v>
      </c>
      <c r="F494" s="91" t="n">
        <v>37034.5728935185</v>
      </c>
      <c r="G494" s="0" t="s">
        <v>124</v>
      </c>
      <c r="H494" s="0" t="s">
        <v>13</v>
      </c>
      <c r="I494" s="0" t="s">
        <v>10</v>
      </c>
      <c r="K494" s="0" t="s">
        <v>11</v>
      </c>
      <c r="L494" s="0" t="s">
        <v>109</v>
      </c>
      <c r="M494" s="0" t="n">
        <v>37083</v>
      </c>
      <c r="N494" s="0" t="s">
        <v>525</v>
      </c>
      <c r="O494" s="92" t="n">
        <v>50000</v>
      </c>
      <c r="R494" s="0" t="s">
        <v>111</v>
      </c>
      <c r="S494" s="0" t="s">
        <v>84</v>
      </c>
      <c r="T494" s="94" t="n">
        <v>-0.0025</v>
      </c>
      <c r="U494" s="0" t="s">
        <v>314</v>
      </c>
      <c r="V494" s="0" t="s">
        <v>315</v>
      </c>
      <c r="W494" s="0" t="s">
        <v>316</v>
      </c>
      <c r="X494" s="0" t="s">
        <v>115</v>
      </c>
      <c r="Y494" s="0" t="s">
        <v>89</v>
      </c>
      <c r="Z494" s="0" t="s">
        <v>116</v>
      </c>
      <c r="AA494" s="0" t="n">
        <v>96021110</v>
      </c>
      <c r="AB494" s="0" t="s">
        <v>664</v>
      </c>
      <c r="AC494" s="0" t="n">
        <v>57399</v>
      </c>
      <c r="AD494" s="91" t="n">
        <v>37043.875</v>
      </c>
      <c r="AE494" s="91" t="n">
        <v>37072.875</v>
      </c>
    </row>
    <row r="495" customFormat="false" ht="12.75" hidden="false" customHeight="false" outlineLevel="0" collapsed="false">
      <c r="A495" s="122" t="n">
        <f aca="false">DATEVALUE(TEXT(F495,"mm/dd/yy"))</f>
        <v>37034</v>
      </c>
      <c r="B495" s="122" t="str">
        <f aca="false">IF(K495="Power",IF(Z495="Enron Canada Corp.",LEFT(L495,9),LEFT(L495,13)),K495)</f>
        <v>US East Power</v>
      </c>
      <c r="C495" s="123" t="n">
        <f aca="false">IF(K495="Power",((AE495-AD495+1)*16*SUM(O495:P495)),((AE495-AD495+1)*SUM(O495:P495)))</f>
        <v>12800</v>
      </c>
      <c r="D495" s="123" t="n">
        <f aca="false">VLOOKUP(H495,$A$7:$E$11,(HLOOKUP(B495,$B$5:$E$6,2,FALSE())),FALSE())*C495</f>
        <v>64</v>
      </c>
      <c r="E495" s="90" t="n">
        <v>1287771</v>
      </c>
      <c r="F495" s="91" t="n">
        <v>37034.6176967593</v>
      </c>
      <c r="G495" s="0" t="s">
        <v>292</v>
      </c>
      <c r="H495" s="0" t="s">
        <v>13</v>
      </c>
      <c r="I495" s="0" t="s">
        <v>10</v>
      </c>
      <c r="K495" s="0" t="s">
        <v>12</v>
      </c>
      <c r="L495" s="0" t="s">
        <v>430</v>
      </c>
      <c r="M495" s="0" t="n">
        <v>50788</v>
      </c>
      <c r="N495" s="0" t="s">
        <v>665</v>
      </c>
      <c r="O495" s="92" t="n">
        <v>100</v>
      </c>
      <c r="R495" s="0" t="s">
        <v>83</v>
      </c>
      <c r="S495" s="0" t="s">
        <v>84</v>
      </c>
      <c r="T495" s="94" t="n">
        <v>51.75</v>
      </c>
      <c r="U495" s="0" t="s">
        <v>209</v>
      </c>
      <c r="V495" s="0" t="s">
        <v>580</v>
      </c>
      <c r="W495" s="0" t="s">
        <v>465</v>
      </c>
      <c r="X495" s="0" t="s">
        <v>88</v>
      </c>
      <c r="Y495" s="0" t="s">
        <v>89</v>
      </c>
      <c r="Z495" s="0" t="s">
        <v>90</v>
      </c>
      <c r="AA495" s="0" t="n">
        <v>96060365</v>
      </c>
      <c r="AB495" s="0" t="n">
        <v>620703.1</v>
      </c>
      <c r="AC495" s="0" t="n">
        <v>12</v>
      </c>
      <c r="AD495" s="91" t="n">
        <v>37043</v>
      </c>
      <c r="AE495" s="91" t="n">
        <v>37050</v>
      </c>
    </row>
    <row r="496" customFormat="false" ht="12.75" hidden="false" customHeight="false" outlineLevel="0" collapsed="false">
      <c r="A496" s="122" t="n">
        <f aca="false">DATEVALUE(TEXT(F496,"mm/dd/yy"))</f>
        <v>37035</v>
      </c>
      <c r="B496" s="122" t="str">
        <f aca="false">IF(K496="Power",IF(Z496="Enron Canada Corp.",LEFT(L496,9),LEFT(L496,13)),K496)</f>
        <v>US East Power</v>
      </c>
      <c r="C496" s="123" t="n">
        <f aca="false">IF(K496="Power",((AE496-AD496+1)*16*SUM(O496:P496)),((AE496-AD496+1)*SUM(O496:P496)))</f>
        <v>24000</v>
      </c>
      <c r="D496" s="123" t="n">
        <f aca="false">VLOOKUP(H496,$A$7:$E$11,(HLOOKUP(B496,$B$5:$E$6,2,FALSE())),FALSE())*C496</f>
        <v>120</v>
      </c>
      <c r="E496" s="90" t="n">
        <v>1288459</v>
      </c>
      <c r="F496" s="91" t="n">
        <v>37035.2790509259</v>
      </c>
      <c r="G496" s="0" t="s">
        <v>242</v>
      </c>
      <c r="H496" s="0" t="s">
        <v>14</v>
      </c>
      <c r="I496" s="0" t="s">
        <v>10</v>
      </c>
      <c r="K496" s="0" t="s">
        <v>12</v>
      </c>
      <c r="L496" s="0" t="s">
        <v>119</v>
      </c>
      <c r="M496" s="0" t="n">
        <v>32554</v>
      </c>
      <c r="N496" s="0" t="s">
        <v>158</v>
      </c>
      <c r="O496" s="92" t="n">
        <v>50</v>
      </c>
      <c r="R496" s="0" t="s">
        <v>83</v>
      </c>
      <c r="S496" s="0" t="s">
        <v>84</v>
      </c>
      <c r="T496" s="94" t="n">
        <v>62.25</v>
      </c>
      <c r="U496" s="0" t="s">
        <v>635</v>
      </c>
      <c r="V496" s="0" t="s">
        <v>139</v>
      </c>
      <c r="W496" s="0" t="s">
        <v>160</v>
      </c>
      <c r="X496" s="0" t="s">
        <v>88</v>
      </c>
      <c r="Y496" s="0" t="s">
        <v>89</v>
      </c>
      <c r="Z496" s="0" t="s">
        <v>90</v>
      </c>
      <c r="AA496" s="0" t="n">
        <v>96057479</v>
      </c>
      <c r="AB496" s="0" t="n">
        <v>620974.1</v>
      </c>
      <c r="AC496" s="0" t="n">
        <v>55134</v>
      </c>
      <c r="AD496" s="91" t="n">
        <v>37043.5916666667</v>
      </c>
      <c r="AE496" s="91" t="n">
        <v>37072.5916666667</v>
      </c>
    </row>
    <row r="497" customFormat="false" ht="12.75" hidden="false" customHeight="false" outlineLevel="0" collapsed="false">
      <c r="A497" s="122" t="n">
        <f aca="false">DATEVALUE(TEXT(F497,"mm/dd/yy"))</f>
        <v>37035</v>
      </c>
      <c r="B497" s="122" t="str">
        <f aca="false">IF(K497="Power",IF(Z497="Enron Canada Corp.",LEFT(L497,9),LEFT(L497,13)),K497)</f>
        <v>US East Power</v>
      </c>
      <c r="C497" s="123" t="n">
        <f aca="false">IF(K497="Power",((AE497-AD497+1)*16*SUM(O497:P497)),((AE497-AD497+1)*SUM(O497:P497)))</f>
        <v>800</v>
      </c>
      <c r="D497" s="123" t="n">
        <f aca="false">VLOOKUP(H497,$A$7:$E$11,(HLOOKUP(B497,$B$5:$E$6,2,FALSE())),FALSE())*C497</f>
        <v>4</v>
      </c>
      <c r="E497" s="90" t="n">
        <v>1288501</v>
      </c>
      <c r="F497" s="91" t="n">
        <v>37035.2862384259</v>
      </c>
      <c r="G497" s="0" t="s">
        <v>133</v>
      </c>
      <c r="H497" s="0" t="s">
        <v>14</v>
      </c>
      <c r="I497" s="0" t="s">
        <v>10</v>
      </c>
      <c r="K497" s="0" t="s">
        <v>12</v>
      </c>
      <c r="L497" s="0" t="s">
        <v>119</v>
      </c>
      <c r="M497" s="0" t="n">
        <v>29082</v>
      </c>
      <c r="N497" s="0" t="s">
        <v>666</v>
      </c>
      <c r="O497" s="92" t="n">
        <v>50</v>
      </c>
      <c r="R497" s="0" t="s">
        <v>83</v>
      </c>
      <c r="S497" s="0" t="s">
        <v>84</v>
      </c>
      <c r="T497" s="94" t="n">
        <v>44.75</v>
      </c>
      <c r="U497" s="0" t="s">
        <v>637</v>
      </c>
      <c r="V497" s="0" t="s">
        <v>122</v>
      </c>
      <c r="W497" s="0" t="s">
        <v>135</v>
      </c>
      <c r="X497" s="0" t="s">
        <v>88</v>
      </c>
      <c r="Y497" s="0" t="s">
        <v>89</v>
      </c>
      <c r="Z497" s="0" t="s">
        <v>90</v>
      </c>
      <c r="AA497" s="0" t="n">
        <v>96021791</v>
      </c>
      <c r="AB497" s="0" t="n">
        <v>621012.1</v>
      </c>
      <c r="AC497" s="0" t="n">
        <v>64168</v>
      </c>
      <c r="AD497" s="91" t="n">
        <v>37036.875</v>
      </c>
      <c r="AE497" s="91" t="n">
        <v>37036.875</v>
      </c>
    </row>
    <row r="498" customFormat="false" ht="12.75" hidden="false" customHeight="false" outlineLevel="0" collapsed="false">
      <c r="A498" s="122" t="n">
        <f aca="false">DATEVALUE(TEXT(F498,"mm/dd/yy"))</f>
        <v>37035</v>
      </c>
      <c r="B498" s="122" t="str">
        <f aca="false">IF(K498="Power",IF(Z498="Enron Canada Corp.",LEFT(L498,9),LEFT(L498,13)),K498)</f>
        <v>US East Power</v>
      </c>
      <c r="C498" s="123" t="n">
        <f aca="false">IF(K498="Power",((AE498-AD498+1)*16*SUM(O498:P498)),((AE498-AD498+1)*SUM(O498:P498)))</f>
        <v>800</v>
      </c>
      <c r="D498" s="123" t="n">
        <f aca="false">VLOOKUP(H498,$A$7:$E$11,(HLOOKUP(B498,$B$5:$E$6,2,FALSE())),FALSE())*C498</f>
        <v>4</v>
      </c>
      <c r="E498" s="90" t="n">
        <v>1288506</v>
      </c>
      <c r="F498" s="91" t="n">
        <v>37035.2874189815</v>
      </c>
      <c r="G498" s="0" t="s">
        <v>164</v>
      </c>
      <c r="H498" s="0" t="s">
        <v>13</v>
      </c>
      <c r="I498" s="0" t="s">
        <v>10</v>
      </c>
      <c r="K498" s="0" t="s">
        <v>12</v>
      </c>
      <c r="L498" s="0" t="s">
        <v>119</v>
      </c>
      <c r="M498" s="0" t="n">
        <v>29075</v>
      </c>
      <c r="N498" s="0" t="s">
        <v>667</v>
      </c>
      <c r="O498" s="92" t="n">
        <v>50</v>
      </c>
      <c r="R498" s="0" t="s">
        <v>83</v>
      </c>
      <c r="S498" s="0" t="s">
        <v>84</v>
      </c>
      <c r="T498" s="94" t="n">
        <v>26.75</v>
      </c>
      <c r="U498" s="0" t="s">
        <v>549</v>
      </c>
      <c r="V498" s="0" t="s">
        <v>567</v>
      </c>
      <c r="W498" s="0" t="s">
        <v>457</v>
      </c>
      <c r="X498" s="0" t="s">
        <v>88</v>
      </c>
      <c r="Y498" s="0" t="s">
        <v>89</v>
      </c>
      <c r="Z498" s="0" t="s">
        <v>90</v>
      </c>
      <c r="AA498" s="0" t="n">
        <v>96004396</v>
      </c>
      <c r="AB498" s="0" t="n">
        <v>621017.1</v>
      </c>
      <c r="AC498" s="0" t="n">
        <v>64245</v>
      </c>
      <c r="AD498" s="91" t="n">
        <v>37036.875</v>
      </c>
      <c r="AE498" s="91" t="n">
        <v>37036.875</v>
      </c>
    </row>
    <row r="499" customFormat="false" ht="12.75" hidden="false" customHeight="false" outlineLevel="0" collapsed="false">
      <c r="A499" s="122" t="n">
        <f aca="false">DATEVALUE(TEXT(F499,"mm/dd/yy"))</f>
        <v>37035</v>
      </c>
      <c r="B499" s="122" t="str">
        <f aca="false">IF(K499="Power",IF(Z499="Enron Canada Corp.",LEFT(L499,9),LEFT(L499,13)),K499)</f>
        <v>US East Power</v>
      </c>
      <c r="C499" s="123" t="n">
        <f aca="false">IF(K499="Power",((AE499-AD499+1)*16*SUM(O499:P499)),((AE499-AD499+1)*SUM(O499:P499)))</f>
        <v>24000</v>
      </c>
      <c r="D499" s="123" t="n">
        <f aca="false">VLOOKUP(H499,$A$7:$E$11,(HLOOKUP(B499,$B$5:$E$6,2,FALSE())),FALSE())*C499</f>
        <v>120</v>
      </c>
      <c r="E499" s="90" t="n">
        <v>1288626</v>
      </c>
      <c r="F499" s="91" t="n">
        <v>37035.3065740741</v>
      </c>
      <c r="G499" s="0" t="s">
        <v>242</v>
      </c>
      <c r="H499" s="0" t="s">
        <v>14</v>
      </c>
      <c r="I499" s="0" t="s">
        <v>10</v>
      </c>
      <c r="K499" s="0" t="s">
        <v>12</v>
      </c>
      <c r="L499" s="0" t="s">
        <v>119</v>
      </c>
      <c r="M499" s="0" t="n">
        <v>32554</v>
      </c>
      <c r="N499" s="0" t="s">
        <v>158</v>
      </c>
      <c r="P499" s="92" t="n">
        <v>50</v>
      </c>
      <c r="R499" s="0" t="s">
        <v>83</v>
      </c>
      <c r="S499" s="0" t="s">
        <v>84</v>
      </c>
      <c r="T499" s="94" t="n">
        <v>61.75</v>
      </c>
      <c r="U499" s="0" t="s">
        <v>635</v>
      </c>
      <c r="V499" s="0" t="s">
        <v>139</v>
      </c>
      <c r="W499" s="0" t="s">
        <v>160</v>
      </c>
      <c r="X499" s="0" t="s">
        <v>88</v>
      </c>
      <c r="Y499" s="0" t="s">
        <v>89</v>
      </c>
      <c r="Z499" s="0" t="s">
        <v>90</v>
      </c>
      <c r="AA499" s="0" t="n">
        <v>96057479</v>
      </c>
      <c r="AB499" s="0" t="n">
        <v>621097.1</v>
      </c>
      <c r="AC499" s="0" t="n">
        <v>55134</v>
      </c>
      <c r="AD499" s="91" t="n">
        <v>37043.5916666667</v>
      </c>
      <c r="AE499" s="91" t="n">
        <v>37072.5916666667</v>
      </c>
    </row>
    <row r="500" customFormat="false" ht="12.75" hidden="false" customHeight="false" outlineLevel="0" collapsed="false">
      <c r="A500" s="122" t="n">
        <f aca="false">DATEVALUE(TEXT(F500,"mm/dd/yy"))</f>
        <v>37035</v>
      </c>
      <c r="B500" s="122" t="str">
        <f aca="false">IF(K500="Power",IF(Z500="Enron Canada Corp.",LEFT(L500,9),LEFT(L500,13)),K500)</f>
        <v>US East Power</v>
      </c>
      <c r="C500" s="123" t="n">
        <f aca="false">IF(K500="Power",((AE500-AD500+1)*16*SUM(O500:P500)),((AE500-AD500+1)*SUM(O500:P500)))</f>
        <v>24000</v>
      </c>
      <c r="D500" s="123" t="n">
        <f aca="false">VLOOKUP(H500,$A$7:$E$11,(HLOOKUP(B500,$B$5:$E$6,2,FALSE())),FALSE())*C500</f>
        <v>120</v>
      </c>
      <c r="E500" s="90" t="n">
        <v>1288805</v>
      </c>
      <c r="F500" s="91" t="n">
        <v>37035.3219444444</v>
      </c>
      <c r="G500" s="0" t="s">
        <v>237</v>
      </c>
      <c r="H500" s="0" t="s">
        <v>13</v>
      </c>
      <c r="I500" s="0" t="s">
        <v>10</v>
      </c>
      <c r="K500" s="0" t="s">
        <v>12</v>
      </c>
      <c r="L500" s="0" t="s">
        <v>119</v>
      </c>
      <c r="M500" s="0" t="n">
        <v>26311</v>
      </c>
      <c r="N500" s="0" t="s">
        <v>668</v>
      </c>
      <c r="O500" s="92" t="n">
        <v>50</v>
      </c>
      <c r="R500" s="0" t="s">
        <v>83</v>
      </c>
      <c r="S500" s="0" t="s">
        <v>84</v>
      </c>
      <c r="T500" s="94" t="n">
        <v>72.5</v>
      </c>
      <c r="U500" s="0" t="s">
        <v>549</v>
      </c>
      <c r="V500" s="0" t="s">
        <v>567</v>
      </c>
      <c r="W500" s="0" t="s">
        <v>669</v>
      </c>
      <c r="X500" s="0" t="s">
        <v>88</v>
      </c>
      <c r="Y500" s="0" t="s">
        <v>89</v>
      </c>
      <c r="Z500" s="0" t="s">
        <v>90</v>
      </c>
      <c r="AA500" s="0" t="n">
        <v>96037738</v>
      </c>
      <c r="AB500" s="0" t="n">
        <v>621144.1</v>
      </c>
      <c r="AC500" s="0" t="n">
        <v>72209</v>
      </c>
      <c r="AD500" s="91" t="n">
        <v>37043.5944444444</v>
      </c>
      <c r="AE500" s="91" t="n">
        <v>37072.5944444444</v>
      </c>
    </row>
    <row r="501" customFormat="false" ht="12.75" hidden="false" customHeight="false" outlineLevel="0" collapsed="false">
      <c r="A501" s="122" t="n">
        <f aca="false">DATEVALUE(TEXT(F501,"mm/dd/yy"))</f>
        <v>37035</v>
      </c>
      <c r="B501" s="122" t="str">
        <f aca="false">IF(K501="Power",IF(Z501="Enron Canada Corp.",LEFT(L501,9),LEFT(L501,13)),K501)</f>
        <v>US East Power</v>
      </c>
      <c r="C501" s="123" t="n">
        <f aca="false">IF(K501="Power",((AE501-AD501+1)*16*SUM(O501:P501)),((AE501-AD501+1)*SUM(O501:P501)))</f>
        <v>24000</v>
      </c>
      <c r="D501" s="123" t="n">
        <f aca="false">VLOOKUP(H501,$A$7:$E$11,(HLOOKUP(B501,$B$5:$E$6,2,FALSE())),FALSE())*C501</f>
        <v>120</v>
      </c>
      <c r="E501" s="90" t="n">
        <v>1288858</v>
      </c>
      <c r="F501" s="91" t="n">
        <v>37035.3257986111</v>
      </c>
      <c r="G501" s="0" t="s">
        <v>292</v>
      </c>
      <c r="H501" s="0" t="s">
        <v>13</v>
      </c>
      <c r="I501" s="0" t="s">
        <v>10</v>
      </c>
      <c r="K501" s="0" t="s">
        <v>12</v>
      </c>
      <c r="L501" s="0" t="s">
        <v>119</v>
      </c>
      <c r="M501" s="0" t="n">
        <v>26116</v>
      </c>
      <c r="N501" s="0" t="s">
        <v>642</v>
      </c>
      <c r="P501" s="92" t="n">
        <v>50</v>
      </c>
      <c r="R501" s="0" t="s">
        <v>83</v>
      </c>
      <c r="S501" s="0" t="s">
        <v>84</v>
      </c>
      <c r="T501" s="94" t="n">
        <v>55.25</v>
      </c>
      <c r="U501" s="0" t="s">
        <v>194</v>
      </c>
      <c r="V501" s="0" t="s">
        <v>167</v>
      </c>
      <c r="W501" s="0" t="s">
        <v>168</v>
      </c>
      <c r="X501" s="0" t="s">
        <v>88</v>
      </c>
      <c r="Y501" s="0" t="s">
        <v>89</v>
      </c>
      <c r="Z501" s="0" t="s">
        <v>90</v>
      </c>
      <c r="AA501" s="0" t="n">
        <v>96060365</v>
      </c>
      <c r="AB501" s="0" t="n">
        <v>621168.1</v>
      </c>
      <c r="AC501" s="0" t="n">
        <v>12</v>
      </c>
      <c r="AD501" s="91" t="n">
        <v>37408.7159722222</v>
      </c>
      <c r="AE501" s="91" t="n">
        <v>37437.7159722222</v>
      </c>
    </row>
    <row r="502" customFormat="false" ht="12.75" hidden="false" customHeight="false" outlineLevel="0" collapsed="false">
      <c r="A502" s="122" t="n">
        <f aca="false">DATEVALUE(TEXT(F502,"mm/dd/yy"))</f>
        <v>37035</v>
      </c>
      <c r="B502" s="122" t="str">
        <f aca="false">IF(K502="Power",IF(Z502="Enron Canada Corp.",LEFT(L502,9),LEFT(L502,13)),K502)</f>
        <v>US East Power</v>
      </c>
      <c r="C502" s="123" t="n">
        <f aca="false">IF(K502="Power",((AE502-AD502+1)*16*SUM(O502:P502)),((AE502-AD502+1)*SUM(O502:P502)))</f>
        <v>24000</v>
      </c>
      <c r="D502" s="123" t="n">
        <f aca="false">VLOOKUP(H502,$A$7:$E$11,(HLOOKUP(B502,$B$5:$E$6,2,FALSE())),FALSE())*C502</f>
        <v>120</v>
      </c>
      <c r="E502" s="90" t="n">
        <v>1288905</v>
      </c>
      <c r="F502" s="91" t="n">
        <v>37035.3275</v>
      </c>
      <c r="G502" s="0" t="s">
        <v>242</v>
      </c>
      <c r="H502" s="0" t="s">
        <v>14</v>
      </c>
      <c r="I502" s="0" t="s">
        <v>10</v>
      </c>
      <c r="K502" s="0" t="s">
        <v>12</v>
      </c>
      <c r="L502" s="0" t="s">
        <v>119</v>
      </c>
      <c r="M502" s="0" t="n">
        <v>32554</v>
      </c>
      <c r="N502" s="0" t="s">
        <v>158</v>
      </c>
      <c r="P502" s="92" t="n">
        <v>50</v>
      </c>
      <c r="R502" s="0" t="s">
        <v>83</v>
      </c>
      <c r="S502" s="0" t="s">
        <v>84</v>
      </c>
      <c r="T502" s="94" t="n">
        <v>62.5</v>
      </c>
      <c r="U502" s="0" t="s">
        <v>635</v>
      </c>
      <c r="V502" s="0" t="s">
        <v>139</v>
      </c>
      <c r="W502" s="0" t="s">
        <v>160</v>
      </c>
      <c r="X502" s="0" t="s">
        <v>88</v>
      </c>
      <c r="Y502" s="0" t="s">
        <v>89</v>
      </c>
      <c r="Z502" s="0" t="s">
        <v>90</v>
      </c>
      <c r="AA502" s="0" t="n">
        <v>96057479</v>
      </c>
      <c r="AB502" s="0" t="n">
        <v>621179.1</v>
      </c>
      <c r="AC502" s="0" t="n">
        <v>55134</v>
      </c>
      <c r="AD502" s="91" t="n">
        <v>37043.5916666667</v>
      </c>
      <c r="AE502" s="91" t="n">
        <v>37072.5916666667</v>
      </c>
    </row>
    <row r="503" customFormat="false" ht="12.75" hidden="false" customHeight="false" outlineLevel="0" collapsed="false">
      <c r="A503" s="122" t="n">
        <f aca="false">DATEVALUE(TEXT(F503,"mm/dd/yy"))</f>
        <v>37035</v>
      </c>
      <c r="B503" s="122" t="str">
        <f aca="false">IF(K503="Power",IF(Z503="Enron Canada Corp.",LEFT(L503,9),LEFT(L503,13)),K503)</f>
        <v>US East Power</v>
      </c>
      <c r="C503" s="123" t="n">
        <f aca="false">IF(K503="Power",((AE503-AD503+1)*16*SUM(O503:P503)),((AE503-AD503+1)*SUM(O503:P503)))</f>
        <v>800</v>
      </c>
      <c r="D503" s="123" t="n">
        <f aca="false">VLOOKUP(H503,$A$7:$E$11,(HLOOKUP(B503,$B$5:$E$6,2,FALSE())),FALSE())*C503</f>
        <v>4</v>
      </c>
      <c r="E503" s="90" t="n">
        <v>1288934</v>
      </c>
      <c r="F503" s="91" t="n">
        <v>37035.3282638889</v>
      </c>
      <c r="G503" s="0" t="s">
        <v>156</v>
      </c>
      <c r="H503" s="0" t="s">
        <v>14</v>
      </c>
      <c r="I503" s="0" t="s">
        <v>10</v>
      </c>
      <c r="K503" s="0" t="s">
        <v>12</v>
      </c>
      <c r="L503" s="0" t="s">
        <v>119</v>
      </c>
      <c r="M503" s="0" t="n">
        <v>29088</v>
      </c>
      <c r="N503" s="0" t="s">
        <v>638</v>
      </c>
      <c r="O503" s="92" t="n">
        <v>50</v>
      </c>
      <c r="R503" s="0" t="s">
        <v>83</v>
      </c>
      <c r="S503" s="0" t="s">
        <v>84</v>
      </c>
      <c r="T503" s="94" t="n">
        <v>30.8</v>
      </c>
      <c r="U503" s="0" t="s">
        <v>635</v>
      </c>
      <c r="V503" s="0" t="s">
        <v>139</v>
      </c>
      <c r="W503" s="0" t="s">
        <v>140</v>
      </c>
      <c r="X503" s="0" t="s">
        <v>88</v>
      </c>
      <c r="Y503" s="0" t="s">
        <v>89</v>
      </c>
      <c r="Z503" s="0" t="s">
        <v>90</v>
      </c>
      <c r="AB503" s="0" t="n">
        <v>621184.1</v>
      </c>
      <c r="AC503" s="0" t="n">
        <v>3246</v>
      </c>
      <c r="AD503" s="91" t="n">
        <v>37036.875</v>
      </c>
      <c r="AE503" s="91" t="n">
        <v>37036.875</v>
      </c>
    </row>
    <row r="504" customFormat="false" ht="12.75" hidden="false" customHeight="false" outlineLevel="0" collapsed="false">
      <c r="A504" s="122" t="n">
        <f aca="false">DATEVALUE(TEXT(F504,"mm/dd/yy"))</f>
        <v>37035</v>
      </c>
      <c r="B504" s="122" t="str">
        <f aca="false">IF(K504="Power",IF(Z504="Enron Canada Corp.",LEFT(L504,9),LEFT(L504,13)),K504)</f>
        <v>US East Power</v>
      </c>
      <c r="C504" s="123" t="n">
        <f aca="false">IF(K504="Power",((AE504-AD504+1)*16*SUM(O504:P504)),((AE504-AD504+1)*SUM(O504:P504)))</f>
        <v>800</v>
      </c>
      <c r="D504" s="123" t="n">
        <f aca="false">VLOOKUP(H504,$A$7:$E$11,(HLOOKUP(B504,$B$5:$E$6,2,FALSE())),FALSE())*C504</f>
        <v>4</v>
      </c>
      <c r="E504" s="90" t="n">
        <v>1288936</v>
      </c>
      <c r="F504" s="91" t="n">
        <v>37035.3283217593</v>
      </c>
      <c r="G504" s="0" t="s">
        <v>156</v>
      </c>
      <c r="H504" s="0" t="s">
        <v>14</v>
      </c>
      <c r="I504" s="0" t="s">
        <v>10</v>
      </c>
      <c r="K504" s="0" t="s">
        <v>12</v>
      </c>
      <c r="L504" s="0" t="s">
        <v>119</v>
      </c>
      <c r="M504" s="0" t="n">
        <v>29088</v>
      </c>
      <c r="N504" s="0" t="s">
        <v>638</v>
      </c>
      <c r="O504" s="92" t="n">
        <v>50</v>
      </c>
      <c r="R504" s="0" t="s">
        <v>83</v>
      </c>
      <c r="S504" s="0" t="s">
        <v>84</v>
      </c>
      <c r="T504" s="94" t="n">
        <v>30.7</v>
      </c>
      <c r="U504" s="0" t="s">
        <v>635</v>
      </c>
      <c r="V504" s="0" t="s">
        <v>139</v>
      </c>
      <c r="W504" s="0" t="s">
        <v>140</v>
      </c>
      <c r="X504" s="0" t="s">
        <v>88</v>
      </c>
      <c r="Y504" s="0" t="s">
        <v>89</v>
      </c>
      <c r="Z504" s="0" t="s">
        <v>90</v>
      </c>
      <c r="AB504" s="0" t="n">
        <v>621185.1</v>
      </c>
      <c r="AC504" s="0" t="n">
        <v>3246</v>
      </c>
      <c r="AD504" s="91" t="n">
        <v>37036.875</v>
      </c>
      <c r="AE504" s="91" t="n">
        <v>37036.875</v>
      </c>
    </row>
    <row r="505" customFormat="false" ht="12.75" hidden="false" customHeight="false" outlineLevel="0" collapsed="false">
      <c r="A505" s="122" t="n">
        <f aca="false">DATEVALUE(TEXT(F505,"mm/dd/yy"))</f>
        <v>37035</v>
      </c>
      <c r="B505" s="122" t="str">
        <f aca="false">IF(K505="Power",IF(Z505="Enron Canada Corp.",LEFT(L505,9),LEFT(L505,13)),K505)</f>
        <v>US East Power</v>
      </c>
      <c r="C505" s="123" t="n">
        <f aca="false">IF(K505="Power",((AE505-AD505+1)*16*SUM(O505:P505)),((AE505-AD505+1)*SUM(O505:P505)))</f>
        <v>800</v>
      </c>
      <c r="D505" s="123" t="n">
        <f aca="false">VLOOKUP(H505,$A$7:$E$11,(HLOOKUP(B505,$B$5:$E$6,2,FALSE())),FALSE())*C505</f>
        <v>4</v>
      </c>
      <c r="E505" s="90" t="n">
        <v>1289208</v>
      </c>
      <c r="F505" s="91" t="n">
        <v>37035.3381828704</v>
      </c>
      <c r="G505" s="0" t="s">
        <v>156</v>
      </c>
      <c r="H505" s="0" t="s">
        <v>14</v>
      </c>
      <c r="I505" s="0" t="s">
        <v>10</v>
      </c>
      <c r="K505" s="0" t="s">
        <v>12</v>
      </c>
      <c r="L505" s="0" t="s">
        <v>119</v>
      </c>
      <c r="M505" s="0" t="n">
        <v>29088</v>
      </c>
      <c r="N505" s="0" t="s">
        <v>638</v>
      </c>
      <c r="O505" s="92" t="n">
        <v>50</v>
      </c>
      <c r="R505" s="0" t="s">
        <v>83</v>
      </c>
      <c r="S505" s="0" t="s">
        <v>84</v>
      </c>
      <c r="T505" s="94" t="n">
        <v>30.9</v>
      </c>
      <c r="U505" s="0" t="s">
        <v>635</v>
      </c>
      <c r="V505" s="0" t="s">
        <v>139</v>
      </c>
      <c r="W505" s="0" t="s">
        <v>140</v>
      </c>
      <c r="X505" s="0" t="s">
        <v>88</v>
      </c>
      <c r="Y505" s="0" t="s">
        <v>89</v>
      </c>
      <c r="Z505" s="0" t="s">
        <v>90</v>
      </c>
      <c r="AB505" s="0" t="n">
        <v>621256.1</v>
      </c>
      <c r="AC505" s="0" t="n">
        <v>3246</v>
      </c>
      <c r="AD505" s="91" t="n">
        <v>37036.875</v>
      </c>
      <c r="AE505" s="91" t="n">
        <v>37036.875</v>
      </c>
    </row>
    <row r="506" customFormat="false" ht="12.75" hidden="false" customHeight="false" outlineLevel="0" collapsed="false">
      <c r="A506" s="122" t="n">
        <f aca="false">DATEVALUE(TEXT(F506,"mm/dd/yy"))</f>
        <v>37035</v>
      </c>
      <c r="B506" s="122" t="str">
        <f aca="false">IF(K506="Power",IF(Z506="Enron Canada Corp.",LEFT(L506,9),LEFT(L506,13)),K506)</f>
        <v>US West Power</v>
      </c>
      <c r="C506" s="123" t="n">
        <f aca="false">IF(K506="Power",((AE506-AD506+1)*16*SUM(O506:P506)),((AE506-AD506+1)*SUM(O506:P506)))</f>
        <v>12400</v>
      </c>
      <c r="D506" s="123" t="n">
        <f aca="false">VLOOKUP(H506,$A$7:$E$11,(HLOOKUP(B506,$B$5:$E$6,2,FALSE())),FALSE())*C506</f>
        <v>93</v>
      </c>
      <c r="E506" s="90" t="n">
        <v>1289851</v>
      </c>
      <c r="F506" s="91" t="n">
        <v>37035.3590509259</v>
      </c>
      <c r="G506" s="0" t="s">
        <v>164</v>
      </c>
      <c r="H506" s="0" t="s">
        <v>13</v>
      </c>
      <c r="I506" s="0" t="s">
        <v>10</v>
      </c>
      <c r="K506" s="0" t="s">
        <v>12</v>
      </c>
      <c r="L506" s="0" t="s">
        <v>81</v>
      </c>
      <c r="M506" s="0" t="n">
        <v>36473</v>
      </c>
      <c r="N506" s="0" t="s">
        <v>499</v>
      </c>
      <c r="P506" s="92" t="n">
        <v>25</v>
      </c>
      <c r="R506" s="0" t="s">
        <v>83</v>
      </c>
      <c r="S506" s="0" t="s">
        <v>84</v>
      </c>
      <c r="T506" s="94" t="n">
        <v>375</v>
      </c>
      <c r="U506" s="0" t="s">
        <v>670</v>
      </c>
      <c r="V506" s="0" t="s">
        <v>389</v>
      </c>
      <c r="W506" s="0" t="s">
        <v>87</v>
      </c>
      <c r="X506" s="0" t="s">
        <v>88</v>
      </c>
      <c r="Y506" s="0" t="s">
        <v>89</v>
      </c>
      <c r="Z506" s="0" t="s">
        <v>90</v>
      </c>
      <c r="AA506" s="0" t="n">
        <v>96004396</v>
      </c>
      <c r="AB506" s="0" t="n">
        <v>621397.1</v>
      </c>
      <c r="AC506" s="0" t="n">
        <v>64245</v>
      </c>
      <c r="AD506" s="91" t="n">
        <v>37073.875</v>
      </c>
      <c r="AE506" s="91" t="n">
        <v>37103.875</v>
      </c>
    </row>
    <row r="507" customFormat="false" ht="12.75" hidden="false" customHeight="false" outlineLevel="0" collapsed="false">
      <c r="A507" s="122" t="n">
        <f aca="false">DATEVALUE(TEXT(F507,"mm/dd/yy"))</f>
        <v>37035</v>
      </c>
      <c r="B507" s="122" t="str">
        <f aca="false">IF(K507="Power",IF(Z507="Enron Canada Corp.",LEFT(L507,9),LEFT(L507,13)),K507)</f>
        <v>US East Power</v>
      </c>
      <c r="C507" s="123" t="n">
        <f aca="false">IF(K507="Power",((AE507-AD507+1)*16*SUM(O507:P507)),((AE507-AD507+1)*SUM(O507:P507)))</f>
        <v>4000</v>
      </c>
      <c r="D507" s="123" t="n">
        <f aca="false">VLOOKUP(H507,$A$7:$E$11,(HLOOKUP(B507,$B$5:$E$6,2,FALSE())),FALSE())*C507</f>
        <v>20</v>
      </c>
      <c r="E507" s="90" t="n">
        <v>1289996</v>
      </c>
      <c r="F507" s="91" t="n">
        <v>37035.3615856481</v>
      </c>
      <c r="G507" s="0" t="s">
        <v>133</v>
      </c>
      <c r="H507" s="0" t="s">
        <v>14</v>
      </c>
      <c r="I507" s="0" t="s">
        <v>10</v>
      </c>
      <c r="K507" s="0" t="s">
        <v>12</v>
      </c>
      <c r="L507" s="0" t="s">
        <v>214</v>
      </c>
      <c r="M507" s="0" t="n">
        <v>51152</v>
      </c>
      <c r="N507" s="0" t="s">
        <v>671</v>
      </c>
      <c r="P507" s="92" t="n">
        <v>50</v>
      </c>
      <c r="R507" s="0" t="s">
        <v>83</v>
      </c>
      <c r="S507" s="0" t="s">
        <v>84</v>
      </c>
      <c r="T507" s="94" t="n">
        <v>68.5</v>
      </c>
      <c r="U507" s="0" t="s">
        <v>672</v>
      </c>
      <c r="V507" s="0" t="s">
        <v>217</v>
      </c>
      <c r="W507" s="0" t="s">
        <v>135</v>
      </c>
      <c r="X507" s="0" t="s">
        <v>88</v>
      </c>
      <c r="Y507" s="0" t="s">
        <v>89</v>
      </c>
      <c r="Z507" s="0" t="s">
        <v>116</v>
      </c>
      <c r="AB507" s="0" t="n">
        <v>621409.1</v>
      </c>
      <c r="AC507" s="0" t="n">
        <v>64168</v>
      </c>
      <c r="AD507" s="91" t="n">
        <v>37046.875</v>
      </c>
      <c r="AE507" s="91" t="n">
        <v>37050.875</v>
      </c>
    </row>
    <row r="508" customFormat="false" ht="12.75" hidden="false" customHeight="false" outlineLevel="0" collapsed="false">
      <c r="A508" s="122" t="n">
        <f aca="false">DATEVALUE(TEXT(F508,"mm/dd/yy"))</f>
        <v>37035</v>
      </c>
      <c r="B508" s="122" t="str">
        <f aca="false">IF(K508="Power",IF(Z508="Enron Canada Corp.",LEFT(L508,9),LEFT(L508,13)),K508)</f>
        <v>US East Power</v>
      </c>
      <c r="C508" s="123" t="n">
        <f aca="false">IF(K508="Power",((AE508-AD508+1)*16*SUM(O508:P508)),((AE508-AD508+1)*SUM(O508:P508)))</f>
        <v>800</v>
      </c>
      <c r="D508" s="123" t="n">
        <f aca="false">VLOOKUP(H508,$A$7:$E$11,(HLOOKUP(B508,$B$5:$E$6,2,FALSE())),FALSE())*C508</f>
        <v>4</v>
      </c>
      <c r="E508" s="90" t="n">
        <v>1290189</v>
      </c>
      <c r="F508" s="91" t="n">
        <v>37035.3664930556</v>
      </c>
      <c r="G508" s="0" t="s">
        <v>529</v>
      </c>
      <c r="H508" s="0" t="s">
        <v>16</v>
      </c>
      <c r="I508" s="0" t="s">
        <v>10</v>
      </c>
      <c r="K508" s="0" t="s">
        <v>12</v>
      </c>
      <c r="L508" s="0" t="s">
        <v>119</v>
      </c>
      <c r="M508" s="0" t="n">
        <v>29088</v>
      </c>
      <c r="N508" s="0" t="s">
        <v>638</v>
      </c>
      <c r="P508" s="92" t="n">
        <v>50</v>
      </c>
      <c r="R508" s="0" t="s">
        <v>83</v>
      </c>
      <c r="S508" s="0" t="s">
        <v>84</v>
      </c>
      <c r="T508" s="94" t="n">
        <v>31</v>
      </c>
      <c r="U508" s="0" t="s">
        <v>673</v>
      </c>
      <c r="V508" s="0" t="s">
        <v>139</v>
      </c>
      <c r="W508" s="0" t="s">
        <v>140</v>
      </c>
      <c r="X508" s="0" t="s">
        <v>88</v>
      </c>
      <c r="Y508" s="0" t="s">
        <v>89</v>
      </c>
      <c r="Z508" s="0" t="s">
        <v>90</v>
      </c>
      <c r="AA508" s="0" t="n">
        <v>96047472</v>
      </c>
      <c r="AB508" s="0" t="n">
        <v>621431.1</v>
      </c>
      <c r="AC508" s="0" t="n">
        <v>71243</v>
      </c>
      <c r="AD508" s="91" t="n">
        <v>37036.875</v>
      </c>
      <c r="AE508" s="91" t="n">
        <v>37036.875</v>
      </c>
    </row>
    <row r="509" customFormat="false" ht="12.75" hidden="false" customHeight="false" outlineLevel="0" collapsed="false">
      <c r="A509" s="122" t="n">
        <f aca="false">DATEVALUE(TEXT(F509,"mm/dd/yy"))</f>
        <v>37035</v>
      </c>
      <c r="B509" s="122" t="str">
        <f aca="false">IF(K509="Power",IF(Z509="Enron Canada Corp.",LEFT(L509,9),LEFT(L509,13)),K509)</f>
        <v>US West Power</v>
      </c>
      <c r="C509" s="123" t="n">
        <f aca="false">IF(K509="Power",((AE509-AD509+1)*16*SUM(O509:P509)),((AE509-AD509+1)*SUM(O509:P509)))</f>
        <v>12400</v>
      </c>
      <c r="D509" s="123" t="n">
        <f aca="false">VLOOKUP(H509,$A$7:$E$11,(HLOOKUP(B509,$B$5:$E$6,2,FALSE())),FALSE())*C509</f>
        <v>93</v>
      </c>
      <c r="E509" s="90" t="n">
        <v>1291072</v>
      </c>
      <c r="F509" s="91" t="n">
        <v>37035.3850578704</v>
      </c>
      <c r="G509" s="0" t="s">
        <v>99</v>
      </c>
      <c r="H509" s="0" t="s">
        <v>13</v>
      </c>
      <c r="I509" s="0" t="s">
        <v>10</v>
      </c>
      <c r="K509" s="0" t="s">
        <v>12</v>
      </c>
      <c r="L509" s="0" t="s">
        <v>81</v>
      </c>
      <c r="M509" s="0" t="n">
        <v>36469</v>
      </c>
      <c r="N509" s="0" t="s">
        <v>674</v>
      </c>
      <c r="O509" s="92" t="n">
        <v>25</v>
      </c>
      <c r="R509" s="0" t="s">
        <v>83</v>
      </c>
      <c r="S509" s="0" t="s">
        <v>84</v>
      </c>
      <c r="T509" s="94" t="n">
        <v>349.5</v>
      </c>
      <c r="U509" s="0" t="s">
        <v>670</v>
      </c>
      <c r="V509" s="0" t="s">
        <v>97</v>
      </c>
      <c r="W509" s="0" t="s">
        <v>98</v>
      </c>
      <c r="X509" s="0" t="s">
        <v>88</v>
      </c>
      <c r="Y509" s="0" t="s">
        <v>89</v>
      </c>
      <c r="Z509" s="0" t="s">
        <v>90</v>
      </c>
      <c r="AA509" s="0" t="n">
        <v>96028954</v>
      </c>
      <c r="AB509" s="0" t="n">
        <v>621490.1</v>
      </c>
      <c r="AC509" s="0" t="n">
        <v>54979</v>
      </c>
      <c r="AD509" s="91" t="n">
        <v>37073.875</v>
      </c>
      <c r="AE509" s="91" t="n">
        <v>37103.875</v>
      </c>
    </row>
    <row r="510" customFormat="false" ht="12.75" hidden="false" customHeight="false" outlineLevel="0" collapsed="false">
      <c r="A510" s="122" t="n">
        <f aca="false">DATEVALUE(TEXT(F510,"mm/dd/yy"))</f>
        <v>37035</v>
      </c>
      <c r="B510" s="122" t="str">
        <f aca="false">IF(K510="Power",IF(Z510="Enron Canada Corp.",LEFT(L510,9),LEFT(L510,13)),K510)</f>
        <v>US West Power</v>
      </c>
      <c r="C510" s="123" t="n">
        <f aca="false">IF(K510="Power",((AE510-AD510+1)*16*SUM(O510:P510)),((AE510-AD510+1)*SUM(O510:P510)))</f>
        <v>12400</v>
      </c>
      <c r="D510" s="123" t="n">
        <f aca="false">VLOOKUP(H510,$A$7:$E$11,(HLOOKUP(B510,$B$5:$E$6,2,FALSE())),FALSE())*C510</f>
        <v>93</v>
      </c>
      <c r="E510" s="90" t="n">
        <v>1291073</v>
      </c>
      <c r="F510" s="91" t="n">
        <v>37035.3850578704</v>
      </c>
      <c r="G510" s="0" t="s">
        <v>99</v>
      </c>
      <c r="H510" s="0" t="s">
        <v>13</v>
      </c>
      <c r="I510" s="0" t="s">
        <v>10</v>
      </c>
      <c r="K510" s="0" t="s">
        <v>12</v>
      </c>
      <c r="L510" s="0" t="s">
        <v>81</v>
      </c>
      <c r="M510" s="0" t="n">
        <v>36465</v>
      </c>
      <c r="N510" s="0" t="s">
        <v>675</v>
      </c>
      <c r="P510" s="92" t="n">
        <v>25</v>
      </c>
      <c r="R510" s="0" t="s">
        <v>83</v>
      </c>
      <c r="S510" s="0" t="s">
        <v>84</v>
      </c>
      <c r="T510" s="94" t="n">
        <v>357.5</v>
      </c>
      <c r="U510" s="0" t="s">
        <v>670</v>
      </c>
      <c r="V510" s="0" t="s">
        <v>97</v>
      </c>
      <c r="W510" s="0" t="s">
        <v>98</v>
      </c>
      <c r="X510" s="0" t="s">
        <v>88</v>
      </c>
      <c r="Y510" s="0" t="s">
        <v>89</v>
      </c>
      <c r="Z510" s="0" t="s">
        <v>90</v>
      </c>
      <c r="AA510" s="0" t="n">
        <v>96028954</v>
      </c>
      <c r="AB510" s="0" t="n">
        <v>621491.1</v>
      </c>
      <c r="AC510" s="0" t="n">
        <v>54979</v>
      </c>
      <c r="AD510" s="91" t="n">
        <v>37073.875</v>
      </c>
      <c r="AE510" s="91" t="n">
        <v>37103.875</v>
      </c>
    </row>
    <row r="511" customFormat="false" ht="12.75" hidden="false" customHeight="false" outlineLevel="0" collapsed="false">
      <c r="A511" s="122" t="n">
        <f aca="false">DATEVALUE(TEXT(F511,"mm/dd/yy"))</f>
        <v>37035</v>
      </c>
      <c r="B511" s="122" t="str">
        <f aca="false">IF(K511="Power",IF(Z511="Enron Canada Corp.",LEFT(L511,9),LEFT(L511,13)),K511)</f>
        <v>US East Power</v>
      </c>
      <c r="C511" s="123" t="n">
        <f aca="false">IF(K511="Power",((AE511-AD511+1)*16*SUM(O511:P511)),((AE511-AD511+1)*SUM(O511:P511)))</f>
        <v>24000</v>
      </c>
      <c r="D511" s="123" t="n">
        <f aca="false">VLOOKUP(H511,$A$7:$E$11,(HLOOKUP(B511,$B$5:$E$6,2,FALSE())),FALSE())*C511</f>
        <v>120</v>
      </c>
      <c r="E511" s="90" t="n">
        <v>1291170</v>
      </c>
      <c r="F511" s="91" t="n">
        <v>37035.3875</v>
      </c>
      <c r="G511" s="0" t="s">
        <v>99</v>
      </c>
      <c r="H511" s="0" t="s">
        <v>13</v>
      </c>
      <c r="I511" s="0" t="s">
        <v>10</v>
      </c>
      <c r="K511" s="0" t="s">
        <v>12</v>
      </c>
      <c r="L511" s="0" t="s">
        <v>119</v>
      </c>
      <c r="M511" s="0" t="n">
        <v>26302</v>
      </c>
      <c r="N511" s="0" t="s">
        <v>660</v>
      </c>
      <c r="P511" s="92" t="n">
        <v>50</v>
      </c>
      <c r="R511" s="0" t="s">
        <v>83</v>
      </c>
      <c r="S511" s="0" t="s">
        <v>84</v>
      </c>
      <c r="T511" s="94" t="n">
        <v>65.75</v>
      </c>
      <c r="U511" s="0" t="s">
        <v>194</v>
      </c>
      <c r="V511" s="0" t="s">
        <v>446</v>
      </c>
      <c r="W511" s="0" t="s">
        <v>661</v>
      </c>
      <c r="X511" s="0" t="s">
        <v>88</v>
      </c>
      <c r="Y511" s="0" t="s">
        <v>89</v>
      </c>
      <c r="Z511" s="0" t="s">
        <v>90</v>
      </c>
      <c r="AA511" s="0" t="n">
        <v>96028954</v>
      </c>
      <c r="AB511" s="0" t="n">
        <v>621503.1</v>
      </c>
      <c r="AC511" s="0" t="n">
        <v>54979</v>
      </c>
      <c r="AD511" s="91" t="n">
        <v>37043.6006944444</v>
      </c>
      <c r="AE511" s="91" t="n">
        <v>37072.6006944444</v>
      </c>
    </row>
    <row r="512" customFormat="false" ht="12.75" hidden="false" customHeight="false" outlineLevel="0" collapsed="false">
      <c r="A512" s="122" t="n">
        <f aca="false">DATEVALUE(TEXT(F512,"mm/dd/yy"))</f>
        <v>37035</v>
      </c>
      <c r="B512" s="122" t="str">
        <f aca="false">IF(K512="Power",IF(Z512="Enron Canada Corp.",LEFT(L512,9),LEFT(L512,13)),K512)</f>
        <v>Natural Gas</v>
      </c>
      <c r="C512" s="123" t="n">
        <f aca="false">IF(K512="Power",((AE512-AD512+1)*16*SUM(O512:P512)),((AE512-AD512+1)*SUM(O512:P512)))</f>
        <v>180000</v>
      </c>
      <c r="D512" s="123" t="n">
        <f aca="false">VLOOKUP(H512,$A$7:$E$11,(HLOOKUP(B512,$B$5:$E$6,2,FALSE())),FALSE())*C512</f>
        <v>45</v>
      </c>
      <c r="E512" s="90" t="n">
        <v>1291312</v>
      </c>
      <c r="F512" s="91" t="n">
        <v>37035.3908101852</v>
      </c>
      <c r="G512" s="0" t="s">
        <v>303</v>
      </c>
      <c r="H512" s="0" t="s">
        <v>13</v>
      </c>
      <c r="I512" s="0" t="s">
        <v>10</v>
      </c>
      <c r="K512" s="0" t="s">
        <v>11</v>
      </c>
      <c r="L512" s="0" t="s">
        <v>109</v>
      </c>
      <c r="M512" s="0" t="n">
        <v>36165</v>
      </c>
      <c r="N512" s="0" t="s">
        <v>644</v>
      </c>
      <c r="P512" s="92" t="n">
        <v>6000</v>
      </c>
      <c r="R512" s="0" t="s">
        <v>111</v>
      </c>
      <c r="S512" s="0" t="s">
        <v>84</v>
      </c>
      <c r="T512" s="94" t="n">
        <v>-0.075</v>
      </c>
      <c r="U512" s="0" t="s">
        <v>314</v>
      </c>
      <c r="V512" s="0" t="s">
        <v>315</v>
      </c>
      <c r="W512" s="0" t="s">
        <v>316</v>
      </c>
      <c r="X512" s="0" t="s">
        <v>115</v>
      </c>
      <c r="Y512" s="0" t="s">
        <v>89</v>
      </c>
      <c r="Z512" s="0" t="s">
        <v>116</v>
      </c>
      <c r="AA512" s="0" t="n">
        <v>95000242</v>
      </c>
      <c r="AB512" s="0" t="s">
        <v>676</v>
      </c>
      <c r="AC512" s="0" t="n">
        <v>232</v>
      </c>
      <c r="AD512" s="91" t="n">
        <v>37043.875</v>
      </c>
      <c r="AE512" s="91" t="n">
        <v>37072.875</v>
      </c>
    </row>
    <row r="513" customFormat="false" ht="12.75" hidden="false" customHeight="false" outlineLevel="0" collapsed="false">
      <c r="A513" s="122" t="n">
        <f aca="false">DATEVALUE(TEXT(F513,"mm/dd/yy"))</f>
        <v>37035</v>
      </c>
      <c r="B513" s="122" t="str">
        <f aca="false">IF(K513="Power",IF(Z513="Enron Canada Corp.",LEFT(L513,9),LEFT(L513,13)),K513)</f>
        <v>Natural Gas</v>
      </c>
      <c r="C513" s="123" t="n">
        <f aca="false">IF(K513="Power",((AE513-AD513+1)*16*SUM(O513:P513)),((AE513-AD513+1)*SUM(O513:P513)))</f>
        <v>1500000</v>
      </c>
      <c r="D513" s="123" t="n">
        <f aca="false">VLOOKUP(H513,$A$7:$E$11,(HLOOKUP(B513,$B$5:$E$6,2,FALSE())),FALSE())*C513</f>
        <v>375</v>
      </c>
      <c r="E513" s="90" t="n">
        <v>1291522</v>
      </c>
      <c r="F513" s="91" t="n">
        <v>37035.3972569444</v>
      </c>
      <c r="G513" s="0" t="s">
        <v>148</v>
      </c>
      <c r="H513" s="0" t="s">
        <v>13</v>
      </c>
      <c r="I513" s="0" t="s">
        <v>10</v>
      </c>
      <c r="K513" s="0" t="s">
        <v>11</v>
      </c>
      <c r="L513" s="0" t="s">
        <v>109</v>
      </c>
      <c r="M513" s="0" t="n">
        <v>33999</v>
      </c>
      <c r="N513" s="0" t="s">
        <v>647</v>
      </c>
      <c r="P513" s="92" t="n">
        <v>50000</v>
      </c>
      <c r="R513" s="0" t="s">
        <v>111</v>
      </c>
      <c r="S513" s="0" t="s">
        <v>84</v>
      </c>
      <c r="T513" s="94" t="n">
        <v>0.03</v>
      </c>
      <c r="U513" s="0" t="s">
        <v>314</v>
      </c>
      <c r="V513" s="0" t="s">
        <v>204</v>
      </c>
      <c r="W513" s="0" t="s">
        <v>205</v>
      </c>
      <c r="X513" s="0" t="s">
        <v>115</v>
      </c>
      <c r="Y513" s="0" t="s">
        <v>89</v>
      </c>
      <c r="Z513" s="0" t="s">
        <v>116</v>
      </c>
      <c r="AA513" s="0" t="n">
        <v>96045266</v>
      </c>
      <c r="AB513" s="0" t="s">
        <v>677</v>
      </c>
      <c r="AC513" s="0" t="n">
        <v>53350</v>
      </c>
      <c r="AD513" s="91" t="n">
        <v>37043</v>
      </c>
      <c r="AE513" s="91" t="n">
        <v>37072</v>
      </c>
    </row>
    <row r="514" customFormat="false" ht="12.75" hidden="false" customHeight="false" outlineLevel="0" collapsed="false">
      <c r="A514" s="122" t="n">
        <f aca="false">DATEVALUE(TEXT(F514,"mm/dd/yy"))</f>
        <v>37035</v>
      </c>
      <c r="B514" s="122" t="str">
        <f aca="false">IF(K514="Power",IF(Z514="Enron Canada Corp.",LEFT(L514,9),LEFT(L514,13)),K514)</f>
        <v>Natural Gas</v>
      </c>
      <c r="C514" s="123" t="n">
        <f aca="false">IF(K514="Power",((AE514-AD514+1)*16*SUM(O514:P514)),((AE514-AD514+1)*SUM(O514:P514)))</f>
        <v>300000</v>
      </c>
      <c r="D514" s="123" t="n">
        <f aca="false">VLOOKUP(H514,$A$7:$E$11,(HLOOKUP(B514,$B$5:$E$6,2,FALSE())),FALSE())*C514</f>
        <v>75</v>
      </c>
      <c r="E514" s="90" t="n">
        <v>1292445</v>
      </c>
      <c r="F514" s="91" t="n">
        <v>37035.4374537037</v>
      </c>
      <c r="G514" s="0" t="s">
        <v>239</v>
      </c>
      <c r="H514" s="0" t="s">
        <v>13</v>
      </c>
      <c r="I514" s="0" t="s">
        <v>10</v>
      </c>
      <c r="K514" s="0" t="s">
        <v>11</v>
      </c>
      <c r="L514" s="0" t="s">
        <v>109</v>
      </c>
      <c r="M514" s="0" t="n">
        <v>36157</v>
      </c>
      <c r="N514" s="0" t="s">
        <v>494</v>
      </c>
      <c r="O514" s="92" t="n">
        <v>10000</v>
      </c>
      <c r="R514" s="0" t="s">
        <v>111</v>
      </c>
      <c r="S514" s="0" t="s">
        <v>84</v>
      </c>
      <c r="T514" s="94" t="n">
        <v>-0.045</v>
      </c>
      <c r="U514" s="0" t="s">
        <v>632</v>
      </c>
      <c r="V514" s="0" t="s">
        <v>204</v>
      </c>
      <c r="W514" s="0" t="s">
        <v>205</v>
      </c>
      <c r="X514" s="0" t="s">
        <v>115</v>
      </c>
      <c r="Y514" s="0" t="s">
        <v>89</v>
      </c>
      <c r="Z514" s="0" t="s">
        <v>116</v>
      </c>
      <c r="AA514" s="0" t="n">
        <v>96041878</v>
      </c>
      <c r="AB514" s="0" t="s">
        <v>678</v>
      </c>
      <c r="AC514" s="0" t="n">
        <v>11135</v>
      </c>
      <c r="AD514" s="91" t="n">
        <v>37043.875</v>
      </c>
      <c r="AE514" s="91" t="n">
        <v>37072.875</v>
      </c>
    </row>
    <row r="515" customFormat="false" ht="12.75" hidden="false" customHeight="false" outlineLevel="0" collapsed="false">
      <c r="A515" s="122" t="n">
        <f aca="false">DATEVALUE(TEXT(F515,"mm/dd/yy"))</f>
        <v>37035</v>
      </c>
      <c r="B515" s="122" t="str">
        <f aca="false">IF(K515="Power",IF(Z515="Enron Canada Corp.",LEFT(L515,9),LEFT(L515,13)),K515)</f>
        <v>US East Power</v>
      </c>
      <c r="C515" s="123" t="n">
        <f aca="false">IF(K515="Power",((AE515-AD515+1)*16*SUM(O515:P515)),((AE515-AD515+1)*SUM(O515:P515)))</f>
        <v>4000</v>
      </c>
      <c r="D515" s="123" t="n">
        <f aca="false">VLOOKUP(H515,$A$7:$E$11,(HLOOKUP(B515,$B$5:$E$6,2,FALSE())),FALSE())*C515</f>
        <v>20</v>
      </c>
      <c r="E515" s="90" t="n">
        <v>1292853</v>
      </c>
      <c r="F515" s="91" t="n">
        <v>37035.4677430556</v>
      </c>
      <c r="G515" s="0" t="s">
        <v>164</v>
      </c>
      <c r="H515" s="0" t="s">
        <v>13</v>
      </c>
      <c r="I515" s="0" t="s">
        <v>10</v>
      </c>
      <c r="K515" s="0" t="s">
        <v>12</v>
      </c>
      <c r="L515" s="0" t="s">
        <v>119</v>
      </c>
      <c r="M515" s="0" t="n">
        <v>29070</v>
      </c>
      <c r="N515" s="0" t="s">
        <v>618</v>
      </c>
      <c r="O515" s="92" t="n">
        <v>50</v>
      </c>
      <c r="R515" s="0" t="s">
        <v>83</v>
      </c>
      <c r="S515" s="0" t="s">
        <v>84</v>
      </c>
      <c r="T515" s="94" t="n">
        <v>31</v>
      </c>
      <c r="U515" s="0" t="s">
        <v>194</v>
      </c>
      <c r="V515" s="0" t="s">
        <v>195</v>
      </c>
      <c r="W515" s="0" t="s">
        <v>171</v>
      </c>
      <c r="X515" s="0" t="s">
        <v>88</v>
      </c>
      <c r="Y515" s="0" t="s">
        <v>89</v>
      </c>
      <c r="Z515" s="0" t="s">
        <v>90</v>
      </c>
      <c r="AA515" s="0" t="n">
        <v>96004396</v>
      </c>
      <c r="AB515" s="0" t="n">
        <v>621680.1</v>
      </c>
      <c r="AC515" s="0" t="n">
        <v>64245</v>
      </c>
      <c r="AD515" s="91" t="n">
        <v>37039.875</v>
      </c>
      <c r="AE515" s="91" t="n">
        <v>37043.875</v>
      </c>
    </row>
    <row r="516" customFormat="false" ht="12.75" hidden="false" customHeight="false" outlineLevel="0" collapsed="false">
      <c r="A516" s="122" t="n">
        <f aca="false">DATEVALUE(TEXT(F516,"mm/dd/yy"))</f>
        <v>37035</v>
      </c>
      <c r="B516" s="122" t="str">
        <f aca="false">IF(K516="Power",IF(Z516="Enron Canada Corp.",LEFT(L516,9),LEFT(L516,13)),K516)</f>
        <v>US East Power</v>
      </c>
      <c r="C516" s="123" t="n">
        <f aca="false">IF(K516="Power",((AE516-AD516+1)*16*SUM(O516:P516)),((AE516-AD516+1)*SUM(O516:P516)))</f>
        <v>24000</v>
      </c>
      <c r="D516" s="123" t="n">
        <f aca="false">VLOOKUP(H516,$A$7:$E$11,(HLOOKUP(B516,$B$5:$E$6,2,FALSE())),FALSE())*C516</f>
        <v>120</v>
      </c>
      <c r="E516" s="90" t="n">
        <v>1292856</v>
      </c>
      <c r="F516" s="91" t="n">
        <v>37035.4678703704</v>
      </c>
      <c r="G516" s="0" t="s">
        <v>164</v>
      </c>
      <c r="H516" s="0" t="s">
        <v>13</v>
      </c>
      <c r="I516" s="0" t="s">
        <v>10</v>
      </c>
      <c r="K516" s="0" t="s">
        <v>12</v>
      </c>
      <c r="L516" s="0" t="s">
        <v>119</v>
      </c>
      <c r="M516" s="0" t="n">
        <v>3749</v>
      </c>
      <c r="N516" s="0" t="s">
        <v>170</v>
      </c>
      <c r="O516" s="92" t="n">
        <v>50</v>
      </c>
      <c r="R516" s="0" t="s">
        <v>83</v>
      </c>
      <c r="S516" s="0" t="s">
        <v>84</v>
      </c>
      <c r="T516" s="94" t="n">
        <v>63.4</v>
      </c>
      <c r="U516" s="0" t="s">
        <v>194</v>
      </c>
      <c r="V516" s="0" t="s">
        <v>195</v>
      </c>
      <c r="W516" s="0" t="s">
        <v>171</v>
      </c>
      <c r="X516" s="0" t="s">
        <v>88</v>
      </c>
      <c r="Y516" s="0" t="s">
        <v>89</v>
      </c>
      <c r="Z516" s="0" t="s">
        <v>90</v>
      </c>
      <c r="AA516" s="0" t="n">
        <v>96004396</v>
      </c>
      <c r="AB516" s="0" t="n">
        <v>621681.1</v>
      </c>
      <c r="AC516" s="0" t="n">
        <v>64245</v>
      </c>
      <c r="AD516" s="91" t="n">
        <v>37043.7159722222</v>
      </c>
      <c r="AE516" s="91" t="n">
        <v>37072.7159722222</v>
      </c>
    </row>
    <row r="517" customFormat="false" ht="12.75" hidden="false" customHeight="false" outlineLevel="0" collapsed="false">
      <c r="A517" s="122" t="n">
        <f aca="false">DATEVALUE(TEXT(F517,"mm/dd/yy"))</f>
        <v>37035</v>
      </c>
      <c r="B517" s="122" t="str">
        <f aca="false">IF(K517="Power",IF(Z517="Enron Canada Corp.",LEFT(L517,9),LEFT(L517,13)),K517)</f>
        <v>Natural Gas</v>
      </c>
      <c r="C517" s="123" t="n">
        <f aca="false">IF(K517="Power",((AE517-AD517+1)*16*SUM(O517:P517)),((AE517-AD517+1)*SUM(O517:P517)))</f>
        <v>150000</v>
      </c>
      <c r="D517" s="123" t="n">
        <f aca="false">VLOOKUP(H517,$A$7:$E$11,(HLOOKUP(B517,$B$5:$E$6,2,FALSE())),FALSE())*C517</f>
        <v>37.5</v>
      </c>
      <c r="E517" s="90" t="n">
        <v>1292857</v>
      </c>
      <c r="F517" s="91" t="n">
        <v>37035.4679513889</v>
      </c>
      <c r="G517" s="0" t="s">
        <v>646</v>
      </c>
      <c r="H517" s="0" t="s">
        <v>15</v>
      </c>
      <c r="I517" s="0" t="s">
        <v>10</v>
      </c>
      <c r="K517" s="0" t="s">
        <v>11</v>
      </c>
      <c r="L517" s="0" t="s">
        <v>109</v>
      </c>
      <c r="M517" s="0" t="n">
        <v>33999</v>
      </c>
      <c r="N517" s="0" t="s">
        <v>647</v>
      </c>
      <c r="O517" s="92" t="n">
        <v>5000</v>
      </c>
      <c r="R517" s="0" t="s">
        <v>111</v>
      </c>
      <c r="S517" s="0" t="s">
        <v>84</v>
      </c>
      <c r="T517" s="94" t="n">
        <v>0.0275</v>
      </c>
      <c r="U517" s="0" t="s">
        <v>648</v>
      </c>
      <c r="V517" s="0" t="s">
        <v>204</v>
      </c>
      <c r="W517" s="0" t="s">
        <v>205</v>
      </c>
      <c r="X517" s="0" t="s">
        <v>115</v>
      </c>
      <c r="Y517" s="0" t="s">
        <v>89</v>
      </c>
      <c r="Z517" s="0" t="s">
        <v>116</v>
      </c>
      <c r="AA517" s="0" t="n">
        <v>96003709</v>
      </c>
      <c r="AB517" s="0" t="s">
        <v>679</v>
      </c>
      <c r="AC517" s="0" t="n">
        <v>51163</v>
      </c>
      <c r="AD517" s="91" t="n">
        <v>37043</v>
      </c>
      <c r="AE517" s="91" t="n">
        <v>37072</v>
      </c>
    </row>
    <row r="518" customFormat="false" ht="12.75" hidden="false" customHeight="false" outlineLevel="0" collapsed="false">
      <c r="A518" s="122" t="n">
        <f aca="false">DATEVALUE(TEXT(F518,"mm/dd/yy"))</f>
        <v>37035</v>
      </c>
      <c r="B518" s="122" t="str">
        <f aca="false">IF(K518="Power",IF(Z518="Enron Canada Corp.",LEFT(L518,9),LEFT(L518,13)),K518)</f>
        <v>US East Power</v>
      </c>
      <c r="C518" s="123" t="n">
        <f aca="false">IF(K518="Power",((AE518-AD518+1)*16*SUM(O518:P518)),((AE518-AD518+1)*SUM(O518:P518)))</f>
        <v>4000</v>
      </c>
      <c r="D518" s="123" t="n">
        <f aca="false">VLOOKUP(H518,$A$7:$E$11,(HLOOKUP(B518,$B$5:$E$6,2,FALSE())),FALSE())*C518</f>
        <v>20</v>
      </c>
      <c r="E518" s="90" t="n">
        <v>1292909</v>
      </c>
      <c r="F518" s="91" t="n">
        <v>37035.4723726852</v>
      </c>
      <c r="G518" s="0" t="s">
        <v>164</v>
      </c>
      <c r="H518" s="0" t="s">
        <v>13</v>
      </c>
      <c r="I518" s="0" t="s">
        <v>10</v>
      </c>
      <c r="K518" s="0" t="s">
        <v>12</v>
      </c>
      <c r="L518" s="0" t="s">
        <v>119</v>
      </c>
      <c r="M518" s="0" t="n">
        <v>29070</v>
      </c>
      <c r="N518" s="0" t="s">
        <v>618</v>
      </c>
      <c r="O518" s="92" t="n">
        <v>50</v>
      </c>
      <c r="R518" s="0" t="s">
        <v>83</v>
      </c>
      <c r="S518" s="0" t="s">
        <v>84</v>
      </c>
      <c r="T518" s="94" t="n">
        <v>30.5</v>
      </c>
      <c r="U518" s="0" t="s">
        <v>194</v>
      </c>
      <c r="V518" s="0" t="s">
        <v>195</v>
      </c>
      <c r="W518" s="0" t="s">
        <v>171</v>
      </c>
      <c r="X518" s="0" t="s">
        <v>88</v>
      </c>
      <c r="Y518" s="0" t="s">
        <v>89</v>
      </c>
      <c r="Z518" s="0" t="s">
        <v>90</v>
      </c>
      <c r="AA518" s="0" t="n">
        <v>96004396</v>
      </c>
      <c r="AB518" s="0" t="n">
        <v>621702.1</v>
      </c>
      <c r="AC518" s="0" t="n">
        <v>64245</v>
      </c>
      <c r="AD518" s="91" t="n">
        <v>37039.875</v>
      </c>
      <c r="AE518" s="91" t="n">
        <v>37043.875</v>
      </c>
    </row>
    <row r="519" customFormat="false" ht="12.75" hidden="false" customHeight="false" outlineLevel="0" collapsed="false">
      <c r="A519" s="122" t="n">
        <f aca="false">DATEVALUE(TEXT(F519,"mm/dd/yy"))</f>
        <v>37035</v>
      </c>
      <c r="B519" s="122" t="str">
        <f aca="false">IF(K519="Power",IF(Z519="Enron Canada Corp.",LEFT(L519,9),LEFT(L519,13)),K519)</f>
        <v>US East Power</v>
      </c>
      <c r="C519" s="123" t="n">
        <f aca="false">IF(K519="Power",((AE519-AD519+1)*16*SUM(O519:P519)),((AE519-AD519+1)*SUM(O519:P519)))</f>
        <v>24000</v>
      </c>
      <c r="D519" s="123" t="n">
        <f aca="false">VLOOKUP(H519,$A$7:$E$11,(HLOOKUP(B519,$B$5:$E$6,2,FALSE())),FALSE())*C519</f>
        <v>120</v>
      </c>
      <c r="E519" s="90" t="n">
        <v>1292984</v>
      </c>
      <c r="F519" s="91" t="n">
        <v>37035.4796875</v>
      </c>
      <c r="G519" s="0" t="s">
        <v>146</v>
      </c>
      <c r="H519" s="0" t="s">
        <v>14</v>
      </c>
      <c r="I519" s="0" t="s">
        <v>10</v>
      </c>
      <c r="K519" s="0" t="s">
        <v>12</v>
      </c>
      <c r="L519" s="0" t="s">
        <v>119</v>
      </c>
      <c r="M519" s="0" t="n">
        <v>32554</v>
      </c>
      <c r="N519" s="0" t="s">
        <v>158</v>
      </c>
      <c r="O519" s="92" t="n">
        <v>50</v>
      </c>
      <c r="R519" s="0" t="s">
        <v>83</v>
      </c>
      <c r="S519" s="0" t="s">
        <v>84</v>
      </c>
      <c r="T519" s="94" t="n">
        <v>61.75</v>
      </c>
      <c r="U519" s="0" t="s">
        <v>635</v>
      </c>
      <c r="V519" s="0" t="s">
        <v>139</v>
      </c>
      <c r="W519" s="0" t="s">
        <v>160</v>
      </c>
      <c r="X519" s="0" t="s">
        <v>88</v>
      </c>
      <c r="Y519" s="0" t="s">
        <v>89</v>
      </c>
      <c r="Z519" s="0" t="s">
        <v>90</v>
      </c>
      <c r="AA519" s="0" t="n">
        <v>96006417</v>
      </c>
      <c r="AB519" s="0" t="n">
        <v>621724.1</v>
      </c>
      <c r="AC519" s="0" t="n">
        <v>56264</v>
      </c>
      <c r="AD519" s="91" t="n">
        <v>37043.5916666667</v>
      </c>
      <c r="AE519" s="91" t="n">
        <v>37072.5916666667</v>
      </c>
    </row>
    <row r="520" customFormat="false" ht="12.75" hidden="false" customHeight="false" outlineLevel="0" collapsed="false">
      <c r="A520" s="122" t="n">
        <f aca="false">DATEVALUE(TEXT(F520,"mm/dd/yy"))</f>
        <v>37035</v>
      </c>
      <c r="B520" s="122" t="str">
        <f aca="false">IF(K520="Power",IF(Z520="Enron Canada Corp.",LEFT(L520,9),LEFT(L520,13)),K520)</f>
        <v>US East Power</v>
      </c>
      <c r="C520" s="123" t="n">
        <f aca="false">IF(K520="Power",((AE520-AD520+1)*16*SUM(O520:P520)),((AE520-AD520+1)*SUM(O520:P520)))</f>
        <v>73600</v>
      </c>
      <c r="D520" s="123" t="n">
        <f aca="false">VLOOKUP(H520,$A$7:$E$11,(HLOOKUP(B520,$B$5:$E$6,2,FALSE())),FALSE())*C520</f>
        <v>368</v>
      </c>
      <c r="E520" s="90" t="n">
        <v>1293087</v>
      </c>
      <c r="F520" s="91" t="n">
        <v>37035.4871296296</v>
      </c>
      <c r="G520" s="0" t="s">
        <v>136</v>
      </c>
      <c r="H520" s="0" t="s">
        <v>16</v>
      </c>
      <c r="I520" s="0" t="s">
        <v>10</v>
      </c>
      <c r="K520" s="0" t="s">
        <v>12</v>
      </c>
      <c r="L520" s="0" t="s">
        <v>430</v>
      </c>
      <c r="M520" s="0" t="n">
        <v>34797</v>
      </c>
      <c r="N520" s="0" t="s">
        <v>463</v>
      </c>
      <c r="P520" s="92" t="n">
        <v>50</v>
      </c>
      <c r="R520" s="0" t="s">
        <v>83</v>
      </c>
      <c r="S520" s="0" t="s">
        <v>84</v>
      </c>
      <c r="T520" s="94" t="n">
        <v>38.25</v>
      </c>
      <c r="U520" s="0" t="s">
        <v>608</v>
      </c>
      <c r="V520" s="0" t="s">
        <v>464</v>
      </c>
      <c r="W520" s="0" t="s">
        <v>465</v>
      </c>
      <c r="X520" s="0" t="s">
        <v>88</v>
      </c>
      <c r="Y520" s="0" t="s">
        <v>89</v>
      </c>
      <c r="Z520" s="0" t="s">
        <v>90</v>
      </c>
      <c r="AA520" s="0" t="n">
        <v>96009016</v>
      </c>
      <c r="AB520" s="0" t="n">
        <v>621750.1</v>
      </c>
      <c r="AC520" s="0" t="n">
        <v>18</v>
      </c>
      <c r="AD520" s="91" t="n">
        <v>37165</v>
      </c>
      <c r="AE520" s="91" t="n">
        <v>37256</v>
      </c>
    </row>
    <row r="521" customFormat="false" ht="12.75" hidden="false" customHeight="false" outlineLevel="0" collapsed="false">
      <c r="A521" s="122" t="n">
        <f aca="false">DATEVALUE(TEXT(F521,"mm/dd/yy"))</f>
        <v>37035</v>
      </c>
      <c r="B521" s="122" t="str">
        <f aca="false">IF(K521="Power",IF(Z521="Enron Canada Corp.",LEFT(L521,9),LEFT(L521,13)),K521)</f>
        <v>US West Power</v>
      </c>
      <c r="C521" s="123" t="n">
        <f aca="false">IF(K521="Power",((AE521-AD521+1)*16*SUM(O521:P521)),((AE521-AD521+1)*SUM(O521:P521)))</f>
        <v>12000</v>
      </c>
      <c r="D521" s="123" t="n">
        <f aca="false">VLOOKUP(H521,$A$7:$E$11,(HLOOKUP(B521,$B$5:$E$6,2,FALSE())),FALSE())*C521</f>
        <v>90</v>
      </c>
      <c r="E521" s="90" t="n">
        <v>1293149</v>
      </c>
      <c r="F521" s="91" t="n">
        <v>37035.4908217593</v>
      </c>
      <c r="G521" s="0" t="s">
        <v>162</v>
      </c>
      <c r="H521" s="0" t="s">
        <v>13</v>
      </c>
      <c r="I521" s="0" t="s">
        <v>10</v>
      </c>
      <c r="K521" s="0" t="s">
        <v>12</v>
      </c>
      <c r="L521" s="0" t="s">
        <v>81</v>
      </c>
      <c r="M521" s="0" t="n">
        <v>36468</v>
      </c>
      <c r="N521" s="0" t="s">
        <v>103</v>
      </c>
      <c r="O521" s="92" t="n">
        <v>25</v>
      </c>
      <c r="R521" s="0" t="s">
        <v>83</v>
      </c>
      <c r="S521" s="0" t="s">
        <v>84</v>
      </c>
      <c r="T521" s="94" t="n">
        <v>300</v>
      </c>
      <c r="U521" s="0" t="s">
        <v>163</v>
      </c>
      <c r="V521" s="0" t="s">
        <v>97</v>
      </c>
      <c r="W521" s="0" t="s">
        <v>98</v>
      </c>
      <c r="X521" s="0" t="s">
        <v>88</v>
      </c>
      <c r="Y521" s="0" t="s">
        <v>89</v>
      </c>
      <c r="Z521" s="0" t="s">
        <v>90</v>
      </c>
      <c r="AA521" s="0" t="n">
        <v>96013065</v>
      </c>
      <c r="AB521" s="0" t="n">
        <v>621759.1</v>
      </c>
      <c r="AC521" s="0" t="n">
        <v>55265</v>
      </c>
      <c r="AD521" s="91" t="n">
        <v>37043.875</v>
      </c>
      <c r="AE521" s="91" t="n">
        <v>37072.875</v>
      </c>
    </row>
    <row r="522" customFormat="false" ht="12.75" hidden="false" customHeight="false" outlineLevel="0" collapsed="false">
      <c r="A522" s="122" t="n">
        <f aca="false">DATEVALUE(TEXT(F522,"mm/dd/yy"))</f>
        <v>37035</v>
      </c>
      <c r="B522" s="122" t="str">
        <f aca="false">IF(K522="Power",IF(Z522="Enron Canada Corp.",LEFT(L522,9),LEFT(L522,13)),K522)</f>
        <v>US East Power</v>
      </c>
      <c r="C522" s="123" t="n">
        <f aca="false">IF(K522="Power",((AE522-AD522+1)*16*SUM(O522:P522)),((AE522-AD522+1)*SUM(O522:P522)))</f>
        <v>4000</v>
      </c>
      <c r="D522" s="123" t="n">
        <f aca="false">VLOOKUP(H522,$A$7:$E$11,(HLOOKUP(B522,$B$5:$E$6,2,FALSE())),FALSE())*C522</f>
        <v>20</v>
      </c>
      <c r="E522" s="90" t="n">
        <v>1293277</v>
      </c>
      <c r="F522" s="91" t="n">
        <v>37035.4993287037</v>
      </c>
      <c r="G522" s="0" t="s">
        <v>164</v>
      </c>
      <c r="H522" s="0" t="s">
        <v>13</v>
      </c>
      <c r="I522" s="0" t="s">
        <v>10</v>
      </c>
      <c r="K522" s="0" t="s">
        <v>12</v>
      </c>
      <c r="L522" s="0" t="s">
        <v>119</v>
      </c>
      <c r="M522" s="0" t="n">
        <v>51350</v>
      </c>
      <c r="N522" s="0" t="s">
        <v>680</v>
      </c>
      <c r="P522" s="92" t="n">
        <v>50</v>
      </c>
      <c r="R522" s="0" t="s">
        <v>83</v>
      </c>
      <c r="S522" s="0" t="s">
        <v>84</v>
      </c>
      <c r="T522" s="94" t="n">
        <v>63</v>
      </c>
      <c r="U522" s="0" t="s">
        <v>455</v>
      </c>
      <c r="V522" s="0" t="s">
        <v>195</v>
      </c>
      <c r="W522" s="0" t="s">
        <v>171</v>
      </c>
      <c r="X522" s="0" t="s">
        <v>88</v>
      </c>
      <c r="Y522" s="0" t="s">
        <v>89</v>
      </c>
      <c r="Z522" s="0" t="s">
        <v>90</v>
      </c>
      <c r="AA522" s="0" t="n">
        <v>96004396</v>
      </c>
      <c r="AB522" s="0" t="n">
        <v>621795.1</v>
      </c>
      <c r="AC522" s="0" t="n">
        <v>64245</v>
      </c>
      <c r="AD522" s="91" t="n">
        <v>37046.875</v>
      </c>
      <c r="AE522" s="91" t="n">
        <v>37050.875</v>
      </c>
    </row>
    <row r="523" customFormat="false" ht="12.75" hidden="false" customHeight="false" outlineLevel="0" collapsed="false">
      <c r="A523" s="122" t="n">
        <f aca="false">DATEVALUE(TEXT(F523,"mm/dd/yy"))</f>
        <v>37035</v>
      </c>
      <c r="B523" s="122" t="str">
        <f aca="false">IF(K523="Power",IF(Z523="Enron Canada Corp.",LEFT(L523,9),LEFT(L523,13)),K523)</f>
        <v>US East Power</v>
      </c>
      <c r="C523" s="123" t="n">
        <f aca="false">IF(K523="Power",((AE523-AD523+1)*16*SUM(O523:P523)),((AE523-AD523+1)*SUM(O523:P523)))</f>
        <v>24000</v>
      </c>
      <c r="D523" s="123" t="n">
        <f aca="false">VLOOKUP(H523,$A$7:$E$11,(HLOOKUP(B523,$B$5:$E$6,2,FALSE())),FALSE())*C523</f>
        <v>120</v>
      </c>
      <c r="E523" s="90" t="n">
        <v>1293513</v>
      </c>
      <c r="F523" s="91" t="n">
        <v>37035.5164467593</v>
      </c>
      <c r="G523" s="0" t="s">
        <v>164</v>
      </c>
      <c r="H523" s="0" t="s">
        <v>14</v>
      </c>
      <c r="I523" s="0" t="s">
        <v>10</v>
      </c>
      <c r="K523" s="0" t="s">
        <v>12</v>
      </c>
      <c r="L523" s="0" t="s">
        <v>119</v>
      </c>
      <c r="M523" s="0" t="n">
        <v>32554</v>
      </c>
      <c r="N523" s="0" t="s">
        <v>158</v>
      </c>
      <c r="P523" s="92" t="n">
        <v>50</v>
      </c>
      <c r="R523" s="0" t="s">
        <v>83</v>
      </c>
      <c r="S523" s="0" t="s">
        <v>84</v>
      </c>
      <c r="T523" s="94" t="n">
        <v>61</v>
      </c>
      <c r="U523" s="0" t="s">
        <v>635</v>
      </c>
      <c r="V523" s="0" t="s">
        <v>139</v>
      </c>
      <c r="W523" s="0" t="s">
        <v>160</v>
      </c>
      <c r="X523" s="0" t="s">
        <v>88</v>
      </c>
      <c r="Y523" s="0" t="s">
        <v>89</v>
      </c>
      <c r="Z523" s="0" t="s">
        <v>90</v>
      </c>
      <c r="AA523" s="0" t="n">
        <v>96004396</v>
      </c>
      <c r="AB523" s="0" t="n">
        <v>621840.1</v>
      </c>
      <c r="AC523" s="0" t="n">
        <v>64245</v>
      </c>
      <c r="AD523" s="91" t="n">
        <v>37043.5916666667</v>
      </c>
      <c r="AE523" s="91" t="n">
        <v>37072.5916666667</v>
      </c>
    </row>
    <row r="524" customFormat="false" ht="12.75" hidden="false" customHeight="false" outlineLevel="0" collapsed="false">
      <c r="A524" s="122" t="n">
        <f aca="false">DATEVALUE(TEXT(F524,"mm/dd/yy"))</f>
        <v>37035</v>
      </c>
      <c r="B524" s="122" t="str">
        <f aca="false">IF(K524="Power",IF(Z524="Enron Canada Corp.",LEFT(L524,9),LEFT(L524,13)),K524)</f>
        <v>US East Power</v>
      </c>
      <c r="C524" s="123" t="n">
        <f aca="false">IF(K524="Power",((AE524-AD524+1)*16*SUM(O524:P524)),((AE524-AD524+1)*SUM(O524:P524)))</f>
        <v>4000</v>
      </c>
      <c r="D524" s="123" t="n">
        <f aca="false">VLOOKUP(H524,$A$7:$E$11,(HLOOKUP(B524,$B$5:$E$6,2,FALSE())),FALSE())*C524</f>
        <v>20</v>
      </c>
      <c r="E524" s="90" t="n">
        <v>1293697</v>
      </c>
      <c r="F524" s="91" t="n">
        <v>37035.5335069444</v>
      </c>
      <c r="G524" s="0" t="s">
        <v>237</v>
      </c>
      <c r="H524" s="0" t="s">
        <v>13</v>
      </c>
      <c r="I524" s="0" t="s">
        <v>10</v>
      </c>
      <c r="K524" s="0" t="s">
        <v>12</v>
      </c>
      <c r="L524" s="0" t="s">
        <v>119</v>
      </c>
      <c r="M524" s="0" t="n">
        <v>25667</v>
      </c>
      <c r="N524" s="0" t="s">
        <v>622</v>
      </c>
      <c r="O524" s="92" t="n">
        <v>50</v>
      </c>
      <c r="R524" s="0" t="s">
        <v>83</v>
      </c>
      <c r="S524" s="0" t="s">
        <v>84</v>
      </c>
      <c r="T524" s="94" t="n">
        <v>32.5</v>
      </c>
      <c r="U524" s="0" t="s">
        <v>549</v>
      </c>
      <c r="V524" s="0" t="s">
        <v>446</v>
      </c>
      <c r="W524" s="0" t="s">
        <v>568</v>
      </c>
      <c r="X524" s="0" t="s">
        <v>88</v>
      </c>
      <c r="Y524" s="0" t="s">
        <v>89</v>
      </c>
      <c r="Z524" s="0" t="s">
        <v>90</v>
      </c>
      <c r="AA524" s="0" t="n">
        <v>96037738</v>
      </c>
      <c r="AB524" s="0" t="n">
        <v>621911.1</v>
      </c>
      <c r="AC524" s="0" t="n">
        <v>72209</v>
      </c>
      <c r="AD524" s="91" t="n">
        <v>37039.875</v>
      </c>
      <c r="AE524" s="91" t="n">
        <v>37043.875</v>
      </c>
    </row>
    <row r="525" customFormat="false" ht="12.75" hidden="false" customHeight="false" outlineLevel="0" collapsed="false">
      <c r="A525" s="122" t="n">
        <f aca="false">DATEVALUE(TEXT(F525,"mm/dd/yy"))</f>
        <v>37035</v>
      </c>
      <c r="B525" s="122" t="str">
        <f aca="false">IF(K525="Power",IF(Z525="Enron Canada Corp.",LEFT(L525,9),LEFT(L525,13)),K525)</f>
        <v>US East Power</v>
      </c>
      <c r="C525" s="123" t="n">
        <f aca="false">IF(K525="Power",((AE525-AD525+1)*16*SUM(O525:P525)),((AE525-AD525+1)*SUM(O525:P525)))</f>
        <v>24000</v>
      </c>
      <c r="D525" s="123" t="n">
        <f aca="false">VLOOKUP(H525,$A$7:$E$11,(HLOOKUP(B525,$B$5:$E$6,2,FALSE())),FALSE())*C525</f>
        <v>120</v>
      </c>
      <c r="E525" s="90" t="n">
        <v>1293899</v>
      </c>
      <c r="F525" s="91" t="n">
        <v>37035.5622569444</v>
      </c>
      <c r="G525" s="0" t="s">
        <v>292</v>
      </c>
      <c r="H525" s="0" t="s">
        <v>16</v>
      </c>
      <c r="I525" s="0" t="s">
        <v>10</v>
      </c>
      <c r="K525" s="0" t="s">
        <v>12</v>
      </c>
      <c r="L525" s="0" t="s">
        <v>430</v>
      </c>
      <c r="M525" s="0" t="n">
        <v>34802</v>
      </c>
      <c r="N525" s="0" t="s">
        <v>681</v>
      </c>
      <c r="O525" s="92" t="n">
        <v>50</v>
      </c>
      <c r="R525" s="0" t="s">
        <v>83</v>
      </c>
      <c r="S525" s="0" t="s">
        <v>84</v>
      </c>
      <c r="T525" s="94" t="n">
        <v>54.3</v>
      </c>
      <c r="U525" s="0" t="s">
        <v>682</v>
      </c>
      <c r="V525" s="0" t="s">
        <v>580</v>
      </c>
      <c r="W525" s="0" t="s">
        <v>465</v>
      </c>
      <c r="X525" s="0" t="s">
        <v>88</v>
      </c>
      <c r="Y525" s="0" t="s">
        <v>89</v>
      </c>
      <c r="Z525" s="0" t="s">
        <v>90</v>
      </c>
      <c r="AA525" s="0" t="n">
        <v>96060365</v>
      </c>
      <c r="AB525" s="0" t="n">
        <v>622001.1</v>
      </c>
      <c r="AC525" s="0" t="n">
        <v>12</v>
      </c>
      <c r="AD525" s="91" t="n">
        <v>37043</v>
      </c>
      <c r="AE525" s="91" t="n">
        <v>37072</v>
      </c>
    </row>
    <row r="526" customFormat="false" ht="12.75" hidden="false" customHeight="false" outlineLevel="0" collapsed="false">
      <c r="A526" s="122" t="n">
        <f aca="false">DATEVALUE(TEXT(F526,"mm/dd/yy"))</f>
        <v>37035</v>
      </c>
      <c r="B526" s="122" t="str">
        <f aca="false">IF(K526="Power",IF(Z526="Enron Canada Corp.",LEFT(L526,9),LEFT(L526,13)),K526)</f>
        <v>Natural Gas</v>
      </c>
      <c r="C526" s="123" t="n">
        <f aca="false">IF(K526="Power",((AE526-AD526+1)*16*SUM(O526:P526)),((AE526-AD526+1)*SUM(O526:P526)))</f>
        <v>600000</v>
      </c>
      <c r="D526" s="123" t="n">
        <f aca="false">VLOOKUP(H526,$A$7:$E$11,(HLOOKUP(B526,$B$5:$E$6,2,FALSE())),FALSE())*C526</f>
        <v>150</v>
      </c>
      <c r="E526" s="90" t="n">
        <v>1293903</v>
      </c>
      <c r="F526" s="91" t="n">
        <v>37035.5633101852</v>
      </c>
      <c r="G526" s="0" t="s">
        <v>415</v>
      </c>
      <c r="H526" s="0" t="s">
        <v>15</v>
      </c>
      <c r="I526" s="0" t="s">
        <v>10</v>
      </c>
      <c r="K526" s="0" t="s">
        <v>11</v>
      </c>
      <c r="L526" s="0" t="s">
        <v>125</v>
      </c>
      <c r="M526" s="0" t="n">
        <v>36233</v>
      </c>
      <c r="N526" s="0" t="s">
        <v>535</v>
      </c>
      <c r="P526" s="92" t="n">
        <v>20000</v>
      </c>
      <c r="R526" s="0" t="s">
        <v>111</v>
      </c>
      <c r="S526" s="0" t="s">
        <v>84</v>
      </c>
      <c r="T526" s="94" t="n">
        <v>-0.01</v>
      </c>
      <c r="U526" s="0" t="s">
        <v>536</v>
      </c>
      <c r="V526" s="0" t="s">
        <v>204</v>
      </c>
      <c r="W526" s="0" t="s">
        <v>205</v>
      </c>
      <c r="X526" s="0" t="s">
        <v>115</v>
      </c>
      <c r="Y526" s="0" t="s">
        <v>89</v>
      </c>
      <c r="Z526" s="0" t="s">
        <v>116</v>
      </c>
      <c r="AA526" s="0" t="n">
        <v>96022095</v>
      </c>
      <c r="AB526" s="0" t="s">
        <v>683</v>
      </c>
      <c r="AC526" s="0" t="n">
        <v>31699</v>
      </c>
      <c r="AD526" s="91" t="n">
        <v>37043.875</v>
      </c>
      <c r="AE526" s="91" t="n">
        <v>37072.875</v>
      </c>
    </row>
    <row r="527" customFormat="false" ht="12.75" hidden="false" customHeight="false" outlineLevel="0" collapsed="false">
      <c r="A527" s="122" t="n">
        <f aca="false">DATEVALUE(TEXT(F527,"mm/dd/yy"))</f>
        <v>37035</v>
      </c>
      <c r="B527" s="122" t="str">
        <f aca="false">IF(K527="Power",IF(Z527="Enron Canada Corp.",LEFT(L527,9),LEFT(L527,13)),K527)</f>
        <v>US East Power</v>
      </c>
      <c r="C527" s="123" t="n">
        <f aca="false">IF(K527="Power",((AE527-AD527+1)*16*SUM(O527:P527)),((AE527-AD527+1)*SUM(O527:P527)))</f>
        <v>49600</v>
      </c>
      <c r="D527" s="123" t="n">
        <f aca="false">VLOOKUP(H527,$A$7:$E$11,(HLOOKUP(B527,$B$5:$E$6,2,FALSE())),FALSE())*C527</f>
        <v>248</v>
      </c>
      <c r="E527" s="90" t="n">
        <v>1293904</v>
      </c>
      <c r="F527" s="91" t="n">
        <v>37035.563587963</v>
      </c>
      <c r="G527" s="0" t="s">
        <v>292</v>
      </c>
      <c r="H527" s="0" t="s">
        <v>16</v>
      </c>
      <c r="I527" s="0" t="s">
        <v>10</v>
      </c>
      <c r="K527" s="0" t="s">
        <v>12</v>
      </c>
      <c r="L527" s="0" t="s">
        <v>430</v>
      </c>
      <c r="M527" s="0" t="n">
        <v>34801</v>
      </c>
      <c r="N527" s="0" t="s">
        <v>684</v>
      </c>
      <c r="O527" s="92" t="n">
        <v>50</v>
      </c>
      <c r="R527" s="0" t="s">
        <v>83</v>
      </c>
      <c r="S527" s="0" t="s">
        <v>84</v>
      </c>
      <c r="T527" s="94" t="n">
        <v>68.25</v>
      </c>
      <c r="U527" s="0" t="s">
        <v>682</v>
      </c>
      <c r="V527" s="0" t="s">
        <v>464</v>
      </c>
      <c r="W527" s="0" t="s">
        <v>465</v>
      </c>
      <c r="X527" s="0" t="s">
        <v>88</v>
      </c>
      <c r="Y527" s="0" t="s">
        <v>89</v>
      </c>
      <c r="Z527" s="0" t="s">
        <v>90</v>
      </c>
      <c r="AA527" s="0" t="n">
        <v>96060365</v>
      </c>
      <c r="AB527" s="0" t="n">
        <v>622002.1</v>
      </c>
      <c r="AC527" s="0" t="n">
        <v>12</v>
      </c>
      <c r="AD527" s="91" t="n">
        <v>37073</v>
      </c>
      <c r="AE527" s="91" t="n">
        <v>37134</v>
      </c>
    </row>
    <row r="528" customFormat="false" ht="12.75" hidden="false" customHeight="false" outlineLevel="0" collapsed="false">
      <c r="A528" s="122" t="n">
        <f aca="false">DATEVALUE(TEXT(F528,"mm/dd/yy"))</f>
        <v>37035</v>
      </c>
      <c r="B528" s="122" t="str">
        <f aca="false">IF(K528="Power",IF(Z528="Enron Canada Corp.",LEFT(L528,9),LEFT(L528,13)),K528)</f>
        <v>US West Power</v>
      </c>
      <c r="C528" s="123" t="n">
        <f aca="false">IF(K528="Power",((AE528-AD528+1)*16*SUM(O528:P528)),((AE528-AD528+1)*SUM(O528:P528)))</f>
        <v>12400</v>
      </c>
      <c r="D528" s="123" t="n">
        <f aca="false">VLOOKUP(H528,$A$7:$E$11,(HLOOKUP(B528,$B$5:$E$6,2,FALSE())),FALSE())*C528</f>
        <v>93</v>
      </c>
      <c r="E528" s="90" t="n">
        <v>1294081</v>
      </c>
      <c r="F528" s="91" t="n">
        <v>37035.5743402778</v>
      </c>
      <c r="G528" s="0" t="s">
        <v>242</v>
      </c>
      <c r="H528" s="0" t="s">
        <v>14</v>
      </c>
      <c r="I528" s="0" t="s">
        <v>10</v>
      </c>
      <c r="K528" s="0" t="s">
        <v>12</v>
      </c>
      <c r="L528" s="0" t="s">
        <v>81</v>
      </c>
      <c r="M528" s="0" t="n">
        <v>36469</v>
      </c>
      <c r="N528" s="0" t="s">
        <v>674</v>
      </c>
      <c r="P528" s="92" t="n">
        <v>25</v>
      </c>
      <c r="R528" s="0" t="s">
        <v>83</v>
      </c>
      <c r="S528" s="0" t="s">
        <v>84</v>
      </c>
      <c r="T528" s="94" t="n">
        <v>348</v>
      </c>
      <c r="U528" s="0" t="s">
        <v>640</v>
      </c>
      <c r="V528" s="0" t="s">
        <v>97</v>
      </c>
      <c r="W528" s="0" t="s">
        <v>98</v>
      </c>
      <c r="X528" s="0" t="s">
        <v>88</v>
      </c>
      <c r="Y528" s="0" t="s">
        <v>89</v>
      </c>
      <c r="Z528" s="0" t="s">
        <v>90</v>
      </c>
      <c r="AA528" s="0" t="n">
        <v>96057479</v>
      </c>
      <c r="AB528" s="0" t="n">
        <v>622036.1</v>
      </c>
      <c r="AC528" s="0" t="n">
        <v>55134</v>
      </c>
      <c r="AD528" s="91" t="n">
        <v>37073.875</v>
      </c>
      <c r="AE528" s="91" t="n">
        <v>37103.875</v>
      </c>
    </row>
    <row r="529" customFormat="false" ht="12.75" hidden="false" customHeight="false" outlineLevel="0" collapsed="false">
      <c r="A529" s="122" t="n">
        <f aca="false">DATEVALUE(TEXT(F529,"mm/dd/yy"))</f>
        <v>37035</v>
      </c>
      <c r="B529" s="122" t="str">
        <f aca="false">IF(K529="Power",IF(Z529="Enron Canada Corp.",LEFT(L529,9),LEFT(L529,13)),K529)</f>
        <v>US East Power</v>
      </c>
      <c r="C529" s="123" t="n">
        <f aca="false">IF(K529="Power",((AE529-AD529+1)*16*SUM(O529:P529)),((AE529-AD529+1)*SUM(O529:P529)))</f>
        <v>4000</v>
      </c>
      <c r="D529" s="123" t="n">
        <f aca="false">VLOOKUP(H529,$A$7:$E$11,(HLOOKUP(B529,$B$5:$E$6,2,FALSE())),FALSE())*C529</f>
        <v>20</v>
      </c>
      <c r="E529" s="90" t="n">
        <v>1294139</v>
      </c>
      <c r="F529" s="91" t="n">
        <v>37035.5788773148</v>
      </c>
      <c r="G529" s="0" t="s">
        <v>348</v>
      </c>
      <c r="H529" s="0" t="s">
        <v>14</v>
      </c>
      <c r="I529" s="0" t="s">
        <v>10</v>
      </c>
      <c r="K529" s="0" t="s">
        <v>12</v>
      </c>
      <c r="L529" s="0" t="s">
        <v>119</v>
      </c>
      <c r="M529" s="0" t="n">
        <v>51148</v>
      </c>
      <c r="N529" s="0" t="s">
        <v>659</v>
      </c>
      <c r="P529" s="92" t="n">
        <v>50</v>
      </c>
      <c r="R529" s="0" t="s">
        <v>83</v>
      </c>
      <c r="S529" s="0" t="s">
        <v>84</v>
      </c>
      <c r="T529" s="94" t="n">
        <v>62.5</v>
      </c>
      <c r="U529" s="0" t="s">
        <v>635</v>
      </c>
      <c r="V529" s="0" t="s">
        <v>139</v>
      </c>
      <c r="W529" s="0" t="s">
        <v>140</v>
      </c>
      <c r="X529" s="0" t="s">
        <v>88</v>
      </c>
      <c r="Y529" s="0" t="s">
        <v>89</v>
      </c>
      <c r="Z529" s="0" t="s">
        <v>90</v>
      </c>
      <c r="AA529" s="0" t="n">
        <v>96018786</v>
      </c>
      <c r="AB529" s="0" t="n">
        <v>622053.1</v>
      </c>
      <c r="AC529" s="0" t="n">
        <v>59207</v>
      </c>
      <c r="AD529" s="91" t="n">
        <v>37046.875</v>
      </c>
      <c r="AE529" s="91" t="n">
        <v>37050.875</v>
      </c>
    </row>
    <row r="530" customFormat="false" ht="12.75" hidden="false" customHeight="false" outlineLevel="0" collapsed="false">
      <c r="A530" s="122" t="n">
        <f aca="false">DATEVALUE(TEXT(F530,"mm/dd/yy"))</f>
        <v>37035</v>
      </c>
      <c r="B530" s="122" t="str">
        <f aca="false">IF(K530="Power",IF(Z530="Enron Canada Corp.",LEFT(L530,9),LEFT(L530,13)),K530)</f>
        <v>Natural Gas</v>
      </c>
      <c r="C530" s="123" t="n">
        <f aca="false">IF(K530="Power",((AE530-AD530+1)*16*SUM(O530:P530)),((AE530-AD530+1)*SUM(O530:P530)))</f>
        <v>300000</v>
      </c>
      <c r="D530" s="123" t="n">
        <f aca="false">VLOOKUP(H530,$A$7:$E$11,(HLOOKUP(B530,$B$5:$E$6,2,FALSE())),FALSE())*C530</f>
        <v>75</v>
      </c>
      <c r="E530" s="90" t="n">
        <v>1294244</v>
      </c>
      <c r="F530" s="91" t="n">
        <v>37035.5858564815</v>
      </c>
      <c r="G530" s="0" t="s">
        <v>174</v>
      </c>
      <c r="H530" s="0" t="s">
        <v>13</v>
      </c>
      <c r="I530" s="0" t="s">
        <v>10</v>
      </c>
      <c r="K530" s="0" t="s">
        <v>11</v>
      </c>
      <c r="L530" s="0" t="s">
        <v>258</v>
      </c>
      <c r="M530" s="0" t="n">
        <v>37174</v>
      </c>
      <c r="N530" s="0" t="s">
        <v>685</v>
      </c>
      <c r="P530" s="92" t="n">
        <v>10000</v>
      </c>
      <c r="R530" s="0" t="s">
        <v>111</v>
      </c>
      <c r="S530" s="0" t="s">
        <v>84</v>
      </c>
      <c r="T530" s="94" t="n">
        <v>-0.01</v>
      </c>
      <c r="U530" s="0" t="s">
        <v>188</v>
      </c>
      <c r="V530" s="0" t="s">
        <v>686</v>
      </c>
      <c r="W530" s="0" t="s">
        <v>687</v>
      </c>
      <c r="X530" s="0" t="s">
        <v>262</v>
      </c>
      <c r="Y530" s="0" t="s">
        <v>89</v>
      </c>
      <c r="Z530" s="0" t="s">
        <v>116</v>
      </c>
      <c r="AA530" s="0" t="n">
        <v>96038539</v>
      </c>
      <c r="AB530" s="0" t="s">
        <v>688</v>
      </c>
      <c r="AC530" s="0" t="n">
        <v>91219</v>
      </c>
      <c r="AD530" s="91" t="n">
        <v>37043.875</v>
      </c>
      <c r="AE530" s="91" t="n">
        <v>37072.875</v>
      </c>
    </row>
    <row r="531" customFormat="false" ht="12.75" hidden="false" customHeight="false" outlineLevel="0" collapsed="false">
      <c r="A531" s="122" t="n">
        <f aca="false">DATEVALUE(TEXT(F531,"mm/dd/yy"))</f>
        <v>37035</v>
      </c>
      <c r="B531" s="122" t="str">
        <f aca="false">IF(K531="Power",IF(Z531="Enron Canada Corp.",LEFT(L531,9),LEFT(L531,13)),K531)</f>
        <v>US East Power</v>
      </c>
      <c r="C531" s="123" t="n">
        <f aca="false">IF(K531="Power",((AE531-AD531+1)*16*SUM(O531:P531)),((AE531-AD531+1)*SUM(O531:P531)))</f>
        <v>24000</v>
      </c>
      <c r="D531" s="123" t="n">
        <f aca="false">VLOOKUP(H531,$A$7:$E$11,(HLOOKUP(B531,$B$5:$E$6,2,FALSE())),FALSE())*C531</f>
        <v>120</v>
      </c>
      <c r="E531" s="90" t="n">
        <v>1294315</v>
      </c>
      <c r="F531" s="91" t="n">
        <v>37035.5884722222</v>
      </c>
      <c r="G531" s="0" t="s">
        <v>99</v>
      </c>
      <c r="H531" s="0" t="s">
        <v>13</v>
      </c>
      <c r="I531" s="0" t="s">
        <v>10</v>
      </c>
      <c r="K531" s="0" t="s">
        <v>12</v>
      </c>
      <c r="L531" s="0" t="s">
        <v>119</v>
      </c>
      <c r="M531" s="0" t="n">
        <v>3749</v>
      </c>
      <c r="N531" s="0" t="s">
        <v>170</v>
      </c>
      <c r="O531" s="92" t="n">
        <v>50</v>
      </c>
      <c r="R531" s="0" t="s">
        <v>83</v>
      </c>
      <c r="S531" s="0" t="s">
        <v>84</v>
      </c>
      <c r="T531" s="94" t="n">
        <v>62.4</v>
      </c>
      <c r="U531" s="0" t="s">
        <v>194</v>
      </c>
      <c r="V531" s="0" t="s">
        <v>167</v>
      </c>
      <c r="W531" s="0" t="s">
        <v>171</v>
      </c>
      <c r="X531" s="0" t="s">
        <v>88</v>
      </c>
      <c r="Y531" s="0" t="s">
        <v>89</v>
      </c>
      <c r="Z531" s="0" t="s">
        <v>90</v>
      </c>
      <c r="AA531" s="0" t="n">
        <v>96028954</v>
      </c>
      <c r="AB531" s="0" t="n">
        <v>622103.1</v>
      </c>
      <c r="AC531" s="0" t="n">
        <v>54979</v>
      </c>
      <c r="AD531" s="91" t="n">
        <v>37043.7159722222</v>
      </c>
      <c r="AE531" s="91" t="n">
        <v>37072.7159722222</v>
      </c>
    </row>
    <row r="532" customFormat="false" ht="12.75" hidden="false" customHeight="false" outlineLevel="0" collapsed="false">
      <c r="A532" s="122" t="n">
        <f aca="false">DATEVALUE(TEXT(F532,"mm/dd/yy"))</f>
        <v>37035</v>
      </c>
      <c r="B532" s="122" t="str">
        <f aca="false">IF(K532="Power",IF(Z532="Enron Canada Corp.",LEFT(L532,9),LEFT(L532,13)),K532)</f>
        <v>Natural Gas</v>
      </c>
      <c r="C532" s="123" t="n">
        <f aca="false">IF(K532="Power",((AE532-AD532+1)*16*SUM(O532:P532)),((AE532-AD532+1)*SUM(O532:P532)))</f>
        <v>305000</v>
      </c>
      <c r="D532" s="123" t="n">
        <f aca="false">VLOOKUP(H532,$A$7:$E$11,(HLOOKUP(B532,$B$5:$E$6,2,FALSE())),FALSE())*C532</f>
        <v>76.25</v>
      </c>
      <c r="E532" s="90" t="n">
        <v>1294448</v>
      </c>
      <c r="F532" s="91" t="n">
        <v>37035.5956597222</v>
      </c>
      <c r="G532" s="0" t="s">
        <v>154</v>
      </c>
      <c r="H532" s="0" t="s">
        <v>15</v>
      </c>
      <c r="I532" s="0" t="s">
        <v>10</v>
      </c>
      <c r="K532" s="0" t="s">
        <v>11</v>
      </c>
      <c r="L532" s="0" t="s">
        <v>109</v>
      </c>
      <c r="M532" s="0" t="n">
        <v>49143</v>
      </c>
      <c r="N532" s="0" t="s">
        <v>689</v>
      </c>
      <c r="O532" s="92" t="n">
        <v>5000</v>
      </c>
      <c r="R532" s="0" t="s">
        <v>111</v>
      </c>
      <c r="S532" s="0" t="s">
        <v>84</v>
      </c>
      <c r="T532" s="94" t="n">
        <v>5.12</v>
      </c>
      <c r="U532" s="0" t="s">
        <v>573</v>
      </c>
      <c r="V532" s="0" t="s">
        <v>690</v>
      </c>
      <c r="W532" s="0" t="s">
        <v>691</v>
      </c>
      <c r="X532" s="0" t="s">
        <v>115</v>
      </c>
      <c r="Y532" s="0" t="s">
        <v>89</v>
      </c>
      <c r="Z532" s="0" t="s">
        <v>116</v>
      </c>
      <c r="AA532" s="0" t="n">
        <v>96030374</v>
      </c>
      <c r="AB532" s="0" t="s">
        <v>692</v>
      </c>
      <c r="AC532" s="0" t="n">
        <v>53461</v>
      </c>
      <c r="AD532" s="91" t="n">
        <v>37196</v>
      </c>
      <c r="AE532" s="91" t="n">
        <v>37256</v>
      </c>
    </row>
    <row r="533" customFormat="false" ht="12.75" hidden="false" customHeight="false" outlineLevel="0" collapsed="false">
      <c r="A533" s="122" t="n">
        <f aca="false">DATEVALUE(TEXT(F533,"mm/dd/yy"))</f>
        <v>37035</v>
      </c>
      <c r="B533" s="122" t="str">
        <f aca="false">IF(K533="Power",IF(Z533="Enron Canada Corp.",LEFT(L533,9),LEFT(L533,13)),K533)</f>
        <v>Natural Gas</v>
      </c>
      <c r="C533" s="123" t="n">
        <f aca="false">IF(K533="Power",((AE533-AD533+1)*16*SUM(O533:P533)),((AE533-AD533+1)*SUM(O533:P533)))</f>
        <v>150000</v>
      </c>
      <c r="D533" s="123" t="n">
        <f aca="false">VLOOKUP(H533,$A$7:$E$11,(HLOOKUP(B533,$B$5:$E$6,2,FALSE())),FALSE())*C533</f>
        <v>37.5</v>
      </c>
      <c r="E533" s="90" t="n">
        <v>1294482</v>
      </c>
      <c r="F533" s="91" t="n">
        <v>37035.5986921296</v>
      </c>
      <c r="G533" s="0" t="s">
        <v>646</v>
      </c>
      <c r="H533" s="0" t="s">
        <v>15</v>
      </c>
      <c r="I533" s="0" t="s">
        <v>10</v>
      </c>
      <c r="K533" s="0" t="s">
        <v>11</v>
      </c>
      <c r="L533" s="0" t="s">
        <v>109</v>
      </c>
      <c r="M533" s="0" t="n">
        <v>36135</v>
      </c>
      <c r="N533" s="0" t="s">
        <v>572</v>
      </c>
      <c r="O533" s="92" t="n">
        <v>5000</v>
      </c>
      <c r="R533" s="0" t="s">
        <v>111</v>
      </c>
      <c r="S533" s="0" t="s">
        <v>84</v>
      </c>
      <c r="T533" s="94" t="n">
        <v>-1.26</v>
      </c>
      <c r="U533" s="0" t="s">
        <v>573</v>
      </c>
      <c r="V533" s="0" t="s">
        <v>143</v>
      </c>
      <c r="W533" s="0" t="s">
        <v>178</v>
      </c>
      <c r="X533" s="0" t="s">
        <v>115</v>
      </c>
      <c r="Y533" s="0" t="s">
        <v>89</v>
      </c>
      <c r="Z533" s="0" t="s">
        <v>116</v>
      </c>
      <c r="AA533" s="0" t="n">
        <v>96003709</v>
      </c>
      <c r="AB533" s="0" t="s">
        <v>693</v>
      </c>
      <c r="AC533" s="0" t="n">
        <v>51163</v>
      </c>
      <c r="AD533" s="91" t="n">
        <v>37043.875</v>
      </c>
      <c r="AE533" s="91" t="n">
        <v>37072.875</v>
      </c>
    </row>
    <row r="534" customFormat="false" ht="12.75" hidden="false" customHeight="false" outlineLevel="0" collapsed="false">
      <c r="A534" s="122" t="n">
        <f aca="false">DATEVALUE(TEXT(F534,"mm/dd/yy"))</f>
        <v>37035</v>
      </c>
      <c r="B534" s="122" t="str">
        <f aca="false">IF(K534="Power",IF(Z534="Enron Canada Corp.",LEFT(L534,9),LEFT(L534,13)),K534)</f>
        <v>US East Power</v>
      </c>
      <c r="C534" s="123" t="n">
        <f aca="false">IF(K534="Power",((AE534-AD534+1)*16*SUM(O534:P534)),((AE534-AD534+1)*SUM(O534:P534)))</f>
        <v>24000</v>
      </c>
      <c r="D534" s="123" t="n">
        <f aca="false">VLOOKUP(H534,$A$7:$E$11,(HLOOKUP(B534,$B$5:$E$6,2,FALSE())),FALSE())*C534</f>
        <v>120</v>
      </c>
      <c r="E534" s="90" t="n">
        <v>1294497</v>
      </c>
      <c r="F534" s="91" t="n">
        <v>37035.6004976852</v>
      </c>
      <c r="G534" s="0" t="s">
        <v>146</v>
      </c>
      <c r="H534" s="0" t="s">
        <v>14</v>
      </c>
      <c r="I534" s="0" t="s">
        <v>10</v>
      </c>
      <c r="K534" s="0" t="s">
        <v>12</v>
      </c>
      <c r="L534" s="0" t="s">
        <v>119</v>
      </c>
      <c r="M534" s="0" t="n">
        <v>32554</v>
      </c>
      <c r="N534" s="0" t="s">
        <v>158</v>
      </c>
      <c r="P534" s="92" t="n">
        <v>50</v>
      </c>
      <c r="R534" s="0" t="s">
        <v>83</v>
      </c>
      <c r="S534" s="0" t="s">
        <v>84</v>
      </c>
      <c r="T534" s="94" t="n">
        <v>61.25</v>
      </c>
      <c r="U534" s="0" t="s">
        <v>635</v>
      </c>
      <c r="V534" s="0" t="s">
        <v>139</v>
      </c>
      <c r="W534" s="0" t="s">
        <v>160</v>
      </c>
      <c r="X534" s="0" t="s">
        <v>88</v>
      </c>
      <c r="Y534" s="0" t="s">
        <v>89</v>
      </c>
      <c r="Z534" s="0" t="s">
        <v>90</v>
      </c>
      <c r="AA534" s="0" t="n">
        <v>96006417</v>
      </c>
      <c r="AB534" s="0" t="n">
        <v>622143.1</v>
      </c>
      <c r="AC534" s="0" t="n">
        <v>56264</v>
      </c>
      <c r="AD534" s="91" t="n">
        <v>37043.5916666667</v>
      </c>
      <c r="AE534" s="91" t="n">
        <v>37072.5916666667</v>
      </c>
    </row>
    <row r="535" customFormat="false" ht="12.75" hidden="false" customHeight="false" outlineLevel="0" collapsed="false">
      <c r="A535" s="122" t="n">
        <f aca="false">DATEVALUE(TEXT(F535,"mm/dd/yy"))</f>
        <v>37035</v>
      </c>
      <c r="B535" s="122" t="str">
        <f aca="false">IF(K535="Power",IF(Z535="Enron Canada Corp.",LEFT(L535,9),LEFT(L535,13)),K535)</f>
        <v>Natural Gas</v>
      </c>
      <c r="C535" s="123" t="n">
        <f aca="false">IF(K535="Power",((AE535-AD535+1)*16*SUM(O535:P535)),((AE535-AD535+1)*SUM(O535:P535)))</f>
        <v>660000</v>
      </c>
      <c r="D535" s="123" t="n">
        <f aca="false">VLOOKUP(H535,$A$7:$E$11,(HLOOKUP(B535,$B$5:$E$6,2,FALSE())),FALSE())*C535</f>
        <v>165</v>
      </c>
      <c r="E535" s="90" t="n">
        <v>1294631</v>
      </c>
      <c r="F535" s="91" t="n">
        <v>37035.6436342593</v>
      </c>
      <c r="G535" s="0" t="s">
        <v>295</v>
      </c>
      <c r="H535" s="0" t="s">
        <v>15</v>
      </c>
      <c r="I535" s="0" t="s">
        <v>10</v>
      </c>
      <c r="K535" s="0" t="s">
        <v>11</v>
      </c>
      <c r="L535" s="0" t="s">
        <v>109</v>
      </c>
      <c r="M535" s="0" t="n">
        <v>49195</v>
      </c>
      <c r="N535" s="0" t="s">
        <v>694</v>
      </c>
      <c r="O535" s="92" t="n">
        <v>22000</v>
      </c>
      <c r="R535" s="0" t="s">
        <v>111</v>
      </c>
      <c r="S535" s="0" t="s">
        <v>84</v>
      </c>
      <c r="T535" s="94" t="n">
        <v>-0.015</v>
      </c>
      <c r="U535" s="0" t="s">
        <v>515</v>
      </c>
      <c r="V535" s="0" t="s">
        <v>315</v>
      </c>
      <c r="W535" s="0" t="s">
        <v>316</v>
      </c>
      <c r="X535" s="0" t="s">
        <v>115</v>
      </c>
      <c r="Y535" s="0" t="s">
        <v>89</v>
      </c>
      <c r="Z535" s="0" t="s">
        <v>116</v>
      </c>
      <c r="AA535" s="0" t="n">
        <v>95000199</v>
      </c>
      <c r="AB535" s="0" t="s">
        <v>695</v>
      </c>
      <c r="AC535" s="0" t="n">
        <v>61981</v>
      </c>
      <c r="AD535" s="91" t="n">
        <v>37043.875</v>
      </c>
      <c r="AE535" s="91" t="n">
        <v>37072.875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4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25" width="17.28"/>
  </cols>
  <sheetData>
    <row r="1" customFormat="false" ht="12.75" hidden="false" customHeight="false" outlineLevel="0" collapsed="false">
      <c r="B1" s="124" t="s">
        <v>40</v>
      </c>
    </row>
    <row r="2" customFormat="false" ht="12.75" hidden="false" customHeight="false" outlineLevel="0" collapsed="false">
      <c r="C2" s="0" t="s">
        <v>696</v>
      </c>
    </row>
    <row r="4" customFormat="false" ht="12.75" hidden="false" customHeight="false" outlineLevel="0" collapsed="false">
      <c r="B4" s="124" t="n">
        <v>1</v>
      </c>
      <c r="C4" s="0" t="n">
        <v>1</v>
      </c>
    </row>
    <row r="5" customFormat="false" ht="12.75" hidden="false" customHeight="false" outlineLevel="0" collapsed="false">
      <c r="A5" s="126" t="s">
        <v>3</v>
      </c>
      <c r="B5" s="127" t="s">
        <v>50</v>
      </c>
      <c r="C5" s="97" t="s">
        <v>51</v>
      </c>
      <c r="D5" s="97" t="s">
        <v>52</v>
      </c>
      <c r="E5" s="97" t="s">
        <v>53</v>
      </c>
      <c r="F5" s="97" t="s">
        <v>54</v>
      </c>
      <c r="G5" s="97" t="s">
        <v>55</v>
      </c>
      <c r="H5" s="97" t="s">
        <v>56</v>
      </c>
      <c r="I5" s="97" t="s">
        <v>57</v>
      </c>
      <c r="J5" s="97" t="s">
        <v>58</v>
      </c>
      <c r="K5" s="97" t="s">
        <v>697</v>
      </c>
      <c r="L5" s="97" t="s">
        <v>698</v>
      </c>
      <c r="M5" s="97" t="s">
        <v>62</v>
      </c>
      <c r="N5" s="97" t="s">
        <v>63</v>
      </c>
      <c r="O5" s="97" t="s">
        <v>64</v>
      </c>
      <c r="P5" s="97" t="s">
        <v>24</v>
      </c>
      <c r="Q5" s="128" t="s">
        <v>699</v>
      </c>
      <c r="R5" s="97" t="s">
        <v>74</v>
      </c>
      <c r="S5" s="97" t="s">
        <v>75</v>
      </c>
    </row>
    <row r="6" customFormat="false" ht="12.75" hidden="false" customHeight="false" outlineLevel="0" collapsed="false">
      <c r="A6" s="122" t="n">
        <f aca="false">DATEVALUE(TEXT(B6,"mm/dd/yy"))</f>
        <v>36978</v>
      </c>
      <c r="B6" s="124" t="n">
        <v>36978.6260648148</v>
      </c>
      <c r="D6" s="0" t="s">
        <v>14</v>
      </c>
      <c r="E6" s="0" t="s">
        <v>10</v>
      </c>
      <c r="G6" s="0" t="s">
        <v>12</v>
      </c>
      <c r="H6" s="0" t="s">
        <v>81</v>
      </c>
      <c r="I6" s="0" t="n">
        <v>31671</v>
      </c>
      <c r="J6" s="0" t="s">
        <v>82</v>
      </c>
      <c r="L6" s="0" t="n">
        <v>25</v>
      </c>
      <c r="M6" s="0" t="s">
        <v>83</v>
      </c>
      <c r="N6" s="0" t="s">
        <v>84</v>
      </c>
      <c r="O6" s="0" t="n">
        <v>286</v>
      </c>
      <c r="P6" s="0" t="s">
        <v>25</v>
      </c>
      <c r="Q6" s="125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22" t="n">
        <f aca="false">DATEVALUE(TEXT(B7,"mm/dd/yy"))</f>
        <v>36978</v>
      </c>
      <c r="B7" s="124" t="n">
        <v>36978.6281828704</v>
      </c>
      <c r="D7" s="0" t="s">
        <v>14</v>
      </c>
      <c r="E7" s="0" t="s">
        <v>10</v>
      </c>
      <c r="G7" s="0" t="s">
        <v>12</v>
      </c>
      <c r="H7" s="0" t="s">
        <v>81</v>
      </c>
      <c r="I7" s="0" t="n">
        <v>31671</v>
      </c>
      <c r="J7" s="0" t="s">
        <v>82</v>
      </c>
      <c r="L7" s="0" t="n">
        <v>25</v>
      </c>
      <c r="M7" s="0" t="s">
        <v>83</v>
      </c>
      <c r="N7" s="0" t="s">
        <v>84</v>
      </c>
      <c r="O7" s="0" t="n">
        <v>286</v>
      </c>
      <c r="P7" s="0" t="s">
        <v>25</v>
      </c>
      <c r="Q7" s="125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22" t="n">
        <f aca="false">DATEVALUE(TEXT(B8,"mm/dd/yy"))</f>
        <v>36978</v>
      </c>
      <c r="B8" s="124" t="n">
        <v>36978.6299305556</v>
      </c>
      <c r="D8" s="0" t="s">
        <v>14</v>
      </c>
      <c r="E8" s="0" t="s">
        <v>10</v>
      </c>
      <c r="G8" s="0" t="s">
        <v>12</v>
      </c>
      <c r="H8" s="0" t="s">
        <v>81</v>
      </c>
      <c r="I8" s="0" t="n">
        <v>31671</v>
      </c>
      <c r="J8" s="0" t="s">
        <v>82</v>
      </c>
      <c r="L8" s="0" t="n">
        <v>25</v>
      </c>
      <c r="M8" s="0" t="s">
        <v>83</v>
      </c>
      <c r="N8" s="0" t="s">
        <v>84</v>
      </c>
      <c r="O8" s="0" t="n">
        <v>286</v>
      </c>
      <c r="P8" s="0" t="s">
        <v>25</v>
      </c>
      <c r="Q8" s="125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22" t="n">
        <f aca="false">DATEVALUE(TEXT(B9,"mm/dd/yy"))</f>
        <v>36985</v>
      </c>
      <c r="B9" s="124" t="n">
        <v>36985.4694907407</v>
      </c>
      <c r="D9" s="0" t="s">
        <v>14</v>
      </c>
      <c r="E9" s="0" t="s">
        <v>10</v>
      </c>
      <c r="G9" s="0" t="s">
        <v>12</v>
      </c>
      <c r="H9" s="0" t="s">
        <v>81</v>
      </c>
      <c r="I9" s="0" t="n">
        <v>31671</v>
      </c>
      <c r="J9" s="0" t="s">
        <v>82</v>
      </c>
      <c r="K9" s="0" t="n">
        <v>25</v>
      </c>
      <c r="M9" s="0" t="s">
        <v>83</v>
      </c>
      <c r="N9" s="0" t="s">
        <v>84</v>
      </c>
      <c r="O9" s="0" t="n">
        <v>303.5</v>
      </c>
      <c r="P9" s="0" t="s">
        <v>29</v>
      </c>
      <c r="Q9" s="125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22" t="n">
        <f aca="false">DATEVALUE(TEXT(B10,"mm/dd/yy"))</f>
        <v>36991</v>
      </c>
      <c r="B10" s="124" t="n">
        <v>36991.3574421296</v>
      </c>
      <c r="D10" s="0" t="s">
        <v>14</v>
      </c>
      <c r="E10" s="0" t="s">
        <v>10</v>
      </c>
      <c r="G10" s="0" t="s">
        <v>12</v>
      </c>
      <c r="H10" s="0" t="s">
        <v>81</v>
      </c>
      <c r="I10" s="0" t="n">
        <v>33759</v>
      </c>
      <c r="J10" s="0" t="s">
        <v>96</v>
      </c>
      <c r="L10" s="0" t="n">
        <v>25</v>
      </c>
      <c r="M10" s="0" t="s">
        <v>83</v>
      </c>
      <c r="N10" s="0" t="s">
        <v>84</v>
      </c>
      <c r="O10" s="0" t="n">
        <v>335</v>
      </c>
      <c r="P10" s="0" t="s">
        <v>26</v>
      </c>
      <c r="Q10" s="125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22" t="n">
        <f aca="false">DATEVALUE(TEXT(B11,"mm/dd/yy"))</f>
        <v>36991</v>
      </c>
      <c r="B11" s="124" t="n">
        <v>36991.5680092593</v>
      </c>
      <c r="D11" s="0" t="s">
        <v>14</v>
      </c>
      <c r="E11" s="0" t="s">
        <v>10</v>
      </c>
      <c r="G11" s="0" t="s">
        <v>12</v>
      </c>
      <c r="H11" s="0" t="s">
        <v>119</v>
      </c>
      <c r="I11" s="0" t="n">
        <v>7474</v>
      </c>
      <c r="J11" s="0" t="s">
        <v>643</v>
      </c>
      <c r="K11" s="0" t="n">
        <v>50</v>
      </c>
      <c r="M11" s="0" t="s">
        <v>83</v>
      </c>
      <c r="N11" s="0" t="s">
        <v>84</v>
      </c>
      <c r="O11" s="0" t="n">
        <v>100.5</v>
      </c>
      <c r="P11" s="0" t="s">
        <v>33</v>
      </c>
      <c r="Q11" s="125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22" t="n">
        <f aca="false">DATEVALUE(TEXT(B12,"mm/dd/yy"))</f>
        <v>36998</v>
      </c>
      <c r="B12" s="124" t="n">
        <v>36998.3236342593</v>
      </c>
      <c r="D12" s="0" t="s">
        <v>14</v>
      </c>
      <c r="E12" s="0" t="s">
        <v>10</v>
      </c>
      <c r="G12" s="0" t="s">
        <v>12</v>
      </c>
      <c r="H12" s="0" t="s">
        <v>119</v>
      </c>
      <c r="I12" s="0" t="n">
        <v>7473</v>
      </c>
      <c r="J12" s="0" t="s">
        <v>290</v>
      </c>
      <c r="K12" s="0" t="n">
        <v>50</v>
      </c>
      <c r="M12" s="0" t="s">
        <v>83</v>
      </c>
      <c r="N12" s="0" t="s">
        <v>84</v>
      </c>
      <c r="O12" s="0" t="n">
        <v>76.75</v>
      </c>
      <c r="P12" s="0" t="s">
        <v>29</v>
      </c>
      <c r="Q12" s="125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22" t="n">
        <f aca="false">DATEVALUE(TEXT(B13,"mm/dd/yy"))</f>
        <v>36998</v>
      </c>
      <c r="B13" s="124" t="n">
        <v>36998.4420023148</v>
      </c>
      <c r="D13" s="0" t="s">
        <v>13</v>
      </c>
      <c r="E13" s="0" t="s">
        <v>10</v>
      </c>
      <c r="G13" s="0" t="s">
        <v>12</v>
      </c>
      <c r="H13" s="0" t="s">
        <v>81</v>
      </c>
      <c r="I13" s="0" t="n">
        <v>33759</v>
      </c>
      <c r="J13" s="0" t="s">
        <v>96</v>
      </c>
      <c r="K13" s="0" t="n">
        <v>25</v>
      </c>
      <c r="M13" s="0" t="s">
        <v>83</v>
      </c>
      <c r="N13" s="0" t="s">
        <v>84</v>
      </c>
      <c r="O13" s="0" t="n">
        <v>311</v>
      </c>
      <c r="P13" s="0" t="s">
        <v>28</v>
      </c>
      <c r="Q13" s="125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22" t="n">
        <f aca="false">DATEVALUE(TEXT(B14,"mm/dd/yy"))</f>
        <v>36998</v>
      </c>
      <c r="B14" s="124" t="n">
        <v>36998.4677893519</v>
      </c>
      <c r="D14" s="0" t="s">
        <v>13</v>
      </c>
      <c r="E14" s="0" t="s">
        <v>10</v>
      </c>
      <c r="G14" s="0" t="s">
        <v>11</v>
      </c>
      <c r="H14" s="0" t="s">
        <v>109</v>
      </c>
      <c r="I14" s="0" t="n">
        <v>36159</v>
      </c>
      <c r="J14" s="0" t="s">
        <v>700</v>
      </c>
      <c r="L14" s="0" t="n">
        <v>5000</v>
      </c>
      <c r="M14" s="0" t="s">
        <v>111</v>
      </c>
      <c r="N14" s="0" t="s">
        <v>84</v>
      </c>
      <c r="O14" s="0" t="n">
        <v>-0.62</v>
      </c>
      <c r="P14" s="0" t="s">
        <v>26</v>
      </c>
      <c r="Q14" s="125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22" t="n">
        <f aca="false">DATEVALUE(TEXT(B15,"mm/dd/yy"))</f>
        <v>36998</v>
      </c>
      <c r="B15" s="124" t="n">
        <v>36998.6163657407</v>
      </c>
      <c r="D15" s="0" t="s">
        <v>19</v>
      </c>
      <c r="E15" s="0" t="s">
        <v>10</v>
      </c>
      <c r="G15" s="0" t="s">
        <v>11</v>
      </c>
      <c r="H15" s="0" t="s">
        <v>125</v>
      </c>
      <c r="I15" s="0" t="n">
        <v>43378</v>
      </c>
      <c r="J15" s="0" t="s">
        <v>346</v>
      </c>
      <c r="L15" s="0" t="n">
        <v>2500</v>
      </c>
      <c r="M15" s="0" t="s">
        <v>111</v>
      </c>
      <c r="N15" s="0" t="s">
        <v>84</v>
      </c>
      <c r="O15" s="0" t="n">
        <v>5.35</v>
      </c>
      <c r="P15" s="0" t="s">
        <v>28</v>
      </c>
      <c r="Q15" s="125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22" t="n">
        <f aca="false">DATEVALUE(TEXT(B16,"mm/dd/yy"))</f>
        <v>36999</v>
      </c>
      <c r="B16" s="124" t="n">
        <v>36999.3687384259</v>
      </c>
      <c r="D16" s="0" t="s">
        <v>13</v>
      </c>
      <c r="E16" s="0" t="s">
        <v>10</v>
      </c>
      <c r="G16" s="0" t="s">
        <v>11</v>
      </c>
      <c r="H16" s="0" t="s">
        <v>109</v>
      </c>
      <c r="I16" s="0" t="n">
        <v>36207</v>
      </c>
      <c r="J16" s="0" t="s">
        <v>255</v>
      </c>
      <c r="L16" s="0" t="n">
        <v>10000</v>
      </c>
      <c r="M16" s="0" t="s">
        <v>111</v>
      </c>
      <c r="N16" s="0" t="s">
        <v>84</v>
      </c>
      <c r="O16" s="0" t="n">
        <v>0.2425</v>
      </c>
      <c r="P16" s="0" t="s">
        <v>29</v>
      </c>
      <c r="Q16" s="125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22" t="n">
        <f aca="false">DATEVALUE(TEXT(B17,"mm/dd/yy"))</f>
        <v>36999</v>
      </c>
      <c r="B17" s="124" t="n">
        <v>36999.4663078704</v>
      </c>
      <c r="D17" s="0" t="s">
        <v>14</v>
      </c>
      <c r="E17" s="0" t="s">
        <v>10</v>
      </c>
      <c r="G17" s="0" t="s">
        <v>12</v>
      </c>
      <c r="H17" s="0" t="s">
        <v>92</v>
      </c>
      <c r="I17" s="0" t="n">
        <v>38567</v>
      </c>
      <c r="J17" s="0" t="s">
        <v>701</v>
      </c>
      <c r="K17" s="0" t="n">
        <v>25</v>
      </c>
      <c r="M17" s="0" t="s">
        <v>83</v>
      </c>
      <c r="N17" s="0" t="s">
        <v>84</v>
      </c>
      <c r="O17" s="0" t="n">
        <v>225</v>
      </c>
      <c r="P17" s="0" t="s">
        <v>27</v>
      </c>
      <c r="Q17" s="125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22" t="n">
        <f aca="false">DATEVALUE(TEXT(B18,"mm/dd/yy"))</f>
        <v>36999</v>
      </c>
      <c r="B18" s="124" t="n">
        <v>36999.4666550926</v>
      </c>
      <c r="D18" s="0" t="s">
        <v>14</v>
      </c>
      <c r="E18" s="0" t="s">
        <v>10</v>
      </c>
      <c r="G18" s="0" t="s">
        <v>12</v>
      </c>
      <c r="H18" s="0" t="s">
        <v>92</v>
      </c>
      <c r="I18" s="0" t="n">
        <v>38567</v>
      </c>
      <c r="J18" s="0" t="s">
        <v>701</v>
      </c>
      <c r="K18" s="0" t="n">
        <v>25</v>
      </c>
      <c r="M18" s="0" t="s">
        <v>83</v>
      </c>
      <c r="N18" s="0" t="s">
        <v>84</v>
      </c>
      <c r="O18" s="0" t="n">
        <v>225</v>
      </c>
      <c r="P18" s="0" t="s">
        <v>27</v>
      </c>
      <c r="Q18" s="125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22" t="n">
        <f aca="false">DATEVALUE(TEXT(B19,"mm/dd/yy"))</f>
        <v>37000</v>
      </c>
      <c r="B19" s="124" t="n">
        <v>37000.3575231481</v>
      </c>
      <c r="D19" s="0" t="s">
        <v>14</v>
      </c>
      <c r="E19" s="0" t="s">
        <v>10</v>
      </c>
      <c r="G19" s="0" t="s">
        <v>12</v>
      </c>
      <c r="H19" s="0" t="s">
        <v>92</v>
      </c>
      <c r="I19" s="0" t="n">
        <v>36705</v>
      </c>
      <c r="J19" s="0" t="s">
        <v>100</v>
      </c>
      <c r="K19" s="0" t="n">
        <v>25</v>
      </c>
      <c r="M19" s="0" t="s">
        <v>83</v>
      </c>
      <c r="N19" s="0" t="s">
        <v>84</v>
      </c>
      <c r="O19" s="0" t="n">
        <v>321</v>
      </c>
      <c r="P19" s="0" t="s">
        <v>29</v>
      </c>
      <c r="Q19" s="125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22" t="n">
        <f aca="false">DATEVALUE(TEXT(B20,"mm/dd/yy"))</f>
        <v>37001</v>
      </c>
      <c r="B20" s="129" t="n">
        <v>37001.4263888889</v>
      </c>
      <c r="C20" s="0" t="s">
        <v>124</v>
      </c>
      <c r="D20" s="0" t="s">
        <v>14</v>
      </c>
      <c r="E20" s="0" t="s">
        <v>10</v>
      </c>
      <c r="G20" s="0" t="s">
        <v>12</v>
      </c>
      <c r="H20" s="0" t="s">
        <v>119</v>
      </c>
      <c r="I20" s="0" t="n">
        <v>7473</v>
      </c>
      <c r="J20" s="0" t="s">
        <v>290</v>
      </c>
      <c r="K20" s="0" t="n">
        <v>50</v>
      </c>
      <c r="M20" s="0" t="s">
        <v>83</v>
      </c>
      <c r="N20" s="0" t="s">
        <v>84</v>
      </c>
      <c r="O20" s="0" t="n">
        <v>73.75</v>
      </c>
      <c r="P20" s="0" t="s">
        <v>27</v>
      </c>
      <c r="Q20" s="125" t="n">
        <v>12240</v>
      </c>
      <c r="R20" s="130" t="n">
        <v>37043</v>
      </c>
      <c r="S20" s="130" t="n">
        <v>37072</v>
      </c>
    </row>
    <row r="21" customFormat="false" ht="12.75" hidden="false" customHeight="false" outlineLevel="0" collapsed="false">
      <c r="A21" s="122" t="n">
        <f aca="false">DATEVALUE(TEXT(B21,"mm/dd/yy"))</f>
        <v>37004</v>
      </c>
      <c r="B21" s="129" t="n">
        <v>37004.2958333333</v>
      </c>
      <c r="C21" s="0" t="s">
        <v>702</v>
      </c>
      <c r="D21" s="0" t="s">
        <v>14</v>
      </c>
      <c r="E21" s="0" t="s">
        <v>10</v>
      </c>
      <c r="G21" s="0" t="s">
        <v>12</v>
      </c>
      <c r="H21" s="0" t="s">
        <v>119</v>
      </c>
      <c r="I21" s="0" t="n">
        <v>29082</v>
      </c>
      <c r="J21" s="0" t="s">
        <v>703</v>
      </c>
      <c r="L21" s="0" t="n">
        <v>50</v>
      </c>
      <c r="M21" s="0" t="s">
        <v>83</v>
      </c>
      <c r="N21" s="0" t="s">
        <v>84</v>
      </c>
      <c r="O21" s="0" t="n">
        <v>50.75</v>
      </c>
      <c r="P21" s="0" t="s">
        <v>25</v>
      </c>
      <c r="Q21" s="125" t="n">
        <v>408</v>
      </c>
      <c r="R21" s="130" t="n">
        <v>37005</v>
      </c>
      <c r="S21" s="130" t="n">
        <v>37005</v>
      </c>
    </row>
    <row r="22" customFormat="false" ht="12.75" hidden="false" customHeight="false" outlineLevel="0" collapsed="false">
      <c r="A22" s="122" t="n">
        <f aca="false">DATEVALUE(TEXT(B22,"mm/dd/yy"))</f>
        <v>37004</v>
      </c>
      <c r="B22" s="129" t="n">
        <v>37004.5597222222</v>
      </c>
      <c r="C22" s="0" t="s">
        <v>704</v>
      </c>
      <c r="D22" s="0" t="s">
        <v>13</v>
      </c>
      <c r="E22" s="0" t="s">
        <v>10</v>
      </c>
      <c r="G22" s="0" t="s">
        <v>11</v>
      </c>
      <c r="H22" s="0" t="s">
        <v>109</v>
      </c>
      <c r="I22" s="0" t="n">
        <v>37083</v>
      </c>
      <c r="J22" s="0" t="s">
        <v>705</v>
      </c>
      <c r="L22" s="131" t="n">
        <v>20000</v>
      </c>
      <c r="M22" s="0" t="s">
        <v>111</v>
      </c>
      <c r="N22" s="0" t="s">
        <v>84</v>
      </c>
      <c r="O22" s="0" t="n">
        <v>-0.0025</v>
      </c>
      <c r="P22" s="0" t="s">
        <v>25</v>
      </c>
      <c r="Q22" s="125" t="n">
        <v>600000</v>
      </c>
      <c r="R22" s="130" t="n">
        <v>37012</v>
      </c>
      <c r="S22" s="130" t="n">
        <v>37042</v>
      </c>
    </row>
    <row r="23" customFormat="false" ht="12.75" hidden="false" customHeight="false" outlineLevel="0" collapsed="false">
      <c r="A23" s="122" t="n">
        <f aca="false">DATEVALUE(TEXT(B23,"mm/dd/yy"))</f>
        <v>37005</v>
      </c>
      <c r="B23" s="124" t="n">
        <v>37005.3486111111</v>
      </c>
      <c r="C23" s="0" t="s">
        <v>477</v>
      </c>
      <c r="D23" s="0" t="s">
        <v>13</v>
      </c>
      <c r="E23" s="0" t="s">
        <v>10</v>
      </c>
      <c r="G23" s="0" t="s">
        <v>11</v>
      </c>
      <c r="H23" s="0" t="s">
        <v>109</v>
      </c>
      <c r="I23" s="0" t="n">
        <v>37095</v>
      </c>
      <c r="J23" s="0" t="s">
        <v>706</v>
      </c>
      <c r="L23" s="131" t="n">
        <v>10000</v>
      </c>
      <c r="M23" s="0" t="s">
        <v>111</v>
      </c>
      <c r="N23" s="0" t="s">
        <v>84</v>
      </c>
      <c r="O23" s="0" t="n">
        <v>-0.075</v>
      </c>
      <c r="P23" s="0" t="s">
        <v>29</v>
      </c>
      <c r="Q23" s="125" t="n">
        <v>300000</v>
      </c>
      <c r="R23" s="130" t="n">
        <v>37012</v>
      </c>
      <c r="S23" s="130" t="n">
        <v>37042</v>
      </c>
    </row>
    <row r="24" customFormat="false" ht="12.75" hidden="false" customHeight="false" outlineLevel="0" collapsed="false">
      <c r="A24" s="122" t="n">
        <f aca="false">DATEVALUE(TEXT(B24,"mm/dd/yy"))</f>
        <v>37005</v>
      </c>
      <c r="B24" s="124" t="n">
        <v>37005.3486111111</v>
      </c>
      <c r="C24" s="0" t="s">
        <v>477</v>
      </c>
      <c r="D24" s="0" t="s">
        <v>13</v>
      </c>
      <c r="E24" s="0" t="s">
        <v>10</v>
      </c>
      <c r="G24" s="0" t="s">
        <v>11</v>
      </c>
      <c r="H24" s="0" t="s">
        <v>109</v>
      </c>
      <c r="I24" s="0" t="n">
        <v>37095</v>
      </c>
      <c r="J24" s="0" t="s">
        <v>706</v>
      </c>
      <c r="L24" s="131" t="n">
        <v>10000</v>
      </c>
      <c r="M24" s="0" t="s">
        <v>111</v>
      </c>
      <c r="N24" s="0" t="s">
        <v>84</v>
      </c>
      <c r="O24" s="0" t="n">
        <v>-0.075</v>
      </c>
      <c r="P24" s="0" t="s">
        <v>29</v>
      </c>
      <c r="Q24" s="125" t="n">
        <v>300000</v>
      </c>
      <c r="R24" s="130" t="n">
        <v>37012</v>
      </c>
      <c r="S24" s="130" t="n">
        <v>37042</v>
      </c>
    </row>
    <row r="25" customFormat="false" ht="12.75" hidden="false" customHeight="false" outlineLevel="0" collapsed="false">
      <c r="A25" s="122" t="n">
        <f aca="false">DATEVALUE(TEXT(B25,"mm/dd/yy"))</f>
        <v>37005</v>
      </c>
      <c r="B25" s="124" t="n">
        <v>37005.3493055556</v>
      </c>
      <c r="C25" s="0" t="s">
        <v>477</v>
      </c>
      <c r="D25" s="0" t="s">
        <v>13</v>
      </c>
      <c r="E25" s="0" t="s">
        <v>10</v>
      </c>
      <c r="G25" s="0" t="s">
        <v>11</v>
      </c>
      <c r="H25" s="0" t="s">
        <v>109</v>
      </c>
      <c r="I25" s="0" t="n">
        <v>37095</v>
      </c>
      <c r="J25" s="0" t="s">
        <v>706</v>
      </c>
      <c r="L25" s="131" t="n">
        <v>10000</v>
      </c>
      <c r="M25" s="0" t="s">
        <v>111</v>
      </c>
      <c r="N25" s="0" t="s">
        <v>84</v>
      </c>
      <c r="O25" s="0" t="n">
        <v>-0.075</v>
      </c>
      <c r="P25" s="0" t="s">
        <v>29</v>
      </c>
      <c r="Q25" s="125" t="n">
        <v>300000</v>
      </c>
      <c r="R25" s="130" t="n">
        <v>37012</v>
      </c>
      <c r="S25" s="130" t="n">
        <v>37042</v>
      </c>
    </row>
    <row r="26" customFormat="false" ht="12.75" hidden="false" customHeight="false" outlineLevel="0" collapsed="false">
      <c r="A26" s="122" t="n">
        <f aca="false">DATEVALUE(TEXT(B26,"mm/dd/yy"))</f>
        <v>37005</v>
      </c>
      <c r="B26" s="124" t="n">
        <v>37005.4465277778</v>
      </c>
      <c r="C26" s="0" t="s">
        <v>239</v>
      </c>
      <c r="D26" s="0" t="s">
        <v>13</v>
      </c>
      <c r="E26" s="0" t="s">
        <v>10</v>
      </c>
      <c r="G26" s="0" t="s">
        <v>12</v>
      </c>
      <c r="H26" s="0" t="s">
        <v>214</v>
      </c>
      <c r="I26" s="0" t="n">
        <v>32201</v>
      </c>
      <c r="J26" s="0" t="s">
        <v>707</v>
      </c>
      <c r="K26" s="0" t="n">
        <v>50</v>
      </c>
      <c r="M26" s="0" t="s">
        <v>83</v>
      </c>
      <c r="N26" s="0" t="s">
        <v>84</v>
      </c>
      <c r="O26" s="0" t="n">
        <v>60.75</v>
      </c>
      <c r="P26" s="0" t="s">
        <v>28</v>
      </c>
      <c r="Q26" s="125" t="n">
        <v>4080</v>
      </c>
      <c r="R26" s="130" t="n">
        <v>37011</v>
      </c>
      <c r="S26" s="130" t="n">
        <v>37015</v>
      </c>
    </row>
    <row r="27" customFormat="false" ht="12.75" hidden="false" customHeight="false" outlineLevel="0" collapsed="false">
      <c r="A27" s="122" t="n">
        <f aca="false">DATEVALUE(TEXT(B27,"mm/dd/yy"))</f>
        <v>37005</v>
      </c>
      <c r="B27" s="124" t="n">
        <v>37005.4506944444</v>
      </c>
      <c r="C27" s="0" t="s">
        <v>708</v>
      </c>
      <c r="D27" s="0" t="s">
        <v>13</v>
      </c>
      <c r="E27" s="0" t="s">
        <v>10</v>
      </c>
      <c r="G27" s="0" t="s">
        <v>12</v>
      </c>
      <c r="H27" s="0" t="s">
        <v>119</v>
      </c>
      <c r="I27" s="0" t="n">
        <v>33009</v>
      </c>
      <c r="J27" s="0" t="s">
        <v>264</v>
      </c>
      <c r="L27" s="0" t="n">
        <v>50</v>
      </c>
      <c r="M27" s="0" t="s">
        <v>83</v>
      </c>
      <c r="N27" s="0" t="s">
        <v>84</v>
      </c>
      <c r="O27" s="0" t="n">
        <v>56.75</v>
      </c>
      <c r="P27" s="0" t="s">
        <v>26</v>
      </c>
      <c r="Q27" s="125" t="n">
        <v>37537</v>
      </c>
      <c r="R27" s="130" t="n">
        <v>37165</v>
      </c>
      <c r="S27" s="130" t="n">
        <v>37256</v>
      </c>
    </row>
    <row r="28" customFormat="false" ht="12.75" hidden="false" customHeight="false" outlineLevel="0" collapsed="false">
      <c r="A28" s="122" t="n">
        <f aca="false">DATEVALUE(TEXT(B28,"mm/dd/yy"))</f>
        <v>37005</v>
      </c>
      <c r="B28" s="124" t="n">
        <v>37005.4597222222</v>
      </c>
      <c r="C28" s="0" t="s">
        <v>280</v>
      </c>
      <c r="D28" s="0" t="s">
        <v>19</v>
      </c>
      <c r="E28" s="0" t="s">
        <v>10</v>
      </c>
      <c r="G28" s="0" t="s">
        <v>11</v>
      </c>
      <c r="H28" s="0" t="s">
        <v>709</v>
      </c>
      <c r="I28" s="0" t="n">
        <v>44705</v>
      </c>
      <c r="J28" s="0" t="s">
        <v>710</v>
      </c>
      <c r="L28" s="0" t="n">
        <v>100</v>
      </c>
      <c r="M28" s="0" t="s">
        <v>282</v>
      </c>
      <c r="N28" s="0" t="s">
        <v>84</v>
      </c>
      <c r="O28" s="0" t="n">
        <v>0.048</v>
      </c>
      <c r="P28" s="0" t="s">
        <v>28</v>
      </c>
      <c r="Q28" s="125" t="n">
        <v>100</v>
      </c>
      <c r="R28" s="130" t="n">
        <v>37012</v>
      </c>
      <c r="S28" s="130" t="n">
        <v>37072</v>
      </c>
    </row>
    <row r="29" customFormat="false" ht="12.75" hidden="false" customHeight="false" outlineLevel="0" collapsed="false">
      <c r="A29" s="122" t="n">
        <f aca="false">DATEVALUE(TEXT(B29,"mm/dd/yy"))</f>
        <v>37005</v>
      </c>
      <c r="B29" s="124" t="n">
        <v>37005.4645833333</v>
      </c>
      <c r="C29" s="0" t="s">
        <v>280</v>
      </c>
      <c r="D29" s="0" t="s">
        <v>19</v>
      </c>
      <c r="E29" s="0" t="s">
        <v>10</v>
      </c>
      <c r="G29" s="0" t="s">
        <v>11</v>
      </c>
      <c r="H29" s="0" t="s">
        <v>709</v>
      </c>
      <c r="I29" s="0" t="n">
        <v>44705</v>
      </c>
      <c r="J29" s="0" t="s">
        <v>710</v>
      </c>
      <c r="L29" s="0" t="n">
        <v>100</v>
      </c>
      <c r="M29" s="0" t="s">
        <v>282</v>
      </c>
      <c r="N29" s="0" t="s">
        <v>84</v>
      </c>
      <c r="O29" s="0" t="n">
        <v>0.048</v>
      </c>
      <c r="P29" s="0" t="s">
        <v>28</v>
      </c>
      <c r="Q29" s="125" t="n">
        <v>100</v>
      </c>
      <c r="R29" s="130" t="n">
        <v>37012</v>
      </c>
      <c r="S29" s="130" t="n">
        <v>37072</v>
      </c>
    </row>
    <row r="30" customFormat="false" ht="12.75" hidden="false" customHeight="false" outlineLevel="0" collapsed="false">
      <c r="A30" s="122" t="n">
        <f aca="false">DATEVALUE(TEXT(B30,"mm/dd/yy"))</f>
        <v>37005</v>
      </c>
      <c r="B30" s="124" t="n">
        <v>37005.4826388889</v>
      </c>
      <c r="C30" s="0" t="s">
        <v>280</v>
      </c>
      <c r="D30" s="0" t="s">
        <v>19</v>
      </c>
      <c r="E30" s="0" t="s">
        <v>10</v>
      </c>
      <c r="G30" s="0" t="s">
        <v>11</v>
      </c>
      <c r="H30" s="0" t="s">
        <v>709</v>
      </c>
      <c r="I30" s="0" t="n">
        <v>44705</v>
      </c>
      <c r="J30" s="0" t="s">
        <v>710</v>
      </c>
      <c r="L30" s="0" t="n">
        <v>250</v>
      </c>
      <c r="M30" s="0" t="s">
        <v>282</v>
      </c>
      <c r="N30" s="0" t="s">
        <v>84</v>
      </c>
      <c r="O30" s="0" t="n">
        <v>0.048</v>
      </c>
      <c r="P30" s="0" t="s">
        <v>28</v>
      </c>
      <c r="Q30" s="125" t="n">
        <v>250</v>
      </c>
      <c r="R30" s="130" t="n">
        <v>37012</v>
      </c>
      <c r="S30" s="130" t="n">
        <v>37072</v>
      </c>
    </row>
    <row r="31" customFormat="false" ht="12.75" hidden="false" customHeight="false" outlineLevel="0" collapsed="false">
      <c r="A31" s="122" t="n">
        <f aca="false">DATEVALUE(TEXT(B31,"mm/dd/yy"))</f>
        <v>37005</v>
      </c>
      <c r="B31" s="124" t="n">
        <v>37005.5048611111</v>
      </c>
      <c r="C31" s="0" t="s">
        <v>280</v>
      </c>
      <c r="D31" s="0" t="s">
        <v>19</v>
      </c>
      <c r="E31" s="0" t="s">
        <v>10</v>
      </c>
      <c r="G31" s="0" t="s">
        <v>11</v>
      </c>
      <c r="H31" s="0" t="s">
        <v>709</v>
      </c>
      <c r="I31" s="0" t="n">
        <v>44705</v>
      </c>
      <c r="J31" s="0" t="s">
        <v>710</v>
      </c>
      <c r="L31" s="0" t="n">
        <v>250</v>
      </c>
      <c r="M31" s="0" t="s">
        <v>282</v>
      </c>
      <c r="N31" s="0" t="s">
        <v>84</v>
      </c>
      <c r="O31" s="0" t="n">
        <v>0.048</v>
      </c>
      <c r="P31" s="0" t="s">
        <v>28</v>
      </c>
      <c r="Q31" s="125" t="n">
        <v>250</v>
      </c>
      <c r="R31" s="130" t="n">
        <v>37012</v>
      </c>
      <c r="S31" s="130" t="n">
        <v>37072</v>
      </c>
    </row>
    <row r="32" customFormat="false" ht="12.75" hidden="false" customHeight="false" outlineLevel="0" collapsed="false">
      <c r="A32" s="122" t="n">
        <f aca="false">DATEVALUE(TEXT(B32,"mm/dd/yy"))</f>
        <v>37005</v>
      </c>
      <c r="B32" s="124" t="n">
        <v>37005.51875</v>
      </c>
      <c r="C32" s="0" t="s">
        <v>280</v>
      </c>
      <c r="D32" s="0" t="s">
        <v>19</v>
      </c>
      <c r="E32" s="0" t="s">
        <v>10</v>
      </c>
      <c r="G32" s="0" t="s">
        <v>11</v>
      </c>
      <c r="H32" s="0" t="s">
        <v>709</v>
      </c>
      <c r="I32" s="0" t="n">
        <v>44705</v>
      </c>
      <c r="J32" s="0" t="s">
        <v>710</v>
      </c>
      <c r="L32" s="0" t="n">
        <v>250</v>
      </c>
      <c r="M32" s="0" t="s">
        <v>282</v>
      </c>
      <c r="N32" s="0" t="s">
        <v>84</v>
      </c>
      <c r="O32" s="0" t="n">
        <v>0.048</v>
      </c>
      <c r="P32" s="0" t="s">
        <v>28</v>
      </c>
      <c r="Q32" s="125" t="n">
        <v>250</v>
      </c>
      <c r="R32" s="130" t="n">
        <v>37012</v>
      </c>
      <c r="S32" s="130" t="n">
        <v>37072</v>
      </c>
    </row>
    <row r="33" customFormat="false" ht="12.75" hidden="false" customHeight="false" outlineLevel="0" collapsed="false">
      <c r="A33" s="122" t="n">
        <f aca="false">DATEVALUE(TEXT(B33,"mm/dd/yy"))</f>
        <v>37006</v>
      </c>
      <c r="B33" s="124" t="n">
        <v>37006.3104166667</v>
      </c>
      <c r="C33" s="0" t="s">
        <v>242</v>
      </c>
      <c r="D33" s="0" t="s">
        <v>14</v>
      </c>
      <c r="E33" s="0" t="s">
        <v>10</v>
      </c>
      <c r="G33" s="0" t="s">
        <v>12</v>
      </c>
      <c r="H33" s="0" t="s">
        <v>214</v>
      </c>
      <c r="I33" s="0" t="n">
        <v>32214</v>
      </c>
      <c r="J33" s="0" t="s">
        <v>711</v>
      </c>
      <c r="L33" s="0" t="n">
        <v>50</v>
      </c>
      <c r="M33" s="0" t="s">
        <v>83</v>
      </c>
      <c r="N33" s="0" t="s">
        <v>84</v>
      </c>
      <c r="O33" s="0" t="n">
        <v>61</v>
      </c>
      <c r="P33" s="0" t="s">
        <v>29</v>
      </c>
      <c r="Q33" s="125" t="n">
        <v>12648.5</v>
      </c>
      <c r="R33" s="130" t="n">
        <v>37012</v>
      </c>
      <c r="S33" s="130" t="n">
        <v>37042</v>
      </c>
    </row>
    <row r="34" customFormat="false" ht="12.75" hidden="false" customHeight="false" outlineLevel="0" collapsed="false">
      <c r="A34" s="122" t="n">
        <f aca="false">DATEVALUE(TEXT(B34,"mm/dd/yy"))</f>
        <v>37006</v>
      </c>
      <c r="B34" s="124" t="n">
        <v>37006.3236111111</v>
      </c>
      <c r="C34" s="0" t="s">
        <v>242</v>
      </c>
      <c r="D34" s="0" t="s">
        <v>14</v>
      </c>
      <c r="E34" s="0" t="s">
        <v>10</v>
      </c>
      <c r="G34" s="0" t="s">
        <v>12</v>
      </c>
      <c r="H34" s="0" t="s">
        <v>214</v>
      </c>
      <c r="I34" s="0" t="n">
        <v>32198</v>
      </c>
      <c r="J34" s="0" t="s">
        <v>712</v>
      </c>
      <c r="L34" s="0" t="n">
        <v>50</v>
      </c>
      <c r="M34" s="0" t="s">
        <v>83</v>
      </c>
      <c r="N34" s="0" t="s">
        <v>84</v>
      </c>
      <c r="O34" s="0" t="n">
        <v>50.5</v>
      </c>
      <c r="P34" s="0" t="s">
        <v>29</v>
      </c>
      <c r="Q34" s="125" t="n">
        <v>408</v>
      </c>
      <c r="R34" s="130" t="n">
        <v>37007</v>
      </c>
      <c r="S34" s="130" t="n">
        <v>37007</v>
      </c>
    </row>
    <row r="35" customFormat="false" ht="12.75" hidden="false" customHeight="false" outlineLevel="0" collapsed="false">
      <c r="A35" s="122" t="n">
        <f aca="false">DATEVALUE(TEXT(B35,"mm/dd/yy"))</f>
        <v>37006</v>
      </c>
      <c r="B35" s="124" t="n">
        <v>37006.4013888889</v>
      </c>
      <c r="C35" s="0" t="s">
        <v>186</v>
      </c>
      <c r="D35" s="0" t="s">
        <v>13</v>
      </c>
      <c r="E35" s="0" t="s">
        <v>10</v>
      </c>
      <c r="G35" s="0" t="s">
        <v>11</v>
      </c>
      <c r="H35" s="0" t="s">
        <v>109</v>
      </c>
      <c r="I35" s="0" t="n">
        <v>38619</v>
      </c>
      <c r="J35" s="0" t="s">
        <v>278</v>
      </c>
      <c r="K35" s="131" t="n">
        <v>10000</v>
      </c>
      <c r="M35" s="0" t="s">
        <v>111</v>
      </c>
      <c r="N35" s="0" t="s">
        <v>84</v>
      </c>
      <c r="O35" s="0" t="n">
        <v>-0.025</v>
      </c>
      <c r="P35" s="0" t="s">
        <v>30</v>
      </c>
      <c r="Q35" s="125" t="n">
        <v>300000</v>
      </c>
      <c r="R35" s="130" t="n">
        <v>37012</v>
      </c>
      <c r="S35" s="130" t="n">
        <v>37042</v>
      </c>
    </row>
    <row r="36" customFormat="false" ht="12.75" hidden="false" customHeight="false" outlineLevel="0" collapsed="false">
      <c r="A36" s="122" t="n">
        <f aca="false">DATEVALUE(TEXT(B36,"mm/dd/yy"))</f>
        <v>37006</v>
      </c>
      <c r="B36" s="124" t="n">
        <v>37006.4131944444</v>
      </c>
      <c r="C36" s="0" t="s">
        <v>124</v>
      </c>
      <c r="D36" s="0" t="s">
        <v>13</v>
      </c>
      <c r="E36" s="0" t="s">
        <v>10</v>
      </c>
      <c r="G36" s="0" t="s">
        <v>12</v>
      </c>
      <c r="H36" s="0" t="s">
        <v>119</v>
      </c>
      <c r="I36" s="0" t="n">
        <v>3751</v>
      </c>
      <c r="J36" s="0" t="s">
        <v>713</v>
      </c>
      <c r="L36" s="0" t="n">
        <v>50</v>
      </c>
      <c r="M36" s="0" t="s">
        <v>83</v>
      </c>
      <c r="N36" s="0" t="s">
        <v>84</v>
      </c>
      <c r="O36" s="0" t="n">
        <v>44.75</v>
      </c>
      <c r="P36" s="0" t="s">
        <v>26</v>
      </c>
      <c r="Q36" s="125" t="n">
        <v>12240</v>
      </c>
      <c r="R36" s="130" t="n">
        <v>37135</v>
      </c>
      <c r="S36" s="130" t="n">
        <v>37164</v>
      </c>
    </row>
    <row r="37" customFormat="false" ht="12.75" hidden="false" customHeight="false" outlineLevel="0" collapsed="false">
      <c r="A37" s="122" t="n">
        <f aca="false">DATEVALUE(TEXT(B37,"mm/dd/yy"))</f>
        <v>37006</v>
      </c>
      <c r="B37" s="124" t="n">
        <v>37006.4138888889</v>
      </c>
      <c r="C37" s="0" t="s">
        <v>124</v>
      </c>
      <c r="D37" s="0" t="s">
        <v>13</v>
      </c>
      <c r="E37" s="0" t="s">
        <v>10</v>
      </c>
      <c r="G37" s="0" t="s">
        <v>12</v>
      </c>
      <c r="H37" s="0" t="s">
        <v>119</v>
      </c>
      <c r="I37" s="0" t="n">
        <v>3751</v>
      </c>
      <c r="J37" s="0" t="s">
        <v>713</v>
      </c>
      <c r="L37" s="0" t="n">
        <v>50</v>
      </c>
      <c r="M37" s="0" t="s">
        <v>83</v>
      </c>
      <c r="N37" s="0" t="s">
        <v>84</v>
      </c>
      <c r="O37" s="0" t="n">
        <v>44.75</v>
      </c>
      <c r="P37" s="0" t="s">
        <v>26</v>
      </c>
      <c r="Q37" s="125" t="n">
        <v>12240</v>
      </c>
      <c r="R37" s="130" t="n">
        <v>37135</v>
      </c>
      <c r="S37" s="130" t="n">
        <v>37164</v>
      </c>
    </row>
    <row r="38" customFormat="false" ht="12.75" hidden="false" customHeight="false" outlineLevel="0" collapsed="false">
      <c r="A38" s="122" t="n">
        <f aca="false">DATEVALUE(TEXT(B38,"mm/dd/yy"))</f>
        <v>37006</v>
      </c>
      <c r="B38" s="124" t="n">
        <v>37006.5729166667</v>
      </c>
      <c r="C38" s="0" t="s">
        <v>192</v>
      </c>
      <c r="D38" s="0" t="s">
        <v>13</v>
      </c>
      <c r="E38" s="0" t="s">
        <v>10</v>
      </c>
      <c r="G38" s="0" t="s">
        <v>12</v>
      </c>
      <c r="H38" s="0" t="s">
        <v>119</v>
      </c>
      <c r="I38" s="0" t="n">
        <v>29070</v>
      </c>
      <c r="J38" s="0" t="s">
        <v>714</v>
      </c>
      <c r="L38" s="0" t="n">
        <v>50</v>
      </c>
      <c r="M38" s="0" t="s">
        <v>83</v>
      </c>
      <c r="N38" s="0" t="s">
        <v>84</v>
      </c>
      <c r="O38" s="0" t="n">
        <v>62</v>
      </c>
      <c r="P38" s="0" t="s">
        <v>28</v>
      </c>
      <c r="Q38" s="125" t="n">
        <v>4080</v>
      </c>
      <c r="R38" s="130" t="n">
        <v>37011</v>
      </c>
      <c r="S38" s="130" t="n">
        <v>37015</v>
      </c>
    </row>
    <row r="39" customFormat="false" ht="12.75" hidden="false" customHeight="false" outlineLevel="0" collapsed="false">
      <c r="A39" s="122" t="n">
        <f aca="false">DATEVALUE(TEXT(B39,"mm/dd/yy"))</f>
        <v>37007</v>
      </c>
      <c r="B39" s="124" t="n">
        <v>37007.3673611111</v>
      </c>
      <c r="C39" s="0" t="s">
        <v>715</v>
      </c>
      <c r="D39" s="0" t="s">
        <v>19</v>
      </c>
      <c r="E39" s="0" t="s">
        <v>10</v>
      </c>
      <c r="G39" s="0" t="s">
        <v>11</v>
      </c>
      <c r="H39" s="0" t="s">
        <v>125</v>
      </c>
      <c r="I39" s="0" t="n">
        <v>41970</v>
      </c>
      <c r="J39" s="0" t="s">
        <v>716</v>
      </c>
      <c r="K39" s="131" t="n">
        <v>5000</v>
      </c>
      <c r="M39" s="0" t="s">
        <v>111</v>
      </c>
      <c r="N39" s="0" t="s">
        <v>84</v>
      </c>
      <c r="O39" s="0" t="n">
        <v>4.99</v>
      </c>
      <c r="P39" s="0" t="s">
        <v>25</v>
      </c>
      <c r="Q39" s="125" t="n">
        <v>155000</v>
      </c>
      <c r="R39" s="130" t="n">
        <v>37012</v>
      </c>
      <c r="S39" s="130" t="n">
        <v>37042</v>
      </c>
    </row>
    <row r="40" customFormat="false" ht="12.75" hidden="false" customHeight="false" outlineLevel="0" collapsed="false">
      <c r="A40" s="122" t="n">
        <f aca="false">DATEVALUE(TEXT(B40,"mm/dd/yy"))</f>
        <v>37007</v>
      </c>
      <c r="B40" s="124" t="n">
        <v>37007.3715277778</v>
      </c>
      <c r="C40" s="0" t="s">
        <v>717</v>
      </c>
      <c r="D40" s="0" t="s">
        <v>19</v>
      </c>
      <c r="E40" s="0" t="s">
        <v>10</v>
      </c>
      <c r="G40" s="0" t="s">
        <v>11</v>
      </c>
      <c r="H40" s="0" t="s">
        <v>125</v>
      </c>
      <c r="I40" s="0" t="n">
        <v>41970</v>
      </c>
      <c r="J40" s="0" t="s">
        <v>716</v>
      </c>
      <c r="K40" s="131" t="n">
        <v>2500</v>
      </c>
      <c r="M40" s="0" t="s">
        <v>111</v>
      </c>
      <c r="N40" s="0" t="s">
        <v>84</v>
      </c>
      <c r="O40" s="0" t="n">
        <v>4.945</v>
      </c>
      <c r="P40" s="0" t="s">
        <v>29</v>
      </c>
      <c r="Q40" s="125" t="n">
        <v>77500</v>
      </c>
      <c r="R40" s="130" t="n">
        <v>37012</v>
      </c>
      <c r="S40" s="130" t="n">
        <v>37042</v>
      </c>
    </row>
    <row r="41" customFormat="false" ht="12.75" hidden="false" customHeight="false" outlineLevel="0" collapsed="false">
      <c r="A41" s="122" t="n">
        <f aca="false">DATEVALUE(TEXT(B41,"mm/dd/yy"))</f>
        <v>37007</v>
      </c>
      <c r="B41" s="124" t="n">
        <v>37007.375</v>
      </c>
      <c r="C41" s="0" t="s">
        <v>99</v>
      </c>
      <c r="D41" s="0" t="s">
        <v>14</v>
      </c>
      <c r="E41" s="0" t="s">
        <v>10</v>
      </c>
      <c r="G41" s="0" t="s">
        <v>11</v>
      </c>
      <c r="H41" s="0" t="s">
        <v>197</v>
      </c>
      <c r="I41" s="0" t="n">
        <v>32953</v>
      </c>
      <c r="J41" s="0" t="s">
        <v>324</v>
      </c>
      <c r="L41" s="131" t="n">
        <v>5000</v>
      </c>
      <c r="M41" s="0" t="s">
        <v>111</v>
      </c>
      <c r="N41" s="0" t="s">
        <v>84</v>
      </c>
      <c r="O41" s="0" t="n">
        <v>-0.2</v>
      </c>
      <c r="P41" s="0" t="s">
        <v>26</v>
      </c>
      <c r="Q41" s="125" t="n">
        <v>755000</v>
      </c>
      <c r="R41" s="130" t="n">
        <v>37196</v>
      </c>
      <c r="S41" s="130" t="n">
        <v>37346</v>
      </c>
    </row>
    <row r="42" customFormat="false" ht="12.75" hidden="false" customHeight="false" outlineLevel="0" collapsed="false">
      <c r="A42" s="122" t="n">
        <f aca="false">DATEVALUE(TEXT(B42,"mm/dd/yy"))</f>
        <v>37007</v>
      </c>
      <c r="B42" s="124" t="n">
        <v>37007.4152777778</v>
      </c>
      <c r="C42" s="0" t="s">
        <v>99</v>
      </c>
      <c r="D42" s="0" t="s">
        <v>13</v>
      </c>
      <c r="E42" s="0" t="s">
        <v>10</v>
      </c>
      <c r="G42" s="0" t="s">
        <v>12</v>
      </c>
      <c r="H42" s="0" t="s">
        <v>92</v>
      </c>
      <c r="I42" s="0" t="n">
        <v>38573</v>
      </c>
      <c r="J42" s="0" t="s">
        <v>718</v>
      </c>
      <c r="L42" s="0" t="n">
        <v>25</v>
      </c>
      <c r="M42" s="0" t="s">
        <v>83</v>
      </c>
      <c r="N42" s="0" t="s">
        <v>84</v>
      </c>
      <c r="O42" s="0" t="n">
        <v>170</v>
      </c>
      <c r="P42" s="0" t="s">
        <v>28</v>
      </c>
      <c r="Q42" s="125" t="n">
        <v>7714.75</v>
      </c>
      <c r="R42" s="130" t="n">
        <v>37043</v>
      </c>
      <c r="S42" s="130" t="n">
        <v>37072</v>
      </c>
    </row>
    <row r="43" customFormat="false" ht="12.75" hidden="false" customHeight="false" outlineLevel="0" collapsed="false">
      <c r="A43" s="122" t="n">
        <f aca="false">DATEVALUE(TEXT(B43,"mm/dd/yy"))</f>
        <v>37007</v>
      </c>
      <c r="B43" s="124" t="n">
        <v>37007.5715277778</v>
      </c>
      <c r="C43" s="0" t="s">
        <v>141</v>
      </c>
      <c r="D43" s="0" t="s">
        <v>19</v>
      </c>
      <c r="E43" s="0" t="s">
        <v>10</v>
      </c>
      <c r="G43" s="0" t="s">
        <v>11</v>
      </c>
      <c r="H43" s="0" t="s">
        <v>125</v>
      </c>
      <c r="I43" s="0" t="n">
        <v>41970</v>
      </c>
      <c r="J43" s="0" t="s">
        <v>716</v>
      </c>
      <c r="K43" s="131" t="n">
        <v>20000</v>
      </c>
      <c r="M43" s="0" t="s">
        <v>111</v>
      </c>
      <c r="N43" s="0" t="s">
        <v>84</v>
      </c>
      <c r="O43" s="0" t="n">
        <v>4.88</v>
      </c>
      <c r="P43" s="0" t="s">
        <v>28</v>
      </c>
      <c r="Q43" s="125" t="n">
        <v>620000</v>
      </c>
      <c r="R43" s="130" t="n">
        <v>37012</v>
      </c>
      <c r="S43" s="130" t="n">
        <v>37042</v>
      </c>
    </row>
    <row r="44" customFormat="false" ht="12.75" hidden="false" customHeight="false" outlineLevel="0" collapsed="false">
      <c r="A44" s="122" t="n">
        <f aca="false">DATEVALUE(TEXT(B44,"mm/dd/yy"))</f>
        <v>37007</v>
      </c>
      <c r="B44" s="124" t="n">
        <v>37007.5826388889</v>
      </c>
      <c r="C44" s="0" t="s">
        <v>588</v>
      </c>
      <c r="D44" s="0" t="s">
        <v>19</v>
      </c>
      <c r="E44" s="0" t="s">
        <v>10</v>
      </c>
      <c r="G44" s="0" t="s">
        <v>11</v>
      </c>
      <c r="H44" s="0" t="s">
        <v>125</v>
      </c>
      <c r="I44" s="0" t="n">
        <v>41970</v>
      </c>
      <c r="J44" s="0" t="s">
        <v>716</v>
      </c>
      <c r="K44" s="131" t="n">
        <v>20000</v>
      </c>
      <c r="M44" s="0" t="s">
        <v>111</v>
      </c>
      <c r="N44" s="0" t="s">
        <v>84</v>
      </c>
      <c r="O44" s="0" t="n">
        <v>4.88</v>
      </c>
      <c r="P44" s="0" t="s">
        <v>28</v>
      </c>
      <c r="Q44" s="125" t="n">
        <v>620000</v>
      </c>
      <c r="R44" s="130" t="n">
        <v>37012</v>
      </c>
      <c r="S44" s="130" t="n">
        <v>37042</v>
      </c>
    </row>
    <row r="45" customFormat="false" ht="12.75" hidden="false" customHeight="false" outlineLevel="0" collapsed="false">
      <c r="A45" s="122" t="n">
        <f aca="false">DATEVALUE(TEXT(B45,"mm/dd/yy"))</f>
        <v>37007</v>
      </c>
      <c r="B45" s="124" t="n">
        <v>37007.5861111111</v>
      </c>
      <c r="C45" s="0" t="s">
        <v>588</v>
      </c>
      <c r="D45" s="0" t="s">
        <v>19</v>
      </c>
      <c r="E45" s="0" t="s">
        <v>10</v>
      </c>
      <c r="G45" s="0" t="s">
        <v>11</v>
      </c>
      <c r="H45" s="0" t="s">
        <v>125</v>
      </c>
      <c r="I45" s="0" t="n">
        <v>41970</v>
      </c>
      <c r="J45" s="0" t="s">
        <v>716</v>
      </c>
      <c r="K45" s="131" t="n">
        <v>20000</v>
      </c>
      <c r="M45" s="0" t="s">
        <v>111</v>
      </c>
      <c r="N45" s="0" t="s">
        <v>84</v>
      </c>
      <c r="O45" s="0" t="n">
        <v>4.885</v>
      </c>
      <c r="P45" s="0" t="s">
        <v>28</v>
      </c>
      <c r="Q45" s="125" t="n">
        <v>620000</v>
      </c>
      <c r="R45" s="130" t="n">
        <v>37012</v>
      </c>
      <c r="S45" s="130" t="n">
        <v>37042</v>
      </c>
    </row>
    <row r="46" customFormat="false" ht="12.75" hidden="false" customHeight="false" outlineLevel="0" collapsed="false">
      <c r="A46" s="122" t="n">
        <f aca="false">DATEVALUE(TEXT(B46,"mm/dd/yy"))</f>
        <v>37007</v>
      </c>
      <c r="B46" s="124" t="n">
        <v>37007.5875</v>
      </c>
      <c r="C46" s="0" t="s">
        <v>588</v>
      </c>
      <c r="D46" s="0" t="s">
        <v>19</v>
      </c>
      <c r="E46" s="0" t="s">
        <v>10</v>
      </c>
      <c r="G46" s="0" t="s">
        <v>11</v>
      </c>
      <c r="H46" s="0" t="s">
        <v>125</v>
      </c>
      <c r="I46" s="0" t="n">
        <v>41970</v>
      </c>
      <c r="J46" s="0" t="s">
        <v>716</v>
      </c>
      <c r="K46" s="131" t="n">
        <v>20000</v>
      </c>
      <c r="M46" s="0" t="s">
        <v>111</v>
      </c>
      <c r="N46" s="0" t="s">
        <v>84</v>
      </c>
      <c r="O46" s="0" t="n">
        <v>4.8875</v>
      </c>
      <c r="P46" s="0" t="s">
        <v>28</v>
      </c>
      <c r="Q46" s="125" t="n">
        <v>620000</v>
      </c>
      <c r="R46" s="130" t="n">
        <v>37012</v>
      </c>
      <c r="S46" s="130" t="n">
        <v>37042</v>
      </c>
    </row>
    <row r="47" customFormat="false" ht="12.75" hidden="false" customHeight="false" outlineLevel="0" collapsed="false">
      <c r="A47" s="122" t="n">
        <f aca="false">DATEVALUE(TEXT(B47,"mm/dd/yy"))</f>
        <v>37007</v>
      </c>
      <c r="B47" s="124" t="n">
        <v>37007.6201388889</v>
      </c>
      <c r="C47" s="0" t="s">
        <v>719</v>
      </c>
      <c r="D47" s="0" t="s">
        <v>13</v>
      </c>
      <c r="E47" s="0" t="s">
        <v>10</v>
      </c>
      <c r="G47" s="0" t="s">
        <v>11</v>
      </c>
      <c r="H47" s="0" t="s">
        <v>125</v>
      </c>
      <c r="I47" s="0" t="n">
        <v>49335</v>
      </c>
      <c r="J47" s="0" t="s">
        <v>720</v>
      </c>
      <c r="K47" s="131" t="n">
        <v>10000</v>
      </c>
      <c r="M47" s="0" t="s">
        <v>111</v>
      </c>
      <c r="N47" s="0" t="s">
        <v>84</v>
      </c>
      <c r="O47" s="0" t="n">
        <v>4.885</v>
      </c>
      <c r="P47" s="0" t="s">
        <v>29</v>
      </c>
      <c r="Q47" s="125" t="n">
        <v>310000</v>
      </c>
      <c r="R47" s="130" t="n">
        <v>37012</v>
      </c>
      <c r="S47" s="130" t="n">
        <v>37042</v>
      </c>
    </row>
    <row r="48" customFormat="false" ht="12.75" hidden="false" customHeight="false" outlineLevel="0" collapsed="false">
      <c r="A48" s="122" t="n">
        <f aca="false">DATEVALUE(TEXT(B48,"mm/dd/yy"))</f>
        <v>37007</v>
      </c>
      <c r="B48" s="124" t="n">
        <v>37007.6611111111</v>
      </c>
      <c r="C48" s="0" t="s">
        <v>719</v>
      </c>
      <c r="D48" s="0" t="s">
        <v>14</v>
      </c>
      <c r="E48" s="0" t="s">
        <v>10</v>
      </c>
      <c r="G48" s="0" t="s">
        <v>11</v>
      </c>
      <c r="H48" s="0" t="s">
        <v>125</v>
      </c>
      <c r="I48" s="0" t="n">
        <v>49335</v>
      </c>
      <c r="J48" s="0" t="s">
        <v>720</v>
      </c>
      <c r="K48" s="131" t="n">
        <v>10000</v>
      </c>
      <c r="M48" s="0" t="s">
        <v>111</v>
      </c>
      <c r="N48" s="0" t="s">
        <v>84</v>
      </c>
      <c r="O48" s="0" t="n">
        <v>4.8825</v>
      </c>
      <c r="P48" s="0" t="s">
        <v>29</v>
      </c>
      <c r="Q48" s="125" t="n">
        <v>310000</v>
      </c>
      <c r="R48" s="130" t="n">
        <v>37012</v>
      </c>
      <c r="S48" s="130" t="n">
        <v>37042</v>
      </c>
    </row>
    <row r="49" customFormat="false" ht="12.75" hidden="false" customHeight="false" outlineLevel="0" collapsed="false">
      <c r="A49" s="122" t="n">
        <f aca="false">DATEVALUE(TEXT(B49,"mm/dd/yy"))</f>
        <v>37008</v>
      </c>
      <c r="B49" s="124" t="n">
        <v>37008.3083333333</v>
      </c>
      <c r="C49" s="0" t="s">
        <v>156</v>
      </c>
      <c r="D49" s="0" t="s">
        <v>14</v>
      </c>
      <c r="E49" s="0" t="s">
        <v>10</v>
      </c>
      <c r="G49" s="0" t="s">
        <v>12</v>
      </c>
      <c r="H49" s="0" t="s">
        <v>119</v>
      </c>
      <c r="I49" s="0" t="n">
        <v>49119</v>
      </c>
      <c r="J49" s="0" t="s">
        <v>286</v>
      </c>
      <c r="L49" s="0" t="n">
        <v>50</v>
      </c>
      <c r="M49" s="0" t="s">
        <v>83</v>
      </c>
      <c r="N49" s="0" t="s">
        <v>84</v>
      </c>
      <c r="O49" s="0" t="n">
        <v>60.5</v>
      </c>
      <c r="P49" s="0" t="s">
        <v>28</v>
      </c>
      <c r="Q49" s="125" t="n">
        <v>571</v>
      </c>
      <c r="R49" s="130" t="n">
        <v>37011</v>
      </c>
      <c r="S49" s="130" t="n">
        <v>37011</v>
      </c>
    </row>
    <row r="50" customFormat="false" ht="12.75" hidden="false" customHeight="false" outlineLevel="0" collapsed="false">
      <c r="A50" s="122" t="n">
        <f aca="false">DATEVALUE(TEXT(B50,"mm/dd/yy"))</f>
        <v>37008</v>
      </c>
      <c r="B50" s="124" t="n">
        <v>37008.35625</v>
      </c>
      <c r="C50" s="0" t="s">
        <v>708</v>
      </c>
      <c r="D50" s="0" t="s">
        <v>14</v>
      </c>
      <c r="E50" s="0" t="s">
        <v>10</v>
      </c>
      <c r="G50" s="0" t="s">
        <v>12</v>
      </c>
      <c r="H50" s="0" t="s">
        <v>119</v>
      </c>
      <c r="I50" s="0" t="n">
        <v>7473</v>
      </c>
      <c r="J50" s="0" t="s">
        <v>290</v>
      </c>
      <c r="K50" s="0" t="n">
        <v>50</v>
      </c>
      <c r="M50" s="0" t="s">
        <v>83</v>
      </c>
      <c r="N50" s="0" t="s">
        <v>84</v>
      </c>
      <c r="O50" s="0" t="n">
        <v>77.5</v>
      </c>
      <c r="P50" s="0" t="s">
        <v>29</v>
      </c>
      <c r="Q50" s="125" t="n">
        <v>12240</v>
      </c>
      <c r="R50" s="130" t="n">
        <v>37043</v>
      </c>
      <c r="S50" s="130" t="n">
        <v>37072</v>
      </c>
    </row>
    <row r="51" customFormat="false" ht="12.75" hidden="false" customHeight="false" outlineLevel="0" collapsed="false">
      <c r="A51" s="122" t="n">
        <f aca="false">DATEVALUE(TEXT(B51,"mm/dd/yy"))</f>
        <v>37008</v>
      </c>
      <c r="B51" s="124" t="n">
        <v>37008.4145833333</v>
      </c>
      <c r="C51" s="0" t="s">
        <v>721</v>
      </c>
      <c r="D51" s="0" t="s">
        <v>14</v>
      </c>
      <c r="E51" s="0" t="s">
        <v>10</v>
      </c>
      <c r="G51" s="0" t="s">
        <v>12</v>
      </c>
      <c r="H51" s="0" t="s">
        <v>119</v>
      </c>
      <c r="I51" s="0" t="n">
        <v>33009</v>
      </c>
      <c r="J51" s="0" t="s">
        <v>264</v>
      </c>
      <c r="L51" s="0" t="n">
        <v>50</v>
      </c>
      <c r="M51" s="0" t="s">
        <v>83</v>
      </c>
      <c r="N51" s="0" t="s">
        <v>84</v>
      </c>
      <c r="O51" s="0" t="n">
        <v>57</v>
      </c>
      <c r="P51" s="0" t="s">
        <v>33</v>
      </c>
      <c r="Q51" s="125" t="n">
        <v>37537</v>
      </c>
      <c r="R51" s="130" t="n">
        <v>37165</v>
      </c>
      <c r="S51" s="130" t="n">
        <v>37256</v>
      </c>
    </row>
    <row r="52" customFormat="false" ht="12.75" hidden="false" customHeight="false" outlineLevel="0" collapsed="false">
      <c r="A52" s="122" t="n">
        <f aca="false">DATEVALUE(TEXT(B52,"mm/dd/yy"))</f>
        <v>37008</v>
      </c>
      <c r="B52" s="124" t="n">
        <v>37008.4888888889</v>
      </c>
      <c r="C52" s="0" t="s">
        <v>91</v>
      </c>
      <c r="D52" s="0" t="s">
        <v>13</v>
      </c>
      <c r="E52" s="0" t="s">
        <v>10</v>
      </c>
      <c r="G52" s="0" t="s">
        <v>12</v>
      </c>
      <c r="H52" s="0" t="s">
        <v>214</v>
      </c>
      <c r="I52" s="0" t="n">
        <v>49345</v>
      </c>
      <c r="J52" s="0" t="s">
        <v>368</v>
      </c>
      <c r="L52" s="0" t="n">
        <v>50</v>
      </c>
      <c r="M52" s="0" t="s">
        <v>83</v>
      </c>
      <c r="N52" s="0" t="s">
        <v>84</v>
      </c>
      <c r="O52" s="0" t="n">
        <v>57</v>
      </c>
      <c r="P52" s="0" t="s">
        <v>26</v>
      </c>
      <c r="Q52" s="125" t="n">
        <v>2284.91</v>
      </c>
      <c r="R52" s="130" t="n">
        <v>37012</v>
      </c>
      <c r="S52" s="130" t="n">
        <v>37015</v>
      </c>
    </row>
    <row r="53" customFormat="false" ht="12.75" hidden="false" customHeight="false" outlineLevel="0" collapsed="false">
      <c r="A53" s="122" t="n">
        <f aca="false">DATEVALUE(TEXT(B53,"mm/dd/yy"))</f>
        <v>37008</v>
      </c>
      <c r="B53" s="124" t="n">
        <v>37008.4895833333</v>
      </c>
      <c r="C53" s="0" t="s">
        <v>91</v>
      </c>
      <c r="D53" s="0" t="s">
        <v>13</v>
      </c>
      <c r="E53" s="0" t="s">
        <v>10</v>
      </c>
      <c r="G53" s="0" t="s">
        <v>12</v>
      </c>
      <c r="H53" s="0" t="s">
        <v>214</v>
      </c>
      <c r="I53" s="0" t="n">
        <v>49345</v>
      </c>
      <c r="J53" s="0" t="s">
        <v>368</v>
      </c>
      <c r="L53" s="0" t="n">
        <v>50</v>
      </c>
      <c r="M53" s="0" t="s">
        <v>83</v>
      </c>
      <c r="N53" s="0" t="s">
        <v>84</v>
      </c>
      <c r="O53" s="0" t="n">
        <v>57</v>
      </c>
      <c r="P53" s="0" t="s">
        <v>26</v>
      </c>
      <c r="Q53" s="125" t="n">
        <v>2284.91</v>
      </c>
      <c r="R53" s="130" t="n">
        <v>37012</v>
      </c>
      <c r="S53" s="130" t="n">
        <v>37015</v>
      </c>
    </row>
    <row r="54" customFormat="false" ht="12.75" hidden="false" customHeight="false" outlineLevel="0" collapsed="false">
      <c r="A54" s="122" t="n">
        <f aca="false">DATEVALUE(TEXT(B54,"mm/dd/yy"))</f>
        <v>37011</v>
      </c>
      <c r="B54" s="124" t="n">
        <v>37011.3243055556</v>
      </c>
      <c r="C54" s="0" t="s">
        <v>348</v>
      </c>
      <c r="D54" s="0" t="s">
        <v>14</v>
      </c>
      <c r="E54" s="0" t="s">
        <v>10</v>
      </c>
      <c r="G54" s="0" t="s">
        <v>12</v>
      </c>
      <c r="H54" s="0" t="s">
        <v>214</v>
      </c>
      <c r="I54" s="0" t="n">
        <v>30600</v>
      </c>
      <c r="J54" s="0" t="s">
        <v>722</v>
      </c>
      <c r="L54" s="0" t="n">
        <v>50</v>
      </c>
      <c r="M54" s="0" t="s">
        <v>83</v>
      </c>
      <c r="N54" s="0" t="s">
        <v>84</v>
      </c>
      <c r="O54" s="0" t="n">
        <v>50</v>
      </c>
      <c r="P54" s="0" t="s">
        <v>26</v>
      </c>
      <c r="Q54" s="125" t="n">
        <v>4080</v>
      </c>
      <c r="R54" s="130" t="n">
        <v>37018</v>
      </c>
      <c r="S54" s="130" t="n">
        <v>37022</v>
      </c>
    </row>
    <row r="55" customFormat="false" ht="12.75" hidden="false" customHeight="false" outlineLevel="0" collapsed="false">
      <c r="A55" s="122" t="n">
        <f aca="false">DATEVALUE(TEXT(B55,"mm/dd/yy"))</f>
        <v>37011</v>
      </c>
      <c r="B55" s="124" t="n">
        <v>37011.3618055556</v>
      </c>
      <c r="C55" s="0" t="s">
        <v>164</v>
      </c>
      <c r="D55" s="0" t="s">
        <v>14</v>
      </c>
      <c r="E55" s="0" t="s">
        <v>10</v>
      </c>
      <c r="G55" s="0" t="s">
        <v>11</v>
      </c>
      <c r="H55" s="0" t="s">
        <v>125</v>
      </c>
      <c r="I55" s="0" t="n">
        <v>36219</v>
      </c>
      <c r="J55" s="0" t="s">
        <v>353</v>
      </c>
      <c r="L55" s="131" t="n">
        <v>10000</v>
      </c>
      <c r="M55" s="0" t="s">
        <v>111</v>
      </c>
      <c r="N55" s="0" t="s">
        <v>84</v>
      </c>
      <c r="O55" s="0" t="n">
        <v>4.42</v>
      </c>
      <c r="P55" s="0" t="s">
        <v>34</v>
      </c>
      <c r="Q55" s="125" t="n">
        <v>300000</v>
      </c>
      <c r="R55" s="130" t="n">
        <v>37012</v>
      </c>
      <c r="S55" s="130" t="n">
        <v>37042</v>
      </c>
    </row>
    <row r="56" customFormat="false" ht="12.75" hidden="false" customHeight="false" outlineLevel="0" collapsed="false">
      <c r="A56" s="122" t="n">
        <f aca="false">DATEVALUE(TEXT(B56,"mm/dd/yy"))</f>
        <v>37011</v>
      </c>
      <c r="B56" s="124" t="n">
        <v>37011.3895833333</v>
      </c>
      <c r="C56" s="0" t="s">
        <v>477</v>
      </c>
      <c r="D56" s="0" t="s">
        <v>13</v>
      </c>
      <c r="E56" s="0" t="s">
        <v>10</v>
      </c>
      <c r="G56" s="0" t="s">
        <v>12</v>
      </c>
      <c r="H56" s="0" t="s">
        <v>119</v>
      </c>
      <c r="I56" s="0" t="n">
        <v>33301</v>
      </c>
      <c r="J56" s="0" t="s">
        <v>251</v>
      </c>
      <c r="K56" s="0" t="n">
        <v>50</v>
      </c>
      <c r="M56" s="0" t="s">
        <v>83</v>
      </c>
      <c r="N56" s="0" t="s">
        <v>84</v>
      </c>
      <c r="O56" s="0" t="n">
        <v>57.5</v>
      </c>
      <c r="P56" s="0" t="s">
        <v>27</v>
      </c>
      <c r="Q56" s="125" t="n">
        <v>12240</v>
      </c>
      <c r="R56" s="130" t="n">
        <v>37135</v>
      </c>
      <c r="S56" s="130" t="n">
        <v>37164</v>
      </c>
    </row>
    <row r="57" customFormat="false" ht="12.75" hidden="false" customHeight="false" outlineLevel="0" collapsed="false">
      <c r="A57" s="122" t="n">
        <f aca="false">DATEVALUE(TEXT(B57,"mm/dd/yy"))</f>
        <v>37011</v>
      </c>
      <c r="B57" s="124" t="n">
        <v>37011.4652777778</v>
      </c>
      <c r="C57" s="0" t="s">
        <v>210</v>
      </c>
      <c r="D57" s="0" t="s">
        <v>14</v>
      </c>
      <c r="E57" s="0" t="s">
        <v>10</v>
      </c>
      <c r="G57" s="0" t="s">
        <v>12</v>
      </c>
      <c r="H57" s="0" t="s">
        <v>119</v>
      </c>
      <c r="I57" s="0" t="n">
        <v>29085</v>
      </c>
      <c r="J57" s="0" t="s">
        <v>377</v>
      </c>
      <c r="K57" s="0" t="n">
        <v>50</v>
      </c>
      <c r="M57" s="0" t="s">
        <v>83</v>
      </c>
      <c r="N57" s="0" t="s">
        <v>84</v>
      </c>
      <c r="O57" s="0" t="n">
        <v>65</v>
      </c>
      <c r="P57" s="0" t="s">
        <v>28</v>
      </c>
      <c r="Q57" s="125" t="n">
        <v>3060</v>
      </c>
      <c r="R57" s="130" t="n">
        <v>37013</v>
      </c>
      <c r="S57" s="130" t="n">
        <v>37015</v>
      </c>
    </row>
    <row r="58" customFormat="false" ht="12.75" hidden="false" customHeight="false" outlineLevel="0" collapsed="false">
      <c r="A58" s="122" t="n">
        <f aca="false">DATEVALUE(TEXT(B58,"mm/dd/yy"))</f>
        <v>37011</v>
      </c>
      <c r="B58" s="124" t="n">
        <v>37011.5076388889</v>
      </c>
      <c r="C58" s="0" t="s">
        <v>221</v>
      </c>
      <c r="D58" s="0" t="s">
        <v>14</v>
      </c>
      <c r="E58" s="0" t="s">
        <v>10</v>
      </c>
      <c r="G58" s="0" t="s">
        <v>12</v>
      </c>
      <c r="H58" s="0" t="s">
        <v>81</v>
      </c>
      <c r="I58" s="0" t="n">
        <v>10632</v>
      </c>
      <c r="J58" s="0" t="s">
        <v>378</v>
      </c>
      <c r="K58" s="0" t="n">
        <v>25</v>
      </c>
      <c r="M58" s="0" t="s">
        <v>83</v>
      </c>
      <c r="N58" s="0" t="s">
        <v>84</v>
      </c>
      <c r="O58" s="0" t="n">
        <v>290</v>
      </c>
      <c r="P58" s="0" t="s">
        <v>25</v>
      </c>
      <c r="Q58" s="125" t="n">
        <v>8568.43</v>
      </c>
      <c r="R58" s="130" t="n">
        <v>37013</v>
      </c>
      <c r="S58" s="130" t="n">
        <v>37042</v>
      </c>
    </row>
    <row r="59" customFormat="false" ht="12.75" hidden="false" customHeight="false" outlineLevel="0" collapsed="false">
      <c r="A59" s="122" t="n">
        <f aca="false">DATEVALUE(TEXT(B59,"mm/dd/yy"))</f>
        <v>37012</v>
      </c>
      <c r="B59" s="124" t="n">
        <v>37012.3236111111</v>
      </c>
      <c r="C59" s="0" t="s">
        <v>242</v>
      </c>
      <c r="D59" s="0" t="s">
        <v>14</v>
      </c>
      <c r="E59" s="0" t="s">
        <v>10</v>
      </c>
      <c r="G59" s="0" t="s">
        <v>12</v>
      </c>
      <c r="H59" s="0" t="s">
        <v>214</v>
      </c>
      <c r="I59" s="0" t="n">
        <v>32197</v>
      </c>
      <c r="J59" s="0" t="s">
        <v>723</v>
      </c>
      <c r="K59" s="0" t="n">
        <v>50</v>
      </c>
      <c r="M59" s="0" t="s">
        <v>83</v>
      </c>
      <c r="N59" s="0" t="s">
        <v>84</v>
      </c>
      <c r="O59" s="0" t="n">
        <v>76</v>
      </c>
      <c r="P59" s="0" t="s">
        <v>29</v>
      </c>
      <c r="Q59" s="125" t="n">
        <v>3060.06</v>
      </c>
      <c r="R59" s="130" t="n">
        <v>37013</v>
      </c>
      <c r="S59" s="130" t="n">
        <v>37015</v>
      </c>
    </row>
    <row r="60" customFormat="false" ht="12.75" hidden="false" customHeight="false" outlineLevel="0" collapsed="false">
      <c r="A60" s="122" t="n">
        <f aca="false">DATEVALUE(TEXT(B60,"mm/dd/yy"))</f>
        <v>37012</v>
      </c>
      <c r="B60" s="124" t="n">
        <v>37012.5756944444</v>
      </c>
      <c r="C60" s="0" t="s">
        <v>91</v>
      </c>
      <c r="D60" s="0" t="s">
        <v>13</v>
      </c>
      <c r="E60" s="0" t="s">
        <v>10</v>
      </c>
      <c r="G60" s="0" t="s">
        <v>12</v>
      </c>
      <c r="H60" s="0" t="s">
        <v>214</v>
      </c>
      <c r="I60" s="0" t="n">
        <v>32201</v>
      </c>
      <c r="J60" s="0" t="s">
        <v>724</v>
      </c>
      <c r="L60" s="0" t="n">
        <v>50</v>
      </c>
      <c r="M60" s="0" t="s">
        <v>83</v>
      </c>
      <c r="N60" s="0" t="s">
        <v>84</v>
      </c>
      <c r="O60" s="0" t="n">
        <v>61</v>
      </c>
      <c r="P60" s="0" t="s">
        <v>26</v>
      </c>
      <c r="Q60" s="125" t="n">
        <v>4080</v>
      </c>
      <c r="R60" s="130" t="n">
        <v>37018</v>
      </c>
      <c r="S60" s="130" t="n">
        <v>37022</v>
      </c>
    </row>
    <row r="61" customFormat="false" ht="12.75" hidden="false" customHeight="false" outlineLevel="0" collapsed="false">
      <c r="A61" s="122" t="n">
        <f aca="false">DATEVALUE(TEXT(B61,"mm/dd/yy"))</f>
        <v>37013</v>
      </c>
      <c r="B61" s="124" t="n">
        <v>37013.4173611111</v>
      </c>
      <c r="C61" s="0" t="s">
        <v>239</v>
      </c>
      <c r="D61" s="0" t="s">
        <v>14</v>
      </c>
      <c r="E61" s="0" t="s">
        <v>10</v>
      </c>
      <c r="G61" s="0" t="s">
        <v>11</v>
      </c>
      <c r="H61" s="0" t="s">
        <v>399</v>
      </c>
      <c r="I61" s="0" t="n">
        <v>49377</v>
      </c>
      <c r="J61" s="0" t="s">
        <v>725</v>
      </c>
      <c r="L61" s="131" t="n">
        <v>10000</v>
      </c>
      <c r="M61" s="0" t="s">
        <v>111</v>
      </c>
      <c r="N61" s="0" t="s">
        <v>84</v>
      </c>
      <c r="O61" s="0" t="n">
        <v>0.205</v>
      </c>
      <c r="P61" s="0" t="s">
        <v>28</v>
      </c>
      <c r="Q61" s="125" t="n">
        <v>1530000</v>
      </c>
      <c r="R61" s="130" t="n">
        <v>37043</v>
      </c>
      <c r="S61" s="130" t="n">
        <v>37195</v>
      </c>
    </row>
    <row r="62" customFormat="false" ht="12.75" hidden="false" customHeight="false" outlineLevel="0" collapsed="false">
      <c r="A62" s="122" t="n">
        <f aca="false">DATEVALUE(TEXT(B62,"mm/dd/yy"))</f>
        <v>37013</v>
      </c>
      <c r="B62" s="124" t="n">
        <v>37013.6013888889</v>
      </c>
      <c r="C62" s="0" t="s">
        <v>91</v>
      </c>
      <c r="D62" s="0" t="s">
        <v>13</v>
      </c>
      <c r="E62" s="0" t="s">
        <v>10</v>
      </c>
      <c r="G62" s="0" t="s">
        <v>12</v>
      </c>
      <c r="H62" s="0" t="s">
        <v>119</v>
      </c>
      <c r="I62" s="0" t="n">
        <v>33288</v>
      </c>
      <c r="J62" s="0" t="s">
        <v>726</v>
      </c>
      <c r="L62" s="0" t="n">
        <v>50</v>
      </c>
      <c r="M62" s="0" t="s">
        <v>83</v>
      </c>
      <c r="N62" s="0" t="s">
        <v>84</v>
      </c>
      <c r="O62" s="0" t="n">
        <v>44</v>
      </c>
      <c r="P62" s="0" t="s">
        <v>28</v>
      </c>
      <c r="Q62" s="125" t="n">
        <v>24072.48</v>
      </c>
      <c r="R62" s="130" t="n">
        <v>37257</v>
      </c>
      <c r="S62" s="130" t="n">
        <v>37315</v>
      </c>
    </row>
    <row r="63" customFormat="false" ht="12.75" hidden="false" customHeight="false" outlineLevel="0" collapsed="false">
      <c r="A63" s="122" t="n">
        <f aca="false">DATEVALUE(TEXT(B63,"mm/dd/yy"))</f>
        <v>37014</v>
      </c>
      <c r="B63" s="132" t="n">
        <v>37014.3535300926</v>
      </c>
      <c r="C63" s="0" t="s">
        <v>292</v>
      </c>
      <c r="D63" s="0" t="s">
        <v>13</v>
      </c>
      <c r="E63" s="0" t="s">
        <v>10</v>
      </c>
      <c r="G63" s="0" t="s">
        <v>12</v>
      </c>
      <c r="H63" s="0" t="s">
        <v>92</v>
      </c>
      <c r="I63" s="90" t="n">
        <v>29487</v>
      </c>
      <c r="J63" s="0" t="s">
        <v>727</v>
      </c>
      <c r="K63" s="133" t="n">
        <v>25</v>
      </c>
      <c r="L63" s="133"/>
      <c r="M63" s="0" t="s">
        <v>83</v>
      </c>
      <c r="N63" s="0" t="s">
        <v>84</v>
      </c>
      <c r="O63" s="133" t="n">
        <v>158</v>
      </c>
      <c r="P63" s="0" t="s">
        <v>28</v>
      </c>
      <c r="Q63" s="134" t="n">
        <v>881.5</v>
      </c>
      <c r="R63" s="135" t="n">
        <v>37015.875</v>
      </c>
      <c r="S63" s="135" t="n">
        <v>37016.875</v>
      </c>
    </row>
    <row r="64" customFormat="false" ht="12.75" hidden="false" customHeight="false" outlineLevel="0" collapsed="false">
      <c r="A64" s="122" t="n">
        <f aca="false">DATEVALUE(TEXT(B64,"mm/dd/yy"))</f>
        <v>37014</v>
      </c>
      <c r="B64" s="132" t="n">
        <v>37014.359224537</v>
      </c>
      <c r="C64" s="0" t="s">
        <v>292</v>
      </c>
      <c r="D64" s="0" t="s">
        <v>13</v>
      </c>
      <c r="E64" s="0" t="s">
        <v>10</v>
      </c>
      <c r="G64" s="0" t="s">
        <v>12</v>
      </c>
      <c r="H64" s="0" t="s">
        <v>92</v>
      </c>
      <c r="I64" s="90" t="n">
        <v>29487</v>
      </c>
      <c r="J64" s="0" t="s">
        <v>727</v>
      </c>
      <c r="K64" s="133" t="n">
        <v>25</v>
      </c>
      <c r="L64" s="133"/>
      <c r="M64" s="0" t="s">
        <v>83</v>
      </c>
      <c r="N64" s="0" t="s">
        <v>84</v>
      </c>
      <c r="O64" s="133" t="n">
        <v>158</v>
      </c>
      <c r="P64" s="0" t="s">
        <v>28</v>
      </c>
      <c r="Q64" s="134" t="n">
        <v>881.5</v>
      </c>
      <c r="R64" s="135" t="n">
        <v>37015.875</v>
      </c>
      <c r="S64" s="135" t="n">
        <v>37016.875</v>
      </c>
    </row>
    <row r="65" customFormat="false" ht="12.75" hidden="false" customHeight="false" outlineLevel="0" collapsed="false">
      <c r="A65" s="122" t="n">
        <f aca="false">DATEVALUE(TEXT(B65,"mm/dd/yy"))</f>
        <v>37014</v>
      </c>
      <c r="B65" s="132" t="n">
        <v>37014.4021180556</v>
      </c>
      <c r="C65" s="0" t="s">
        <v>439</v>
      </c>
      <c r="D65" s="0" t="s">
        <v>14</v>
      </c>
      <c r="E65" s="0" t="s">
        <v>10</v>
      </c>
      <c r="G65" s="0" t="s">
        <v>12</v>
      </c>
      <c r="H65" s="0" t="s">
        <v>361</v>
      </c>
      <c r="I65" s="90" t="n">
        <v>38337</v>
      </c>
      <c r="J65" s="0" t="s">
        <v>728</v>
      </c>
      <c r="K65" s="133" t="n">
        <v>15</v>
      </c>
      <c r="L65" s="133"/>
      <c r="M65" s="0" t="s">
        <v>363</v>
      </c>
      <c r="N65" s="0" t="s">
        <v>364</v>
      </c>
      <c r="O65" s="133" t="n">
        <v>139.25</v>
      </c>
      <c r="P65" s="0" t="s">
        <v>27</v>
      </c>
      <c r="Q65" s="134" t="n">
        <v>7200.3</v>
      </c>
      <c r="R65" s="135" t="n">
        <v>37016.875</v>
      </c>
      <c r="S65" s="135" t="n">
        <v>37042.875</v>
      </c>
    </row>
    <row r="66" customFormat="false" ht="12.75" hidden="false" customHeight="false" outlineLevel="0" collapsed="false">
      <c r="A66" s="122" t="n">
        <f aca="false">DATEVALUE(TEXT(B66,"mm/dd/yy"))</f>
        <v>37014</v>
      </c>
      <c r="B66" s="132" t="n">
        <v>37014.4028935185</v>
      </c>
      <c r="C66" s="0" t="s">
        <v>439</v>
      </c>
      <c r="D66" s="0" t="s">
        <v>14</v>
      </c>
      <c r="E66" s="0" t="s">
        <v>10</v>
      </c>
      <c r="G66" s="0" t="s">
        <v>12</v>
      </c>
      <c r="H66" s="0" t="s">
        <v>361</v>
      </c>
      <c r="I66" s="90" t="n">
        <v>38337</v>
      </c>
      <c r="J66" s="0" t="s">
        <v>728</v>
      </c>
      <c r="K66" s="133" t="n">
        <v>15</v>
      </c>
      <c r="L66" s="133"/>
      <c r="M66" s="0" t="s">
        <v>363</v>
      </c>
      <c r="N66" s="0" t="s">
        <v>364</v>
      </c>
      <c r="O66" s="133" t="n">
        <v>139.25</v>
      </c>
      <c r="P66" s="0" t="s">
        <v>27</v>
      </c>
      <c r="Q66" s="134" t="n">
        <v>7200.3</v>
      </c>
      <c r="R66" s="135" t="n">
        <v>37016.875</v>
      </c>
      <c r="S66" s="135" t="n">
        <v>37042.875</v>
      </c>
    </row>
    <row r="67" customFormat="false" ht="12.75" hidden="false" customHeight="false" outlineLevel="0" collapsed="false">
      <c r="A67" s="122" t="n">
        <f aca="false">DATEVALUE(TEXT(B67,"mm/dd/yy"))</f>
        <v>37014</v>
      </c>
      <c r="B67" s="132" t="n">
        <v>37014.5184143519</v>
      </c>
      <c r="C67" s="0" t="s">
        <v>242</v>
      </c>
      <c r="D67" s="0" t="s">
        <v>14</v>
      </c>
      <c r="E67" s="0" t="s">
        <v>10</v>
      </c>
      <c r="G67" s="0" t="s">
        <v>12</v>
      </c>
      <c r="H67" s="0" t="s">
        <v>119</v>
      </c>
      <c r="I67" s="90" t="n">
        <v>32554</v>
      </c>
      <c r="J67" s="0" t="s">
        <v>158</v>
      </c>
      <c r="K67" s="133"/>
      <c r="L67" s="133" t="n">
        <v>50</v>
      </c>
      <c r="M67" s="0" t="s">
        <v>83</v>
      </c>
      <c r="N67" s="0" t="s">
        <v>84</v>
      </c>
      <c r="O67" s="133" t="n">
        <v>65.25</v>
      </c>
      <c r="P67" s="0" t="s">
        <v>28</v>
      </c>
      <c r="Q67" s="134" t="n">
        <v>12240</v>
      </c>
      <c r="R67" s="135" t="n">
        <v>37043.5916666667</v>
      </c>
      <c r="S67" s="135" t="n">
        <v>37072.5916666667</v>
      </c>
    </row>
    <row r="68" customFormat="false" ht="12.75" hidden="false" customHeight="false" outlineLevel="0" collapsed="false">
      <c r="A68" s="122" t="n">
        <f aca="false">DATEVALUE(TEXT(B68,"mm/dd/yy"))</f>
        <v>37015</v>
      </c>
      <c r="B68" s="124" t="n">
        <v>37015.4277777778</v>
      </c>
      <c r="C68" s="0" t="s">
        <v>333</v>
      </c>
      <c r="D68" s="0" t="s">
        <v>14</v>
      </c>
      <c r="E68" s="0" t="s">
        <v>10</v>
      </c>
      <c r="G68" s="0" t="s">
        <v>12</v>
      </c>
      <c r="H68" s="0" t="s">
        <v>119</v>
      </c>
      <c r="I68" s="0" t="n">
        <v>32554</v>
      </c>
      <c r="J68" s="0" t="s">
        <v>158</v>
      </c>
      <c r="K68" s="0" t="n">
        <v>50</v>
      </c>
      <c r="M68" s="0" t="s">
        <v>83</v>
      </c>
      <c r="N68" s="0" t="s">
        <v>84</v>
      </c>
      <c r="O68" s="0" t="n">
        <v>66.75</v>
      </c>
      <c r="P68" s="0" t="s">
        <v>28</v>
      </c>
      <c r="Q68" s="125" t="n">
        <v>12240</v>
      </c>
      <c r="R68" s="130" t="n">
        <v>37043</v>
      </c>
      <c r="S68" s="130" t="n">
        <v>37072</v>
      </c>
    </row>
    <row r="69" customFormat="false" ht="12.75" hidden="false" customHeight="false" outlineLevel="0" collapsed="false">
      <c r="A69" s="122" t="n">
        <f aca="false">DATEVALUE(TEXT(B69,"mm/dd/yy"))</f>
        <v>37018</v>
      </c>
      <c r="B69" s="124" t="n">
        <v>37018.31875</v>
      </c>
      <c r="C69" s="0" t="s">
        <v>146</v>
      </c>
      <c r="D69" s="0" t="s">
        <v>14</v>
      </c>
      <c r="E69" s="0" t="s">
        <v>10</v>
      </c>
      <c r="G69" s="0" t="s">
        <v>12</v>
      </c>
      <c r="H69" s="0" t="s">
        <v>214</v>
      </c>
      <c r="I69" s="0" t="n">
        <v>32215</v>
      </c>
      <c r="J69" s="0" t="s">
        <v>729</v>
      </c>
      <c r="K69" s="0" t="n">
        <v>50</v>
      </c>
      <c r="M69" s="0" t="s">
        <v>83</v>
      </c>
      <c r="N69" s="0" t="s">
        <v>84</v>
      </c>
      <c r="O69" s="0" t="n">
        <v>69</v>
      </c>
      <c r="P69" s="0" t="s">
        <v>28</v>
      </c>
      <c r="Q69" s="125" t="n">
        <v>12240</v>
      </c>
      <c r="R69" s="130" t="n">
        <v>37043</v>
      </c>
      <c r="S69" s="130" t="n">
        <v>37072</v>
      </c>
    </row>
    <row r="70" customFormat="false" ht="12.75" hidden="false" customHeight="false" outlineLevel="0" collapsed="false">
      <c r="A70" s="122" t="n">
        <f aca="false">DATEVALUE(TEXT(B70,"mm/dd/yy"))</f>
        <v>37018</v>
      </c>
      <c r="B70" s="124" t="n">
        <v>37018.4729166667</v>
      </c>
      <c r="C70" s="0" t="s">
        <v>439</v>
      </c>
      <c r="D70" s="0" t="s">
        <v>14</v>
      </c>
      <c r="E70" s="0" t="s">
        <v>10</v>
      </c>
      <c r="G70" s="0" t="s">
        <v>12</v>
      </c>
      <c r="H70" s="0" t="s">
        <v>361</v>
      </c>
      <c r="I70" s="0" t="n">
        <v>47112</v>
      </c>
      <c r="J70" s="0" t="s">
        <v>730</v>
      </c>
      <c r="L70" s="0" t="n">
        <v>25</v>
      </c>
      <c r="M70" s="0" t="s">
        <v>363</v>
      </c>
      <c r="N70" s="0" t="s">
        <v>364</v>
      </c>
      <c r="O70" s="0" t="n">
        <v>99.5</v>
      </c>
      <c r="P70" s="0" t="s">
        <v>26</v>
      </c>
      <c r="Q70" s="125" t="n">
        <v>1800</v>
      </c>
      <c r="R70" s="130" t="n">
        <v>37043</v>
      </c>
      <c r="S70" s="130" t="n">
        <v>37072</v>
      </c>
    </row>
    <row r="71" customFormat="false" ht="12.75" hidden="false" customHeight="false" outlineLevel="0" collapsed="false">
      <c r="A71" s="122" t="n">
        <f aca="false">DATEVALUE(TEXT(B71,"mm/dd/yy"))</f>
        <v>37019</v>
      </c>
      <c r="B71" s="124" t="n">
        <v>37019.5398032407</v>
      </c>
      <c r="C71" s="0" t="s">
        <v>731</v>
      </c>
      <c r="D71" s="0" t="s">
        <v>14</v>
      </c>
      <c r="E71" s="0" t="s">
        <v>10</v>
      </c>
      <c r="G71" s="0" t="s">
        <v>12</v>
      </c>
      <c r="H71" s="0" t="s">
        <v>81</v>
      </c>
      <c r="I71" s="0" t="n">
        <v>33072</v>
      </c>
      <c r="J71" s="0" t="s">
        <v>396</v>
      </c>
      <c r="L71" s="0" t="n">
        <v>25</v>
      </c>
      <c r="M71" s="0" t="s">
        <v>83</v>
      </c>
      <c r="N71" s="0" t="s">
        <v>84</v>
      </c>
      <c r="O71" s="0" t="n">
        <v>260</v>
      </c>
      <c r="P71" s="0" t="s">
        <v>28</v>
      </c>
      <c r="Q71" s="125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22" t="n">
        <f aca="false">DATEVALUE(TEXT(B72,"mm/dd/yy"))</f>
        <v>37020</v>
      </c>
      <c r="B72" s="124" t="n">
        <v>37020.3375</v>
      </c>
      <c r="C72" s="0" t="s">
        <v>717</v>
      </c>
      <c r="D72" s="0" t="s">
        <v>19</v>
      </c>
      <c r="E72" s="0" t="s">
        <v>10</v>
      </c>
      <c r="G72" s="0" t="s">
        <v>11</v>
      </c>
      <c r="H72" s="0" t="s">
        <v>125</v>
      </c>
      <c r="I72" s="0" t="n">
        <v>43378</v>
      </c>
      <c r="J72" s="0" t="s">
        <v>346</v>
      </c>
      <c r="L72" s="131" t="n">
        <v>5000</v>
      </c>
      <c r="M72" s="0" t="s">
        <v>111</v>
      </c>
      <c r="N72" s="0" t="s">
        <v>84</v>
      </c>
      <c r="O72" s="0" t="n">
        <v>4.2525</v>
      </c>
      <c r="P72" s="0" t="s">
        <v>29</v>
      </c>
      <c r="Q72" s="125" t="n">
        <v>150000</v>
      </c>
      <c r="R72" s="130" t="n">
        <v>37043</v>
      </c>
      <c r="S72" s="130" t="n">
        <v>37072</v>
      </c>
    </row>
    <row r="73" customFormat="false" ht="12.75" hidden="false" customHeight="false" outlineLevel="0" collapsed="false">
      <c r="A73" s="122" t="n">
        <f aca="false">DATEVALUE(TEXT(B73,"mm/dd/yy"))</f>
        <v>37021</v>
      </c>
      <c r="B73" s="124" t="n">
        <v>37021.4006944444</v>
      </c>
      <c r="C73" s="0" t="s">
        <v>732</v>
      </c>
      <c r="D73" s="0" t="s">
        <v>19</v>
      </c>
      <c r="E73" s="0" t="s">
        <v>10</v>
      </c>
      <c r="G73" s="0" t="s">
        <v>11</v>
      </c>
      <c r="H73" s="0" t="s">
        <v>125</v>
      </c>
      <c r="I73" s="0" t="n">
        <v>43378</v>
      </c>
      <c r="J73" s="0" t="s">
        <v>346</v>
      </c>
      <c r="K73" s="131" t="n">
        <v>2500</v>
      </c>
      <c r="M73" s="0" t="s">
        <v>111</v>
      </c>
      <c r="N73" s="0" t="s">
        <v>84</v>
      </c>
      <c r="O73" s="0" t="n">
        <v>4.19</v>
      </c>
      <c r="P73" s="0" t="s">
        <v>27</v>
      </c>
      <c r="Q73" s="125" t="n">
        <v>75000</v>
      </c>
      <c r="R73" s="130" t="n">
        <v>37043</v>
      </c>
      <c r="S73" s="130" t="n">
        <v>37072</v>
      </c>
    </row>
    <row r="74" customFormat="false" ht="12.75" hidden="false" customHeight="false" outlineLevel="0" collapsed="false">
      <c r="A74" s="122" t="n">
        <f aca="false">DATEVALUE(TEXT(B74,"mm/dd/yy"))</f>
        <v>37021</v>
      </c>
      <c r="B74" s="124" t="n">
        <v>37021.4152777778</v>
      </c>
      <c r="C74" s="0" t="s">
        <v>704</v>
      </c>
      <c r="D74" s="0" t="s">
        <v>19</v>
      </c>
      <c r="E74" s="0" t="s">
        <v>10</v>
      </c>
      <c r="G74" s="0" t="s">
        <v>11</v>
      </c>
      <c r="H74" s="0" t="s">
        <v>125</v>
      </c>
      <c r="I74" s="0" t="n">
        <v>43378</v>
      </c>
      <c r="J74" s="0" t="s">
        <v>346</v>
      </c>
      <c r="K74" s="131" t="n">
        <v>2500</v>
      </c>
      <c r="M74" s="0" t="s">
        <v>111</v>
      </c>
      <c r="N74" s="0" t="s">
        <v>84</v>
      </c>
      <c r="O74" s="0" t="n">
        <v>4.26</v>
      </c>
      <c r="P74" s="0" t="s">
        <v>31</v>
      </c>
      <c r="Q74" s="125" t="n">
        <v>75000</v>
      </c>
      <c r="R74" s="130" t="n">
        <v>37043</v>
      </c>
      <c r="S74" s="130" t="n">
        <v>37072</v>
      </c>
    </row>
    <row r="75" customFormat="false" ht="12.75" hidden="false" customHeight="false" outlineLevel="0" collapsed="false">
      <c r="A75" s="122" t="n">
        <f aca="false">DATEVALUE(TEXT(B75,"mm/dd/yy"))</f>
        <v>37021</v>
      </c>
      <c r="B75" s="124" t="n">
        <v>37021.4534722222</v>
      </c>
      <c r="C75" s="0" t="s">
        <v>287</v>
      </c>
      <c r="D75" s="0" t="s">
        <v>13</v>
      </c>
      <c r="E75" s="0" t="s">
        <v>10</v>
      </c>
      <c r="G75" s="0" t="s">
        <v>11</v>
      </c>
      <c r="H75" s="0" t="s">
        <v>483</v>
      </c>
      <c r="I75" s="0" t="n">
        <v>45239</v>
      </c>
      <c r="J75" s="0" t="s">
        <v>484</v>
      </c>
      <c r="K75" s="131" t="n">
        <v>10000</v>
      </c>
      <c r="M75" s="0" t="s">
        <v>111</v>
      </c>
      <c r="N75" s="0" t="s">
        <v>84</v>
      </c>
      <c r="O75" s="0" t="n">
        <v>-0.0075</v>
      </c>
      <c r="P75" s="0" t="s">
        <v>31</v>
      </c>
      <c r="Q75" s="125" t="n">
        <v>1510000</v>
      </c>
      <c r="R75" s="130" t="n">
        <v>37196</v>
      </c>
      <c r="S75" s="130" t="n">
        <v>37346</v>
      </c>
    </row>
    <row r="76" customFormat="false" ht="12.75" hidden="false" customHeight="false" outlineLevel="0" collapsed="false">
      <c r="A76" s="122" t="n">
        <f aca="false">DATEVALUE(TEXT(B76,"mm/dd/yy"))</f>
        <v>37021</v>
      </c>
      <c r="B76" s="124" t="n">
        <v>37021.5048611111</v>
      </c>
      <c r="C76" s="0" t="s">
        <v>162</v>
      </c>
      <c r="D76" s="0" t="s">
        <v>19</v>
      </c>
      <c r="E76" s="0" t="s">
        <v>10</v>
      </c>
      <c r="G76" s="0" t="s">
        <v>11</v>
      </c>
      <c r="H76" s="0" t="s">
        <v>125</v>
      </c>
      <c r="I76" s="0" t="n">
        <v>43378</v>
      </c>
      <c r="J76" s="0" t="s">
        <v>346</v>
      </c>
      <c r="K76" s="131" t="n">
        <v>2500</v>
      </c>
      <c r="M76" s="0" t="s">
        <v>111</v>
      </c>
      <c r="N76" s="0" t="s">
        <v>84</v>
      </c>
      <c r="O76" s="0" t="n">
        <v>4.2575</v>
      </c>
      <c r="P76" s="0" t="s">
        <v>31</v>
      </c>
      <c r="Q76" s="125" t="n">
        <v>75000</v>
      </c>
      <c r="R76" s="130" t="n">
        <v>37043</v>
      </c>
      <c r="S76" s="130" t="n">
        <v>37072</v>
      </c>
    </row>
    <row r="77" customFormat="false" ht="12.75" hidden="false" customHeight="false" outlineLevel="0" collapsed="false">
      <c r="A77" s="122" t="n">
        <f aca="false">DATEVALUE(TEXT(B77,"mm/dd/yy"))</f>
        <v>37022</v>
      </c>
      <c r="B77" s="124" t="n">
        <v>37022.3541666667</v>
      </c>
      <c r="C77" s="0" t="s">
        <v>292</v>
      </c>
      <c r="D77" s="0" t="s">
        <v>13</v>
      </c>
      <c r="E77" s="0" t="s">
        <v>10</v>
      </c>
      <c r="G77" s="0" t="s">
        <v>12</v>
      </c>
      <c r="H77" s="0" t="s">
        <v>92</v>
      </c>
      <c r="I77" s="0" t="n">
        <v>29487</v>
      </c>
      <c r="J77" s="0" t="s">
        <v>496</v>
      </c>
      <c r="K77" s="0" t="n">
        <v>25</v>
      </c>
      <c r="M77" s="0" t="s">
        <v>83</v>
      </c>
      <c r="N77" s="0" t="s">
        <v>84</v>
      </c>
      <c r="O77" s="0" t="n">
        <v>400</v>
      </c>
      <c r="P77" s="0" t="s">
        <v>28</v>
      </c>
      <c r="Q77" s="125" t="n">
        <v>881.5</v>
      </c>
      <c r="R77" s="130" t="n">
        <v>37025</v>
      </c>
      <c r="S77" s="130" t="n">
        <v>37025</v>
      </c>
    </row>
    <row r="78" customFormat="false" ht="12.75" hidden="false" customHeight="false" outlineLevel="0" collapsed="false">
      <c r="A78" s="122" t="n">
        <f aca="false">DATEVALUE(TEXT(B78,"mm/dd/yy"))</f>
        <v>37022</v>
      </c>
      <c r="B78" s="124" t="n">
        <v>37022.4416666667</v>
      </c>
      <c r="C78" s="0" t="s">
        <v>136</v>
      </c>
      <c r="D78" s="0" t="s">
        <v>13</v>
      </c>
      <c r="E78" s="0" t="s">
        <v>10</v>
      </c>
      <c r="G78" s="0" t="s">
        <v>12</v>
      </c>
      <c r="H78" s="0" t="s">
        <v>119</v>
      </c>
      <c r="I78" s="0" t="n">
        <v>33303</v>
      </c>
      <c r="J78" s="0" t="s">
        <v>442</v>
      </c>
      <c r="K78" s="0" t="n">
        <v>25</v>
      </c>
      <c r="M78" s="0" t="s">
        <v>83</v>
      </c>
      <c r="N78" s="0" t="s">
        <v>84</v>
      </c>
      <c r="O78" s="0" t="n">
        <v>74.5</v>
      </c>
      <c r="P78" s="0" t="s">
        <v>31</v>
      </c>
      <c r="Q78" s="125" t="n">
        <v>17708</v>
      </c>
      <c r="R78" s="130" t="n">
        <v>37438</v>
      </c>
      <c r="S78" s="130" t="n">
        <v>37499</v>
      </c>
    </row>
    <row r="79" customFormat="false" ht="12.75" hidden="false" customHeight="false" outlineLevel="0" collapsed="false">
      <c r="A79" s="122" t="n">
        <f aca="false">DATEVALUE(TEXT(B79,"mm/dd/yy"))</f>
        <v>37022</v>
      </c>
      <c r="B79" s="124" t="n">
        <v>37022.5138888889</v>
      </c>
      <c r="C79" s="0" t="s">
        <v>99</v>
      </c>
      <c r="D79" s="0" t="s">
        <v>13</v>
      </c>
      <c r="E79" s="0" t="s">
        <v>10</v>
      </c>
      <c r="G79" s="0" t="s">
        <v>12</v>
      </c>
      <c r="H79" s="0" t="s">
        <v>119</v>
      </c>
      <c r="I79" s="0" t="n">
        <v>29065</v>
      </c>
      <c r="J79" s="0" t="s">
        <v>500</v>
      </c>
      <c r="L79" s="0" t="n">
        <v>50</v>
      </c>
      <c r="M79" s="0" t="s">
        <v>83</v>
      </c>
      <c r="N79" s="0" t="s">
        <v>84</v>
      </c>
      <c r="O79" s="0" t="n">
        <v>41.75</v>
      </c>
      <c r="P79" s="0" t="s">
        <v>31</v>
      </c>
      <c r="Q79" s="125" t="n">
        <v>12240</v>
      </c>
      <c r="R79" s="130" t="n">
        <v>37026</v>
      </c>
      <c r="S79" s="130" t="n">
        <v>37042</v>
      </c>
    </row>
    <row r="80" customFormat="false" ht="12.75" hidden="false" customHeight="false" outlineLevel="0" collapsed="false">
      <c r="A80" s="122" t="n">
        <f aca="false">DATEVALUE(TEXT(B80,"mm/dd/yy"))</f>
        <v>37026</v>
      </c>
      <c r="B80" s="124" t="n">
        <v>37026.3555555556</v>
      </c>
      <c r="C80" s="0" t="s">
        <v>292</v>
      </c>
      <c r="D80" s="0" t="s">
        <v>13</v>
      </c>
      <c r="E80" s="0" t="s">
        <v>10</v>
      </c>
      <c r="G80" s="0" t="s">
        <v>12</v>
      </c>
      <c r="H80" s="0" t="s">
        <v>92</v>
      </c>
      <c r="I80" s="0" t="n">
        <v>29383</v>
      </c>
      <c r="J80" s="0" t="s">
        <v>511</v>
      </c>
      <c r="K80" s="0" t="n">
        <v>25</v>
      </c>
      <c r="M80" s="0" t="s">
        <v>83</v>
      </c>
      <c r="N80" s="0" t="s">
        <v>84</v>
      </c>
      <c r="O80" s="0" t="n">
        <v>95</v>
      </c>
      <c r="P80" s="0" t="s">
        <v>28</v>
      </c>
      <c r="Q80" s="125" t="n">
        <v>771.5</v>
      </c>
      <c r="R80" s="130" t="n">
        <v>37027</v>
      </c>
      <c r="S80" s="130" t="n">
        <v>37027</v>
      </c>
    </row>
    <row r="81" customFormat="false" ht="12.75" hidden="false" customHeight="false" outlineLevel="0" collapsed="false">
      <c r="A81" s="122" t="n">
        <f aca="false">DATEVALUE(TEXT(B81,"mm/dd/yy"))</f>
        <v>37026</v>
      </c>
      <c r="B81" s="124" t="n">
        <v>37026.36875</v>
      </c>
      <c r="C81" s="0" t="s">
        <v>719</v>
      </c>
      <c r="D81" s="0" t="s">
        <v>15</v>
      </c>
      <c r="E81" s="0" t="s">
        <v>10</v>
      </c>
      <c r="G81" s="0" t="s">
        <v>11</v>
      </c>
      <c r="H81" s="0" t="s">
        <v>109</v>
      </c>
      <c r="I81" s="0" t="n">
        <v>36167</v>
      </c>
      <c r="J81" s="0" t="s">
        <v>512</v>
      </c>
      <c r="K81" s="131" t="n">
        <v>10000</v>
      </c>
      <c r="M81" s="0" t="s">
        <v>111</v>
      </c>
      <c r="N81" s="0" t="s">
        <v>84</v>
      </c>
      <c r="O81" s="0" t="n">
        <v>0.0175</v>
      </c>
      <c r="P81" s="0" t="s">
        <v>29</v>
      </c>
      <c r="Q81" s="125" t="n">
        <v>300000</v>
      </c>
      <c r="R81" s="130" t="n">
        <v>37043</v>
      </c>
      <c r="S81" s="130" t="n">
        <v>37072</v>
      </c>
    </row>
    <row r="82" customFormat="false" ht="12.75" hidden="false" customHeight="false" outlineLevel="0" collapsed="false">
      <c r="A82" s="122" t="n">
        <f aca="false">DATEVALUE(TEXT(B82,"mm/dd/yy"))</f>
        <v>37026</v>
      </c>
      <c r="B82" s="124" t="n">
        <v>37026.36875</v>
      </c>
      <c r="C82" s="0" t="s">
        <v>719</v>
      </c>
      <c r="D82" s="0" t="s">
        <v>15</v>
      </c>
      <c r="E82" s="0" t="s">
        <v>10</v>
      </c>
      <c r="G82" s="0" t="s">
        <v>11</v>
      </c>
      <c r="H82" s="0" t="s">
        <v>109</v>
      </c>
      <c r="I82" s="0" t="n">
        <v>36167</v>
      </c>
      <c r="J82" s="0" t="s">
        <v>512</v>
      </c>
      <c r="K82" s="131" t="n">
        <v>10000</v>
      </c>
      <c r="M82" s="0" t="s">
        <v>111</v>
      </c>
      <c r="N82" s="0" t="s">
        <v>84</v>
      </c>
      <c r="O82" s="0" t="n">
        <v>0.0175</v>
      </c>
      <c r="P82" s="0" t="s">
        <v>29</v>
      </c>
      <c r="Q82" s="125" t="n">
        <v>300000</v>
      </c>
      <c r="R82" s="130" t="n">
        <v>37043</v>
      </c>
      <c r="S82" s="130" t="n">
        <v>37072</v>
      </c>
    </row>
    <row r="83" customFormat="false" ht="12.75" hidden="false" customHeight="false" outlineLevel="0" collapsed="false">
      <c r="A83" s="122" t="n">
        <f aca="false">DATEVALUE(TEXT(B83,"mm/dd/yy"))</f>
        <v>37026</v>
      </c>
      <c r="B83" s="124" t="n">
        <v>37026.3694444444</v>
      </c>
      <c r="C83" s="0" t="s">
        <v>719</v>
      </c>
      <c r="D83" s="0" t="s">
        <v>15</v>
      </c>
      <c r="E83" s="0" t="s">
        <v>10</v>
      </c>
      <c r="G83" s="0" t="s">
        <v>11</v>
      </c>
      <c r="H83" s="0" t="s">
        <v>109</v>
      </c>
      <c r="I83" s="0" t="n">
        <v>36167</v>
      </c>
      <c r="J83" s="0" t="s">
        <v>512</v>
      </c>
      <c r="K83" s="131" t="n">
        <v>10000</v>
      </c>
      <c r="M83" s="0" t="s">
        <v>111</v>
      </c>
      <c r="N83" s="0" t="s">
        <v>84</v>
      </c>
      <c r="O83" s="0" t="n">
        <v>0.0175</v>
      </c>
      <c r="P83" s="0" t="s">
        <v>29</v>
      </c>
      <c r="Q83" s="125" t="n">
        <v>300000</v>
      </c>
      <c r="R83" s="130" t="n">
        <v>37043</v>
      </c>
      <c r="S83" s="130" t="n">
        <v>37072</v>
      </c>
    </row>
    <row r="84" customFormat="false" ht="12.75" hidden="false" customHeight="false" outlineLevel="0" collapsed="false">
      <c r="A84" s="122" t="n">
        <f aca="false">DATEVALUE(TEXT(B84,"mm/dd/yy"))</f>
        <v>37026</v>
      </c>
      <c r="B84" s="124" t="n">
        <v>37026.5965277778</v>
      </c>
      <c r="C84" s="0" t="s">
        <v>164</v>
      </c>
      <c r="D84" s="0" t="s">
        <v>13</v>
      </c>
      <c r="E84" s="0" t="s">
        <v>10</v>
      </c>
      <c r="G84" s="0" t="s">
        <v>11</v>
      </c>
      <c r="H84" s="0" t="s">
        <v>109</v>
      </c>
      <c r="I84" s="0" t="n">
        <v>35677</v>
      </c>
      <c r="J84" s="0" t="s">
        <v>733</v>
      </c>
      <c r="L84" s="131" t="n">
        <v>15000</v>
      </c>
      <c r="M84" s="0" t="s">
        <v>111</v>
      </c>
      <c r="N84" s="0" t="s">
        <v>84</v>
      </c>
      <c r="O84" s="0" t="n">
        <v>-0.1175</v>
      </c>
      <c r="P84" s="0" t="s">
        <v>31</v>
      </c>
      <c r="Q84" s="125" t="n">
        <v>2265000</v>
      </c>
      <c r="R84" s="130" t="n">
        <v>37196</v>
      </c>
      <c r="S84" s="130" t="n">
        <v>37346</v>
      </c>
    </row>
    <row r="85" customFormat="false" ht="12.75" hidden="false" customHeight="false" outlineLevel="0" collapsed="false">
      <c r="A85" s="122" t="n">
        <f aca="false">DATEVALUE(TEXT(B85,"mm/dd/yy"))</f>
        <v>37027</v>
      </c>
      <c r="B85" s="124" t="n">
        <v>37027.3604166667</v>
      </c>
      <c r="C85" s="0" t="s">
        <v>734</v>
      </c>
      <c r="D85" s="0" t="s">
        <v>13</v>
      </c>
      <c r="E85" s="0" t="s">
        <v>10</v>
      </c>
      <c r="G85" s="0" t="s">
        <v>12</v>
      </c>
      <c r="H85" s="0" t="s">
        <v>214</v>
      </c>
      <c r="I85" s="0" t="n">
        <v>32198</v>
      </c>
      <c r="J85" s="0" t="s">
        <v>735</v>
      </c>
      <c r="K85" s="0" t="n">
        <v>50</v>
      </c>
      <c r="M85" s="0" t="s">
        <v>83</v>
      </c>
      <c r="N85" s="0" t="s">
        <v>84</v>
      </c>
      <c r="O85" s="0" t="n">
        <v>51.25</v>
      </c>
      <c r="P85" s="0" t="s">
        <v>27</v>
      </c>
      <c r="Q85" s="125" t="n">
        <v>408</v>
      </c>
      <c r="R85" s="130" t="n">
        <v>37028</v>
      </c>
      <c r="S85" s="130" t="n">
        <v>37028</v>
      </c>
    </row>
    <row r="86" customFormat="false" ht="12.75" hidden="false" customHeight="false" outlineLevel="0" collapsed="false">
      <c r="A86" s="122" t="n">
        <f aca="false">DATEVALUE(TEXT(B86,"mm/dd/yy"))</f>
        <v>37027</v>
      </c>
      <c r="B86" s="124" t="n">
        <v>37027.3722222222</v>
      </c>
      <c r="C86" s="0" t="s">
        <v>717</v>
      </c>
      <c r="D86" s="0" t="s">
        <v>13</v>
      </c>
      <c r="E86" s="0" t="s">
        <v>10</v>
      </c>
      <c r="G86" s="0" t="s">
        <v>11</v>
      </c>
      <c r="H86" s="0" t="s">
        <v>109</v>
      </c>
      <c r="I86" s="0" t="n">
        <v>48734</v>
      </c>
      <c r="J86" s="0" t="s">
        <v>478</v>
      </c>
      <c r="K86" s="131" t="n">
        <v>5000</v>
      </c>
      <c r="M86" s="0" t="s">
        <v>111</v>
      </c>
      <c r="N86" s="0" t="s">
        <v>84</v>
      </c>
      <c r="O86" s="0" t="n">
        <v>0.17</v>
      </c>
      <c r="P86" s="0" t="s">
        <v>29</v>
      </c>
      <c r="Q86" s="125" t="n">
        <v>765000</v>
      </c>
      <c r="R86" s="130" t="n">
        <v>37043</v>
      </c>
      <c r="S86" s="130" t="n">
        <v>37195</v>
      </c>
    </row>
    <row r="87" customFormat="false" ht="12.75" hidden="false" customHeight="false" outlineLevel="0" collapsed="false">
      <c r="A87" s="122" t="n">
        <f aca="false">DATEVALUE(TEXT(B87,"mm/dd/yy"))</f>
        <v>37027</v>
      </c>
      <c r="B87" s="124" t="n">
        <v>37027.3965277778</v>
      </c>
      <c r="C87" s="0" t="s">
        <v>239</v>
      </c>
      <c r="D87" s="0" t="s">
        <v>13</v>
      </c>
      <c r="E87" s="0" t="s">
        <v>10</v>
      </c>
      <c r="G87" s="0" t="s">
        <v>11</v>
      </c>
      <c r="H87" s="0" t="s">
        <v>109</v>
      </c>
      <c r="I87" s="0" t="n">
        <v>48734</v>
      </c>
      <c r="J87" s="0" t="s">
        <v>478</v>
      </c>
      <c r="K87" s="131" t="n">
        <v>5000</v>
      </c>
      <c r="M87" s="0" t="s">
        <v>111</v>
      </c>
      <c r="N87" s="0" t="s">
        <v>84</v>
      </c>
      <c r="O87" s="0" t="n">
        <v>0.165</v>
      </c>
      <c r="P87" s="0" t="s">
        <v>31</v>
      </c>
      <c r="Q87" s="125" t="n">
        <v>765000</v>
      </c>
      <c r="R87" s="130" t="n">
        <v>37043</v>
      </c>
      <c r="S87" s="130" t="n">
        <v>37195</v>
      </c>
    </row>
    <row r="88" customFormat="false" ht="12.75" hidden="false" customHeight="false" outlineLevel="0" collapsed="false">
      <c r="A88" s="122" t="n">
        <f aca="false">DATEVALUE(TEXT(B88,"mm/dd/yy"))</f>
        <v>37027</v>
      </c>
      <c r="B88" s="124" t="n">
        <v>37027.4111111111</v>
      </c>
      <c r="C88" s="0" t="s">
        <v>244</v>
      </c>
      <c r="D88" s="0" t="s">
        <v>13</v>
      </c>
      <c r="E88" s="0" t="s">
        <v>10</v>
      </c>
      <c r="G88" s="0" t="s">
        <v>11</v>
      </c>
      <c r="H88" s="0" t="s">
        <v>109</v>
      </c>
      <c r="I88" s="0" t="n">
        <v>48734</v>
      </c>
      <c r="J88" s="0" t="s">
        <v>478</v>
      </c>
      <c r="K88" s="131" t="n">
        <v>5000</v>
      </c>
      <c r="M88" s="0" t="s">
        <v>111</v>
      </c>
      <c r="N88" s="0" t="s">
        <v>84</v>
      </c>
      <c r="O88" s="0" t="n">
        <v>0.17</v>
      </c>
      <c r="P88" s="0" t="s">
        <v>31</v>
      </c>
      <c r="Q88" s="125" t="n">
        <v>765000</v>
      </c>
      <c r="R88" s="130" t="n">
        <v>37043</v>
      </c>
      <c r="S88" s="130" t="n">
        <v>37195</v>
      </c>
    </row>
    <row r="89" customFormat="false" ht="12.75" hidden="false" customHeight="false" outlineLevel="0" collapsed="false">
      <c r="A89" s="122" t="n">
        <f aca="false">DATEVALUE(TEXT(B89,"mm/dd/yy"))</f>
        <v>37027</v>
      </c>
      <c r="B89" s="124" t="n">
        <v>37027.4548611111</v>
      </c>
      <c r="C89" s="0" t="s">
        <v>736</v>
      </c>
      <c r="D89" s="0" t="s">
        <v>14</v>
      </c>
      <c r="E89" s="0" t="s">
        <v>10</v>
      </c>
      <c r="G89" s="0" t="s">
        <v>12</v>
      </c>
      <c r="H89" s="0" t="s">
        <v>81</v>
      </c>
      <c r="I89" s="0" t="n">
        <v>49075</v>
      </c>
      <c r="J89" s="0" t="s">
        <v>392</v>
      </c>
      <c r="K89" s="0" t="n">
        <v>25</v>
      </c>
      <c r="M89" s="0" t="s">
        <v>83</v>
      </c>
      <c r="N89" s="0" t="s">
        <v>84</v>
      </c>
      <c r="O89" s="0" t="n">
        <v>315</v>
      </c>
      <c r="P89" s="0" t="s">
        <v>29</v>
      </c>
      <c r="Q89" s="125" t="n">
        <v>10284.5</v>
      </c>
      <c r="R89" s="130" t="n">
        <v>37043</v>
      </c>
      <c r="S89" s="130" t="n">
        <v>37072</v>
      </c>
    </row>
    <row r="90" customFormat="false" ht="12.75" hidden="false" customHeight="false" outlineLevel="0" collapsed="false">
      <c r="A90" s="122" t="n">
        <f aca="false">DATEVALUE(TEXT(B90,"mm/dd/yy"))</f>
        <v>37027</v>
      </c>
      <c r="B90" s="124" t="n">
        <v>37027.4680555556</v>
      </c>
      <c r="C90" s="0" t="s">
        <v>477</v>
      </c>
      <c r="D90" s="0" t="s">
        <v>13</v>
      </c>
      <c r="E90" s="0" t="s">
        <v>10</v>
      </c>
      <c r="G90" s="0" t="s">
        <v>11</v>
      </c>
      <c r="H90" s="0" t="s">
        <v>109</v>
      </c>
      <c r="I90" s="0" t="n">
        <v>29762</v>
      </c>
      <c r="J90" s="0" t="s">
        <v>737</v>
      </c>
      <c r="K90" s="131" t="n">
        <v>10000</v>
      </c>
      <c r="M90" s="0" t="s">
        <v>111</v>
      </c>
      <c r="N90" s="0" t="s">
        <v>84</v>
      </c>
      <c r="O90" s="0" t="n">
        <v>0.18</v>
      </c>
      <c r="P90" s="0" t="s">
        <v>31</v>
      </c>
      <c r="Q90" s="125" t="n">
        <v>1510000</v>
      </c>
      <c r="R90" s="130" t="n">
        <v>37196</v>
      </c>
      <c r="S90" s="130" t="n">
        <v>37346</v>
      </c>
    </row>
    <row r="91" customFormat="false" ht="12.75" hidden="false" customHeight="false" outlineLevel="0" collapsed="false">
      <c r="A91" s="122" t="n">
        <f aca="false">DATEVALUE(TEXT(B91,"mm/dd/yy"))</f>
        <v>37027</v>
      </c>
      <c r="B91" s="124" t="n">
        <v>37027.4694444445</v>
      </c>
      <c r="C91" s="0" t="s">
        <v>239</v>
      </c>
      <c r="D91" s="0" t="s">
        <v>13</v>
      </c>
      <c r="E91" s="0" t="s">
        <v>10</v>
      </c>
      <c r="G91" s="0" t="s">
        <v>11</v>
      </c>
      <c r="H91" s="0" t="s">
        <v>109</v>
      </c>
      <c r="I91" s="0" t="n">
        <v>29762</v>
      </c>
      <c r="J91" s="0" t="s">
        <v>737</v>
      </c>
      <c r="L91" s="131" t="n">
        <v>10000</v>
      </c>
      <c r="M91" s="0" t="s">
        <v>111</v>
      </c>
      <c r="N91" s="0" t="s">
        <v>84</v>
      </c>
      <c r="O91" s="0" t="n">
        <v>0.185</v>
      </c>
      <c r="P91" s="0" t="s">
        <v>31</v>
      </c>
      <c r="Q91" s="125" t="n">
        <v>1510000</v>
      </c>
      <c r="R91" s="130" t="n">
        <v>37196</v>
      </c>
      <c r="S91" s="130" t="n">
        <v>37346</v>
      </c>
    </row>
    <row r="92" customFormat="false" ht="12.75" hidden="false" customHeight="false" outlineLevel="0" collapsed="false">
      <c r="A92" s="122" t="n">
        <f aca="false">DATEVALUE(TEXT(B92,"mm/dd/yy"))</f>
        <v>37027</v>
      </c>
      <c r="B92" s="124" t="n">
        <v>37027.5527777778</v>
      </c>
      <c r="C92" s="0" t="s">
        <v>477</v>
      </c>
      <c r="D92" s="0" t="s">
        <v>13</v>
      </c>
      <c r="E92" s="0" t="s">
        <v>10</v>
      </c>
      <c r="G92" s="0" t="s">
        <v>11</v>
      </c>
      <c r="H92" s="0" t="s">
        <v>109</v>
      </c>
      <c r="I92" s="0" t="n">
        <v>48734</v>
      </c>
      <c r="J92" s="0" t="s">
        <v>478</v>
      </c>
      <c r="K92" s="131" t="n">
        <v>5000</v>
      </c>
      <c r="M92" s="0" t="s">
        <v>111</v>
      </c>
      <c r="N92" s="0" t="s">
        <v>84</v>
      </c>
      <c r="O92" s="0" t="n">
        <v>0.1675</v>
      </c>
      <c r="P92" s="0" t="s">
        <v>31</v>
      </c>
      <c r="Q92" s="125" t="n">
        <v>765000</v>
      </c>
      <c r="R92" s="130" t="n">
        <v>37043</v>
      </c>
      <c r="S92" s="130" t="n">
        <v>37195</v>
      </c>
    </row>
    <row r="93" customFormat="false" ht="12.75" hidden="false" customHeight="false" outlineLevel="0" collapsed="false">
      <c r="A93" s="122" t="n">
        <f aca="false">DATEVALUE(TEXT(B93,"mm/dd/yy"))</f>
        <v>37027</v>
      </c>
      <c r="B93" s="124" t="n">
        <v>37027.55625</v>
      </c>
      <c r="C93" s="0" t="s">
        <v>477</v>
      </c>
      <c r="D93" s="0" t="s">
        <v>13</v>
      </c>
      <c r="E93" s="0" t="s">
        <v>10</v>
      </c>
      <c r="G93" s="0" t="s">
        <v>11</v>
      </c>
      <c r="H93" s="0" t="s">
        <v>109</v>
      </c>
      <c r="I93" s="0" t="n">
        <v>48734</v>
      </c>
      <c r="J93" s="0" t="s">
        <v>478</v>
      </c>
      <c r="K93" s="131" t="n">
        <v>5000</v>
      </c>
      <c r="M93" s="0" t="s">
        <v>111</v>
      </c>
      <c r="N93" s="0" t="s">
        <v>84</v>
      </c>
      <c r="O93" s="0" t="n">
        <v>0.17</v>
      </c>
      <c r="P93" s="0" t="s">
        <v>31</v>
      </c>
      <c r="Q93" s="125" t="n">
        <v>765000</v>
      </c>
      <c r="R93" s="130" t="n">
        <v>37043</v>
      </c>
      <c r="S93" s="130" t="n">
        <v>37195</v>
      </c>
    </row>
    <row r="94" customFormat="false" ht="12.75" hidden="false" customHeight="false" outlineLevel="0" collapsed="false">
      <c r="A94" s="122" t="n">
        <f aca="false">DATEVALUE(TEXT(B94,"mm/dd/yy"))</f>
        <v>37028</v>
      </c>
      <c r="B94" s="124" t="n">
        <v>37028.34375</v>
      </c>
      <c r="C94" s="0" t="s">
        <v>292</v>
      </c>
      <c r="D94" s="0" t="s">
        <v>13</v>
      </c>
      <c r="E94" s="0" t="s">
        <v>10</v>
      </c>
      <c r="G94" s="0" t="s">
        <v>12</v>
      </c>
      <c r="H94" s="0" t="s">
        <v>92</v>
      </c>
      <c r="I94" s="0" t="n">
        <v>29383</v>
      </c>
      <c r="J94" s="0" t="s">
        <v>559</v>
      </c>
      <c r="K94" s="0" t="n">
        <v>25</v>
      </c>
      <c r="M94" s="0" t="s">
        <v>83</v>
      </c>
      <c r="N94" s="0" t="s">
        <v>84</v>
      </c>
      <c r="O94" s="0" t="n">
        <v>71</v>
      </c>
      <c r="P94" s="0" t="s">
        <v>28</v>
      </c>
      <c r="Q94" s="125" t="n">
        <v>771.5</v>
      </c>
      <c r="R94" s="130" t="n">
        <v>37029</v>
      </c>
      <c r="S94" s="130" t="n">
        <v>37030</v>
      </c>
    </row>
    <row r="95" customFormat="false" ht="12.75" hidden="false" customHeight="false" outlineLevel="0" collapsed="false">
      <c r="A95" s="122" t="n">
        <f aca="false">DATEVALUE(TEXT(B95,"mm/dd/yy"))</f>
        <v>37028</v>
      </c>
      <c r="B95" s="124" t="n">
        <v>37028.5215277778</v>
      </c>
      <c r="C95" s="0" t="s">
        <v>295</v>
      </c>
      <c r="D95" s="0" t="s">
        <v>13</v>
      </c>
      <c r="E95" s="0" t="s">
        <v>10</v>
      </c>
      <c r="G95" s="0" t="s">
        <v>11</v>
      </c>
      <c r="H95" s="0" t="s">
        <v>109</v>
      </c>
      <c r="I95" s="0" t="n">
        <v>35676</v>
      </c>
      <c r="J95" s="0" t="s">
        <v>738</v>
      </c>
      <c r="K95" s="131" t="n">
        <v>5000</v>
      </c>
      <c r="M95" s="0" t="s">
        <v>111</v>
      </c>
      <c r="N95" s="0" t="s">
        <v>84</v>
      </c>
      <c r="O95" s="0" t="n">
        <v>-0.1075</v>
      </c>
      <c r="P95" s="0" t="s">
        <v>31</v>
      </c>
      <c r="Q95" s="125" t="n">
        <v>755000</v>
      </c>
      <c r="R95" s="130" t="n">
        <v>37196</v>
      </c>
      <c r="S95" s="130" t="n">
        <v>37346</v>
      </c>
    </row>
    <row r="96" customFormat="false" ht="12.75" hidden="false" customHeight="false" outlineLevel="0" collapsed="false">
      <c r="A96" s="122" t="n">
        <f aca="false">DATEVALUE(TEXT(B96,"mm/dd/yy"))</f>
        <v>37028</v>
      </c>
      <c r="B96" s="124" t="n">
        <v>37028.5270833333</v>
      </c>
      <c r="C96" s="0" t="s">
        <v>477</v>
      </c>
      <c r="D96" s="0" t="s">
        <v>13</v>
      </c>
      <c r="E96" s="0" t="s">
        <v>10</v>
      </c>
      <c r="G96" s="0" t="s">
        <v>11</v>
      </c>
      <c r="H96" s="0" t="s">
        <v>109</v>
      </c>
      <c r="I96" s="0" t="n">
        <v>48726</v>
      </c>
      <c r="J96" s="0" t="s">
        <v>739</v>
      </c>
      <c r="L96" s="131" t="n">
        <v>10000</v>
      </c>
      <c r="M96" s="0" t="s">
        <v>111</v>
      </c>
      <c r="N96" s="0" t="s">
        <v>84</v>
      </c>
      <c r="O96" s="0" t="n">
        <v>0.09</v>
      </c>
      <c r="P96" s="0" t="s">
        <v>31</v>
      </c>
      <c r="Q96" s="125" t="n">
        <v>1530000</v>
      </c>
      <c r="R96" s="130" t="n">
        <v>37043</v>
      </c>
      <c r="S96" s="130" t="n">
        <v>37195</v>
      </c>
    </row>
    <row r="97" customFormat="false" ht="12.75" hidden="false" customHeight="false" outlineLevel="0" collapsed="false">
      <c r="A97" s="122" t="n">
        <f aca="false">DATEVALUE(TEXT(B97,"mm/dd/yy"))</f>
        <v>37028</v>
      </c>
      <c r="B97" s="124" t="n">
        <v>37028.5277777778</v>
      </c>
      <c r="C97" s="0" t="s">
        <v>295</v>
      </c>
      <c r="D97" s="0" t="s">
        <v>13</v>
      </c>
      <c r="E97" s="0" t="s">
        <v>10</v>
      </c>
      <c r="G97" s="0" t="s">
        <v>11</v>
      </c>
      <c r="H97" s="0" t="s">
        <v>109</v>
      </c>
      <c r="I97" s="0" t="n">
        <v>35676</v>
      </c>
      <c r="J97" s="0" t="s">
        <v>738</v>
      </c>
      <c r="K97" s="131" t="n">
        <v>5000</v>
      </c>
      <c r="M97" s="0" t="s">
        <v>111</v>
      </c>
      <c r="N97" s="0" t="s">
        <v>84</v>
      </c>
      <c r="O97" s="0" t="n">
        <v>-0.1075</v>
      </c>
      <c r="P97" s="0" t="s">
        <v>31</v>
      </c>
      <c r="Q97" s="125" t="n">
        <v>755000</v>
      </c>
      <c r="R97" s="130" t="n">
        <v>37196</v>
      </c>
      <c r="S97" s="130" t="n">
        <v>37346</v>
      </c>
    </row>
    <row r="98" customFormat="false" ht="12.75" hidden="false" customHeight="false" outlineLevel="0" collapsed="false">
      <c r="A98" s="122" t="n">
        <f aca="false">DATEVALUE(TEXT(B98,"mm/dd/yy"))</f>
        <v>37029</v>
      </c>
      <c r="B98" s="124" t="n">
        <v>37029.3625</v>
      </c>
      <c r="C98" s="0" t="s">
        <v>154</v>
      </c>
      <c r="D98" s="0" t="s">
        <v>14</v>
      </c>
      <c r="E98" s="0" t="s">
        <v>10</v>
      </c>
      <c r="G98" s="0" t="s">
        <v>12</v>
      </c>
      <c r="H98" s="0" t="s">
        <v>119</v>
      </c>
      <c r="I98" s="0" t="n">
        <v>32554</v>
      </c>
      <c r="J98" s="0" t="s">
        <v>158</v>
      </c>
      <c r="L98" s="0" t="n">
        <v>50</v>
      </c>
      <c r="M98" s="0" t="s">
        <v>83</v>
      </c>
      <c r="N98" s="0" t="s">
        <v>84</v>
      </c>
      <c r="O98" s="0" t="n">
        <v>59.25</v>
      </c>
      <c r="P98" s="0" t="s">
        <v>28</v>
      </c>
      <c r="Q98" s="125" t="n">
        <v>12240</v>
      </c>
      <c r="R98" s="130" t="n">
        <v>37043</v>
      </c>
      <c r="S98" s="130" t="n">
        <v>37072</v>
      </c>
    </row>
    <row r="99" customFormat="false" ht="12.75" hidden="false" customHeight="false" outlineLevel="0" collapsed="false">
      <c r="A99" s="122" t="n">
        <f aca="false">DATEVALUE(TEXT(B99,"mm/dd/yy"))</f>
        <v>37029</v>
      </c>
      <c r="B99" s="124" t="n">
        <v>37029.3631944444</v>
      </c>
      <c r="C99" s="0" t="s">
        <v>154</v>
      </c>
      <c r="D99" s="0" t="s">
        <v>14</v>
      </c>
      <c r="E99" s="0" t="s">
        <v>10</v>
      </c>
      <c r="G99" s="0" t="s">
        <v>12</v>
      </c>
      <c r="H99" s="0" t="s">
        <v>119</v>
      </c>
      <c r="I99" s="0" t="n">
        <v>32554</v>
      </c>
      <c r="J99" s="0" t="s">
        <v>158</v>
      </c>
      <c r="L99" s="0" t="n">
        <v>50</v>
      </c>
      <c r="M99" s="0" t="s">
        <v>83</v>
      </c>
      <c r="N99" s="0" t="s">
        <v>84</v>
      </c>
      <c r="O99" s="0" t="n">
        <v>59</v>
      </c>
      <c r="P99" s="0" t="s">
        <v>28</v>
      </c>
      <c r="Q99" s="125" t="n">
        <v>12240</v>
      </c>
      <c r="R99" s="130" t="n">
        <v>37043</v>
      </c>
      <c r="S99" s="130" t="n">
        <v>37072</v>
      </c>
    </row>
    <row r="100" customFormat="false" ht="12.75" hidden="false" customHeight="false" outlineLevel="0" collapsed="false">
      <c r="A100" s="122" t="n">
        <f aca="false">DATEVALUE(TEXT(B100,"mm/dd/yy"))</f>
        <v>37029</v>
      </c>
      <c r="B100" s="124" t="n">
        <v>37029.4138888889</v>
      </c>
      <c r="C100" s="0" t="s">
        <v>740</v>
      </c>
      <c r="D100" s="0" t="s">
        <v>16</v>
      </c>
      <c r="E100" s="0" t="s">
        <v>10</v>
      </c>
      <c r="G100" s="0" t="s">
        <v>12</v>
      </c>
      <c r="H100" s="0" t="s">
        <v>119</v>
      </c>
      <c r="I100" s="0" t="n">
        <v>45225</v>
      </c>
      <c r="J100" s="0" t="s">
        <v>741</v>
      </c>
      <c r="L100" s="0" t="n">
        <v>50</v>
      </c>
      <c r="M100" s="0" t="s">
        <v>83</v>
      </c>
      <c r="N100" s="0" t="s">
        <v>84</v>
      </c>
      <c r="O100" s="0" t="n">
        <v>22</v>
      </c>
      <c r="P100" s="0" t="s">
        <v>38</v>
      </c>
      <c r="Q100" s="125" t="n">
        <v>13464</v>
      </c>
      <c r="R100" s="130" t="n">
        <v>37043</v>
      </c>
      <c r="S100" s="130" t="n">
        <v>37072</v>
      </c>
    </row>
    <row r="101" customFormat="false" ht="12.75" hidden="false" customHeight="false" outlineLevel="0" collapsed="false">
      <c r="A101" s="122" t="n">
        <f aca="false">DATEVALUE(TEXT(B101,"mm/dd/yy"))</f>
        <v>37029</v>
      </c>
      <c r="B101" s="124" t="n">
        <v>37029.4826388889</v>
      </c>
      <c r="C101" s="0" t="s">
        <v>157</v>
      </c>
      <c r="D101" s="0" t="s">
        <v>13</v>
      </c>
      <c r="E101" s="0" t="s">
        <v>10</v>
      </c>
      <c r="G101" s="0" t="s">
        <v>12</v>
      </c>
      <c r="H101" s="0" t="s">
        <v>119</v>
      </c>
      <c r="I101" s="0" t="n">
        <v>29066</v>
      </c>
      <c r="J101" s="0" t="s">
        <v>742</v>
      </c>
      <c r="L101" s="0" t="n">
        <v>50</v>
      </c>
      <c r="M101" s="0" t="s">
        <v>83</v>
      </c>
      <c r="N101" s="0" t="s">
        <v>84</v>
      </c>
      <c r="O101" s="0" t="n">
        <v>29.5</v>
      </c>
      <c r="P101" s="0" t="s">
        <v>28</v>
      </c>
      <c r="Q101" s="125" t="n">
        <v>3060</v>
      </c>
      <c r="R101" s="130" t="n">
        <v>37033</v>
      </c>
      <c r="S101" s="130" t="n">
        <v>37036</v>
      </c>
    </row>
    <row r="102" customFormat="false" ht="12.75" hidden="false" customHeight="false" outlineLevel="0" collapsed="false">
      <c r="A102" s="122" t="n">
        <f aca="false">DATEVALUE(TEXT(B102,"mm/dd/yy"))</f>
        <v>37029</v>
      </c>
      <c r="B102" s="124" t="n">
        <v>37029.6159722222</v>
      </c>
      <c r="C102" s="0" t="s">
        <v>164</v>
      </c>
      <c r="D102" s="0" t="s">
        <v>19</v>
      </c>
      <c r="E102" s="0" t="s">
        <v>10</v>
      </c>
      <c r="G102" s="0" t="s">
        <v>11</v>
      </c>
      <c r="H102" s="0" t="s">
        <v>125</v>
      </c>
      <c r="I102" s="0" t="n">
        <v>43378</v>
      </c>
      <c r="J102" s="0" t="s">
        <v>346</v>
      </c>
      <c r="L102" s="131" t="n">
        <v>5000</v>
      </c>
      <c r="M102" s="0" t="s">
        <v>111</v>
      </c>
      <c r="N102" s="0" t="s">
        <v>84</v>
      </c>
      <c r="O102" s="0" t="n">
        <v>4.29</v>
      </c>
      <c r="P102" s="0" t="s">
        <v>31</v>
      </c>
      <c r="Q102" s="125" t="n">
        <v>150000</v>
      </c>
      <c r="R102" s="130" t="n">
        <v>37043</v>
      </c>
      <c r="S102" s="130" t="n">
        <v>37072</v>
      </c>
    </row>
    <row r="103" customFormat="false" ht="12.75" hidden="false" customHeight="false" outlineLevel="0" collapsed="false">
      <c r="A103" s="122" t="n">
        <f aca="false">DATEVALUE(TEXT(B103,"mm/dd/yy"))</f>
        <v>37032</v>
      </c>
      <c r="B103" s="124" t="n">
        <v>37032.4375</v>
      </c>
      <c r="C103" s="0" t="s">
        <v>244</v>
      </c>
      <c r="D103" s="0" t="s">
        <v>15</v>
      </c>
      <c r="E103" s="0" t="s">
        <v>10</v>
      </c>
      <c r="G103" s="0" t="s">
        <v>11</v>
      </c>
      <c r="H103" s="0" t="s">
        <v>125</v>
      </c>
      <c r="I103" s="0" t="n">
        <v>36228</v>
      </c>
      <c r="J103" s="0" t="s">
        <v>591</v>
      </c>
      <c r="L103" s="131" t="n">
        <v>20000</v>
      </c>
      <c r="M103" s="0" t="s">
        <v>111</v>
      </c>
      <c r="N103" s="0" t="s">
        <v>84</v>
      </c>
      <c r="O103" s="0" t="n">
        <v>-0.0025</v>
      </c>
      <c r="P103" s="0" t="s">
        <v>28</v>
      </c>
      <c r="Q103" s="125" t="n">
        <v>600000</v>
      </c>
      <c r="R103" s="130" t="n">
        <v>37043</v>
      </c>
      <c r="S103" s="130" t="n">
        <v>37072</v>
      </c>
    </row>
    <row r="104" customFormat="false" ht="12.75" hidden="false" customHeight="false" outlineLevel="0" collapsed="false">
      <c r="A104" s="122" t="n">
        <f aca="false">DATEVALUE(TEXT(B104,"mm/dd/yy"))</f>
        <v>37032</v>
      </c>
      <c r="B104" s="124" t="n">
        <v>37032.6243055556</v>
      </c>
      <c r="C104" s="0" t="s">
        <v>449</v>
      </c>
      <c r="D104" s="0" t="s">
        <v>13</v>
      </c>
      <c r="E104" s="0" t="s">
        <v>10</v>
      </c>
      <c r="G104" s="0" t="s">
        <v>12</v>
      </c>
      <c r="H104" s="0" t="s">
        <v>119</v>
      </c>
      <c r="I104" s="0" t="n">
        <v>32554</v>
      </c>
      <c r="J104" s="0" t="s">
        <v>158</v>
      </c>
      <c r="L104" s="0" t="n">
        <v>50</v>
      </c>
      <c r="M104" s="0" t="s">
        <v>83</v>
      </c>
      <c r="N104" s="0" t="s">
        <v>84</v>
      </c>
      <c r="O104" s="0" t="n">
        <v>55</v>
      </c>
      <c r="P104" s="0" t="s">
        <v>28</v>
      </c>
      <c r="Q104" s="125" t="n">
        <v>12240</v>
      </c>
      <c r="R104" s="130" t="n">
        <v>37043</v>
      </c>
      <c r="S104" s="130" t="n">
        <v>37072</v>
      </c>
    </row>
    <row r="105" customFormat="false" ht="12.75" hidden="false" customHeight="false" outlineLevel="0" collapsed="false">
      <c r="A105" s="122" t="n">
        <f aca="false">DATEVALUE(TEXT(B105,"mm/dd/yy"))</f>
        <v>37033</v>
      </c>
      <c r="B105" s="124" t="n">
        <v>37033.3166666667</v>
      </c>
      <c r="C105" s="0" t="s">
        <v>157</v>
      </c>
      <c r="D105" s="0" t="s">
        <v>14</v>
      </c>
      <c r="E105" s="0" t="s">
        <v>10</v>
      </c>
      <c r="G105" s="0" t="s">
        <v>12</v>
      </c>
      <c r="H105" s="0" t="s">
        <v>119</v>
      </c>
      <c r="I105" s="0" t="n">
        <v>3942</v>
      </c>
      <c r="J105" s="0" t="s">
        <v>300</v>
      </c>
      <c r="L105" s="0" t="n">
        <v>50</v>
      </c>
      <c r="M105" s="0" t="s">
        <v>83</v>
      </c>
      <c r="N105" s="0" t="s">
        <v>84</v>
      </c>
      <c r="O105" s="0" t="n">
        <v>41.25</v>
      </c>
      <c r="P105" s="0" t="s">
        <v>28</v>
      </c>
      <c r="Q105" s="125" t="n">
        <v>12240</v>
      </c>
      <c r="R105" s="130" t="n">
        <v>37135</v>
      </c>
      <c r="S105" s="130" t="n">
        <v>37164</v>
      </c>
    </row>
    <row r="106" customFormat="false" ht="12.75" hidden="false" customHeight="false" outlineLevel="0" collapsed="false">
      <c r="A106" s="122" t="n">
        <f aca="false">DATEVALUE(TEXT(B106,"mm/dd/yy"))</f>
        <v>37033</v>
      </c>
      <c r="B106" s="124" t="n">
        <v>37033.3236111111</v>
      </c>
      <c r="C106" s="0" t="s">
        <v>146</v>
      </c>
      <c r="D106" s="0" t="s">
        <v>14</v>
      </c>
      <c r="E106" s="0" t="s">
        <v>10</v>
      </c>
      <c r="G106" s="0" t="s">
        <v>12</v>
      </c>
      <c r="H106" s="0" t="s">
        <v>119</v>
      </c>
      <c r="I106" s="0" t="n">
        <v>29082</v>
      </c>
      <c r="J106" s="0" t="s">
        <v>605</v>
      </c>
      <c r="K106" s="0" t="n">
        <v>50</v>
      </c>
      <c r="M106" s="0" t="s">
        <v>83</v>
      </c>
      <c r="N106" s="0" t="s">
        <v>84</v>
      </c>
      <c r="O106" s="0" t="n">
        <v>49.5</v>
      </c>
      <c r="P106" s="0" t="s">
        <v>28</v>
      </c>
      <c r="Q106" s="125" t="n">
        <v>408</v>
      </c>
      <c r="R106" s="130" t="n">
        <v>37034</v>
      </c>
      <c r="S106" s="130" t="n">
        <v>37034</v>
      </c>
    </row>
    <row r="107" customFormat="false" ht="12.75" hidden="false" customHeight="false" outlineLevel="0" collapsed="false">
      <c r="A107" s="122" t="n">
        <f aca="false">DATEVALUE(TEXT(B107,"mm/dd/yy"))</f>
        <v>37033</v>
      </c>
      <c r="B107" s="124" t="n">
        <v>37033.3680555556</v>
      </c>
      <c r="C107" s="0" t="s">
        <v>242</v>
      </c>
      <c r="D107" s="0" t="s">
        <v>14</v>
      </c>
      <c r="E107" s="0" t="s">
        <v>10</v>
      </c>
      <c r="G107" s="0" t="s">
        <v>12</v>
      </c>
      <c r="H107" s="0" t="s">
        <v>119</v>
      </c>
      <c r="I107" s="0" t="n">
        <v>32554</v>
      </c>
      <c r="J107" s="0" t="s">
        <v>158</v>
      </c>
      <c r="L107" s="0" t="n">
        <v>50</v>
      </c>
      <c r="M107" s="0" t="s">
        <v>83</v>
      </c>
      <c r="N107" s="0" t="s">
        <v>84</v>
      </c>
      <c r="O107" s="0" t="n">
        <v>54.25</v>
      </c>
      <c r="P107" s="0" t="s">
        <v>28</v>
      </c>
      <c r="Q107" s="125" t="n">
        <v>12240</v>
      </c>
      <c r="R107" s="130" t="n">
        <v>37043</v>
      </c>
      <c r="S107" s="130" t="n">
        <v>37072</v>
      </c>
    </row>
    <row r="108" customFormat="false" ht="12.75" hidden="false" customHeight="false" outlineLevel="0" collapsed="false">
      <c r="A108" s="122" t="n">
        <f aca="false">DATEVALUE(TEXT(B108,"mm/dd/yy"))</f>
        <v>37033</v>
      </c>
      <c r="B108" s="124" t="n">
        <v>37033.3777777778</v>
      </c>
      <c r="C108" s="0" t="s">
        <v>717</v>
      </c>
      <c r="D108" s="0" t="s">
        <v>19</v>
      </c>
      <c r="E108" s="0" t="s">
        <v>10</v>
      </c>
      <c r="G108" s="0" t="s">
        <v>11</v>
      </c>
      <c r="H108" s="0" t="s">
        <v>125</v>
      </c>
      <c r="I108" s="0" t="n">
        <v>48724</v>
      </c>
      <c r="J108" s="0" t="s">
        <v>743</v>
      </c>
      <c r="L108" s="0" t="n">
        <v>500</v>
      </c>
      <c r="M108" s="0" t="s">
        <v>111</v>
      </c>
      <c r="N108" s="0" t="s">
        <v>84</v>
      </c>
      <c r="O108" s="0" t="n">
        <v>4.335</v>
      </c>
      <c r="P108" s="0" t="s">
        <v>33</v>
      </c>
      <c r="Q108" s="125" t="n">
        <v>182500</v>
      </c>
      <c r="R108" s="130" t="n">
        <v>37257</v>
      </c>
      <c r="S108" s="130" t="n">
        <v>37621</v>
      </c>
    </row>
    <row r="109" customFormat="false" ht="12.75" hidden="false" customHeight="false" outlineLevel="0" collapsed="false">
      <c r="A109" s="122" t="n">
        <f aca="false">DATEVALUE(TEXT(B109,"mm/dd/yy"))</f>
        <v>37033</v>
      </c>
      <c r="B109" s="124" t="n">
        <v>37033.3784722222</v>
      </c>
      <c r="C109" s="0" t="s">
        <v>717</v>
      </c>
      <c r="D109" s="0" t="s">
        <v>19</v>
      </c>
      <c r="E109" s="0" t="s">
        <v>10</v>
      </c>
      <c r="G109" s="0" t="s">
        <v>11</v>
      </c>
      <c r="H109" s="0" t="s">
        <v>125</v>
      </c>
      <c r="I109" s="0" t="n">
        <v>43378</v>
      </c>
      <c r="J109" s="0" t="s">
        <v>346</v>
      </c>
      <c r="L109" s="131" t="n">
        <v>2500</v>
      </c>
      <c r="M109" s="0" t="s">
        <v>111</v>
      </c>
      <c r="N109" s="0" t="s">
        <v>84</v>
      </c>
      <c r="O109" s="0" t="n">
        <v>4.08</v>
      </c>
      <c r="P109" s="0" t="s">
        <v>29</v>
      </c>
      <c r="Q109" s="125" t="n">
        <v>75000</v>
      </c>
      <c r="R109" s="130" t="n">
        <v>37043</v>
      </c>
      <c r="S109" s="130" t="n">
        <v>37072</v>
      </c>
    </row>
    <row r="110" customFormat="false" ht="12.75" hidden="false" customHeight="false" outlineLevel="0" collapsed="false">
      <c r="A110" s="122" t="n">
        <f aca="false">DATEVALUE(TEXT(B110,"mm/dd/yy"))</f>
        <v>37033</v>
      </c>
      <c r="B110" s="124" t="n">
        <v>37033.45625</v>
      </c>
      <c r="C110" s="0" t="s">
        <v>162</v>
      </c>
      <c r="D110" s="0" t="s">
        <v>14</v>
      </c>
      <c r="E110" s="0" t="s">
        <v>10</v>
      </c>
      <c r="G110" s="0" t="s">
        <v>12</v>
      </c>
      <c r="H110" s="0" t="s">
        <v>92</v>
      </c>
      <c r="I110" s="0" t="n">
        <v>50450</v>
      </c>
      <c r="J110" s="0" t="s">
        <v>630</v>
      </c>
      <c r="L110" s="0" t="n">
        <v>25</v>
      </c>
      <c r="M110" s="0" t="s">
        <v>83</v>
      </c>
      <c r="N110" s="0" t="s">
        <v>84</v>
      </c>
      <c r="O110" s="0" t="n">
        <v>48</v>
      </c>
      <c r="P110" s="0" t="s">
        <v>33</v>
      </c>
      <c r="Q110" s="125" t="n">
        <v>31539.25</v>
      </c>
      <c r="R110" s="130" t="n">
        <v>37530</v>
      </c>
      <c r="S110" s="130" t="n">
        <v>37621</v>
      </c>
    </row>
    <row r="111" customFormat="false" ht="12.75" hidden="false" customHeight="false" outlineLevel="0" collapsed="false">
      <c r="A111" s="122" t="n">
        <f aca="false">DATEVALUE(TEXT(B111,"mm/dd/yy"))</f>
        <v>37033</v>
      </c>
      <c r="B111" s="124" t="n">
        <v>37033.5520833333</v>
      </c>
      <c r="C111" s="0" t="s">
        <v>732</v>
      </c>
      <c r="D111" s="0" t="s">
        <v>19</v>
      </c>
      <c r="E111" s="0" t="s">
        <v>10</v>
      </c>
      <c r="G111" s="0" t="s">
        <v>11</v>
      </c>
      <c r="H111" s="0" t="s">
        <v>125</v>
      </c>
      <c r="I111" s="0" t="n">
        <v>43378</v>
      </c>
      <c r="J111" s="0" t="s">
        <v>346</v>
      </c>
      <c r="K111" s="131" t="n">
        <v>2500</v>
      </c>
      <c r="M111" s="0" t="s">
        <v>111</v>
      </c>
      <c r="N111" s="0" t="s">
        <v>84</v>
      </c>
      <c r="O111" s="0" t="n">
        <v>4.0875</v>
      </c>
      <c r="P111" s="0" t="s">
        <v>27</v>
      </c>
      <c r="Q111" s="125" t="n">
        <v>75000</v>
      </c>
      <c r="R111" s="130" t="n">
        <v>37043</v>
      </c>
      <c r="S111" s="130" t="n">
        <v>37072</v>
      </c>
    </row>
    <row r="112" customFormat="false" ht="12.75" hidden="false" customHeight="false" outlineLevel="0" collapsed="false">
      <c r="A112" s="122" t="n">
        <f aca="false">DATEVALUE(TEXT(B112,"mm/dd/yy"))</f>
        <v>37033</v>
      </c>
      <c r="B112" s="124" t="n">
        <v>37033.6180555556</v>
      </c>
      <c r="C112" s="0" t="s">
        <v>242</v>
      </c>
      <c r="D112" s="0" t="s">
        <v>14</v>
      </c>
      <c r="E112" s="0" t="s">
        <v>10</v>
      </c>
      <c r="G112" s="0" t="s">
        <v>12</v>
      </c>
      <c r="H112" s="0" t="s">
        <v>119</v>
      </c>
      <c r="I112" s="0" t="n">
        <v>32554</v>
      </c>
      <c r="J112" s="0" t="s">
        <v>158</v>
      </c>
      <c r="L112" s="0" t="n">
        <v>50</v>
      </c>
      <c r="M112" s="0" t="s">
        <v>83</v>
      </c>
      <c r="N112" s="0" t="s">
        <v>84</v>
      </c>
      <c r="O112" s="0" t="n">
        <v>57.75</v>
      </c>
      <c r="P112" s="0" t="s">
        <v>28</v>
      </c>
      <c r="Q112" s="125" t="n">
        <v>12240</v>
      </c>
      <c r="R112" s="130" t="n">
        <v>37043</v>
      </c>
      <c r="S112" s="130" t="n">
        <v>37072</v>
      </c>
    </row>
    <row r="113" customFormat="false" ht="12.75" hidden="false" customHeight="false" outlineLevel="0" collapsed="false">
      <c r="A113" s="122" t="n">
        <f aca="false">DATEVALUE(TEXT(B113,"mm/dd/yy"))</f>
        <v>37034</v>
      </c>
      <c r="B113" s="124" t="n">
        <v>37034.2881944444</v>
      </c>
      <c r="C113" s="0" t="s">
        <v>157</v>
      </c>
      <c r="D113" s="0" t="s">
        <v>16</v>
      </c>
      <c r="E113" s="0" t="s">
        <v>10</v>
      </c>
      <c r="G113" s="0" t="s">
        <v>12</v>
      </c>
      <c r="H113" s="0" t="s">
        <v>119</v>
      </c>
      <c r="I113" s="0" t="n">
        <v>3749</v>
      </c>
      <c r="J113" s="0" t="s">
        <v>170</v>
      </c>
      <c r="K113" s="0" t="n">
        <v>50</v>
      </c>
      <c r="M113" s="0" t="s">
        <v>83</v>
      </c>
      <c r="N113" s="0" t="s">
        <v>84</v>
      </c>
      <c r="O113" s="0" t="n">
        <v>57.75</v>
      </c>
      <c r="P113" s="0" t="s">
        <v>28</v>
      </c>
      <c r="Q113" s="125" t="n">
        <v>12240</v>
      </c>
      <c r="R113" s="130" t="n">
        <v>37043</v>
      </c>
      <c r="S113" s="130" t="n">
        <v>37072</v>
      </c>
    </row>
    <row r="114" customFormat="false" ht="12.75" hidden="false" customHeight="false" outlineLevel="0" collapsed="false">
      <c r="A114" s="122" t="n">
        <f aca="false">DATEVALUE(TEXT(B114,"mm/dd/yy"))</f>
        <v>37034</v>
      </c>
      <c r="B114" s="124" t="n">
        <v>37034.5451388889</v>
      </c>
      <c r="C114" s="0" t="s">
        <v>242</v>
      </c>
      <c r="D114" s="0" t="s">
        <v>14</v>
      </c>
      <c r="E114" s="0" t="s">
        <v>10</v>
      </c>
      <c r="G114" s="0" t="s">
        <v>12</v>
      </c>
      <c r="H114" s="0" t="s">
        <v>81</v>
      </c>
      <c r="I114" s="0" t="n">
        <v>40695</v>
      </c>
      <c r="J114" s="0" t="s">
        <v>611</v>
      </c>
      <c r="K114" s="0" t="n">
        <v>25</v>
      </c>
      <c r="M114" s="0" t="s">
        <v>83</v>
      </c>
      <c r="N114" s="0" t="s">
        <v>84</v>
      </c>
      <c r="O114" s="0" t="n">
        <v>110</v>
      </c>
      <c r="P114" s="0" t="s">
        <v>28</v>
      </c>
      <c r="Q114" s="125" t="n">
        <v>7714.75</v>
      </c>
      <c r="R114" s="130" t="n">
        <v>37135</v>
      </c>
      <c r="S114" s="130" t="n">
        <v>37164</v>
      </c>
    </row>
    <row r="115" customFormat="false" ht="12.75" hidden="false" customHeight="false" outlineLevel="0" collapsed="false">
      <c r="A115" s="122" t="n">
        <f aca="false">DATEVALUE(TEXT(B115,"mm/dd/yy"))</f>
        <v>37035</v>
      </c>
      <c r="B115" s="124" t="n">
        <v>37035.3645833333</v>
      </c>
      <c r="C115" s="0" t="s">
        <v>744</v>
      </c>
      <c r="D115" s="0" t="s">
        <v>16</v>
      </c>
      <c r="E115" s="0" t="s">
        <v>10</v>
      </c>
      <c r="G115" s="0" t="s">
        <v>12</v>
      </c>
      <c r="H115" s="0" t="s">
        <v>119</v>
      </c>
      <c r="I115" s="0" t="n">
        <v>51078</v>
      </c>
      <c r="J115" s="0" t="s">
        <v>745</v>
      </c>
      <c r="K115" s="0" t="n">
        <v>50</v>
      </c>
      <c r="M115" s="0" t="s">
        <v>83</v>
      </c>
      <c r="N115" s="0" t="s">
        <v>84</v>
      </c>
      <c r="O115" s="0" t="n">
        <v>60.25</v>
      </c>
      <c r="P115" s="0" t="s">
        <v>33</v>
      </c>
      <c r="Q115" s="125" t="n">
        <v>17137</v>
      </c>
      <c r="R115" s="130" t="n">
        <v>37408</v>
      </c>
      <c r="S115" s="130" t="n">
        <v>37437</v>
      </c>
    </row>
    <row r="116" customFormat="false" ht="12.75" hidden="false" customHeight="false" outlineLevel="0" collapsed="false">
      <c r="A116" s="122" t="n">
        <f aca="false">DATEVALUE(TEXT(B116,"mm/dd/yy"))</f>
        <v>37035</v>
      </c>
      <c r="B116" s="124" t="n">
        <v>37035.3652777778</v>
      </c>
      <c r="C116" s="0" t="s">
        <v>744</v>
      </c>
      <c r="D116" s="0" t="s">
        <v>16</v>
      </c>
      <c r="E116" s="0" t="s">
        <v>10</v>
      </c>
      <c r="G116" s="0" t="s">
        <v>12</v>
      </c>
      <c r="H116" s="0" t="s">
        <v>119</v>
      </c>
      <c r="I116" s="0" t="n">
        <v>51078</v>
      </c>
      <c r="J116" s="0" t="s">
        <v>745</v>
      </c>
      <c r="K116" s="0" t="n">
        <v>50</v>
      </c>
      <c r="M116" s="0" t="s">
        <v>83</v>
      </c>
      <c r="N116" s="0" t="s">
        <v>84</v>
      </c>
      <c r="O116" s="0" t="n">
        <v>60.25</v>
      </c>
      <c r="P116" s="0" t="s">
        <v>33</v>
      </c>
      <c r="Q116" s="125" t="n">
        <v>17137</v>
      </c>
      <c r="R116" s="130" t="n">
        <v>37408</v>
      </c>
      <c r="S116" s="130" t="n">
        <v>37437</v>
      </c>
    </row>
    <row r="117" customFormat="false" ht="12.75" hidden="false" customHeight="false" outlineLevel="0" collapsed="false">
      <c r="A117" s="122" t="n">
        <f aca="false">DATEVALUE(TEXT(B117,"mm/dd/yy"))</f>
        <v>37035</v>
      </c>
      <c r="B117" s="124" t="n">
        <v>37035.53125</v>
      </c>
      <c r="C117" s="0" t="s">
        <v>708</v>
      </c>
      <c r="D117" s="0" t="s">
        <v>14</v>
      </c>
      <c r="E117" s="0" t="s">
        <v>10</v>
      </c>
      <c r="G117" s="0" t="s">
        <v>12</v>
      </c>
      <c r="H117" s="0" t="s">
        <v>119</v>
      </c>
      <c r="I117" s="0" t="n">
        <v>32554</v>
      </c>
      <c r="J117" s="0" t="s">
        <v>158</v>
      </c>
      <c r="L117" s="0" t="n">
        <v>50</v>
      </c>
      <c r="M117" s="0" t="s">
        <v>83</v>
      </c>
      <c r="N117" s="0" t="s">
        <v>84</v>
      </c>
      <c r="O117" s="0" t="n">
        <v>61.25</v>
      </c>
      <c r="P117" s="0" t="s">
        <v>29</v>
      </c>
      <c r="Q117" s="125" t="n">
        <v>12240</v>
      </c>
      <c r="R117" s="130" t="n">
        <v>37043</v>
      </c>
      <c r="S117" s="130" t="n">
        <v>37072</v>
      </c>
    </row>
    <row r="118" customFormat="false" ht="12.75" hidden="false" customHeight="false" outlineLevel="0" collapsed="false">
      <c r="A118" s="122" t="n">
        <f aca="false">DATEVALUE(TEXT(B118,"mm/dd/yy"))</f>
        <v>37035</v>
      </c>
      <c r="B118" s="124" t="n">
        <v>37035.5555555556</v>
      </c>
      <c r="C118" s="0" t="s">
        <v>746</v>
      </c>
      <c r="D118" s="0" t="s">
        <v>16</v>
      </c>
      <c r="E118" s="0" t="s">
        <v>10</v>
      </c>
      <c r="G118" s="0" t="s">
        <v>12</v>
      </c>
      <c r="H118" s="0" t="s">
        <v>430</v>
      </c>
      <c r="I118" s="0" t="n">
        <v>34802</v>
      </c>
      <c r="J118" s="0" t="s">
        <v>681</v>
      </c>
      <c r="L118" s="0" t="n">
        <v>50</v>
      </c>
      <c r="M118" s="0" t="s">
        <v>83</v>
      </c>
      <c r="N118" s="0" t="s">
        <v>84</v>
      </c>
      <c r="O118" s="0" t="n">
        <v>54.6</v>
      </c>
      <c r="P118" s="0" t="s">
        <v>26</v>
      </c>
      <c r="Q118" s="125" t="n">
        <v>510</v>
      </c>
      <c r="R118" s="130" t="n">
        <v>37043</v>
      </c>
      <c r="S118" s="130" t="n">
        <v>37072</v>
      </c>
    </row>
    <row r="119" customFormat="false" ht="12.75" hidden="false" customHeight="false" outlineLevel="0" collapsed="false">
      <c r="A119" s="122" t="n">
        <f aca="false">DATEVALUE(TEXT(B119,"mm/dd/yy"))</f>
        <v>37035</v>
      </c>
      <c r="B119" s="124" t="n">
        <v>37035.55625</v>
      </c>
      <c r="C119" s="0" t="s">
        <v>746</v>
      </c>
      <c r="D119" s="0" t="s">
        <v>16</v>
      </c>
      <c r="E119" s="0" t="s">
        <v>10</v>
      </c>
      <c r="G119" s="0" t="s">
        <v>12</v>
      </c>
      <c r="H119" s="0" t="s">
        <v>430</v>
      </c>
      <c r="I119" s="0" t="n">
        <v>34802</v>
      </c>
      <c r="J119" s="0" t="s">
        <v>681</v>
      </c>
      <c r="L119" s="0" t="n">
        <v>50</v>
      </c>
      <c r="M119" s="0" t="s">
        <v>83</v>
      </c>
      <c r="N119" s="0" t="s">
        <v>84</v>
      </c>
      <c r="O119" s="0" t="n">
        <v>54.6</v>
      </c>
      <c r="P119" s="0" t="s">
        <v>26</v>
      </c>
      <c r="Q119" s="125" t="n">
        <v>510</v>
      </c>
      <c r="R119" s="130" t="n">
        <v>37043</v>
      </c>
      <c r="S119" s="130" t="n">
        <v>37072</v>
      </c>
    </row>
    <row r="120" customFormat="false" ht="12.75" hidden="false" customHeight="false" outlineLevel="0" collapsed="false">
      <c r="A120" s="122" t="n">
        <f aca="false">DATEVALUE(TEXT(B120,"mm/dd/yy"))</f>
        <v>37035</v>
      </c>
      <c r="B120" s="124" t="n">
        <v>37035.55625</v>
      </c>
      <c r="C120" s="0" t="s">
        <v>746</v>
      </c>
      <c r="D120" s="0" t="s">
        <v>16</v>
      </c>
      <c r="E120" s="0" t="s">
        <v>10</v>
      </c>
      <c r="G120" s="0" t="s">
        <v>12</v>
      </c>
      <c r="H120" s="0" t="s">
        <v>430</v>
      </c>
      <c r="I120" s="0" t="n">
        <v>34802</v>
      </c>
      <c r="J120" s="0" t="s">
        <v>681</v>
      </c>
      <c r="L120" s="0" t="n">
        <v>50</v>
      </c>
      <c r="M120" s="0" t="s">
        <v>83</v>
      </c>
      <c r="N120" s="0" t="s">
        <v>84</v>
      </c>
      <c r="O120" s="0" t="n">
        <v>54.6</v>
      </c>
      <c r="P120" s="0" t="s">
        <v>26</v>
      </c>
      <c r="Q120" s="125" t="n">
        <v>510</v>
      </c>
      <c r="R120" s="130" t="n">
        <v>37043</v>
      </c>
      <c r="S120" s="130" t="n">
        <v>37072</v>
      </c>
    </row>
    <row r="121" customFormat="false" ht="12.75" hidden="false" customHeight="false" outlineLevel="0" collapsed="false">
      <c r="A121" s="122" t="n">
        <f aca="false">DATEVALUE(TEXT(B121,"mm/dd/yy"))</f>
        <v>37035</v>
      </c>
      <c r="B121" s="124" t="n">
        <v>37035.5569444444</v>
      </c>
      <c r="C121" s="0" t="s">
        <v>746</v>
      </c>
      <c r="D121" s="0" t="s">
        <v>16</v>
      </c>
      <c r="E121" s="0" t="s">
        <v>10</v>
      </c>
      <c r="G121" s="0" t="s">
        <v>12</v>
      </c>
      <c r="H121" s="0" t="s">
        <v>119</v>
      </c>
      <c r="I121" s="0" t="n">
        <v>34035</v>
      </c>
      <c r="J121" s="0" t="s">
        <v>747</v>
      </c>
      <c r="L121" s="0" t="n">
        <v>50</v>
      </c>
      <c r="M121" s="0" t="s">
        <v>83</v>
      </c>
      <c r="N121" s="0" t="s">
        <v>84</v>
      </c>
      <c r="O121" s="0" t="n">
        <v>29.75</v>
      </c>
      <c r="P121" s="0" t="s">
        <v>26</v>
      </c>
      <c r="Q121" s="125" t="n">
        <v>38970.72</v>
      </c>
      <c r="R121" s="130" t="n">
        <v>37073</v>
      </c>
      <c r="S121" s="130" t="n">
        <v>37134</v>
      </c>
    </row>
    <row r="122" customFormat="false" ht="12.75" hidden="false" customHeight="false" outlineLevel="0" collapsed="false">
      <c r="A122" s="122" t="n">
        <f aca="false">DATEVALUE(TEXT(B122,"mm/dd/yy"))</f>
        <v>37035</v>
      </c>
      <c r="B122" s="124" t="n">
        <v>37035.5979166667</v>
      </c>
      <c r="C122" s="0" t="s">
        <v>646</v>
      </c>
      <c r="D122" s="0" t="s">
        <v>15</v>
      </c>
      <c r="E122" s="0" t="s">
        <v>10</v>
      </c>
      <c r="G122" s="0" t="s">
        <v>11</v>
      </c>
      <c r="H122" s="0" t="s">
        <v>109</v>
      </c>
      <c r="I122" s="0" t="n">
        <v>36135</v>
      </c>
      <c r="J122" s="0" t="s">
        <v>572</v>
      </c>
      <c r="L122" s="131" t="n">
        <v>5000</v>
      </c>
      <c r="M122" s="0" t="s">
        <v>111</v>
      </c>
      <c r="N122" s="0" t="s">
        <v>84</v>
      </c>
      <c r="O122" s="0" t="n">
        <v>-1.26</v>
      </c>
      <c r="P122" s="0" t="s">
        <v>28</v>
      </c>
      <c r="Q122" s="125" t="n">
        <v>150000</v>
      </c>
      <c r="R122" s="130" t="n">
        <v>37043</v>
      </c>
      <c r="S122" s="130" t="n">
        <v>37072</v>
      </c>
    </row>
    <row r="123" customFormat="false" ht="12.75" hidden="false" customHeight="false" outlineLevel="0" collapsed="false">
      <c r="A123" s="122" t="n">
        <f aca="false">DATEVALUE(TEXT(B123,"mm/dd/yy"))</f>
        <v>37035</v>
      </c>
      <c r="B123" s="124" t="n">
        <v>37035.6006944444</v>
      </c>
      <c r="C123" s="0" t="s">
        <v>244</v>
      </c>
      <c r="D123" s="0" t="s">
        <v>13</v>
      </c>
      <c r="E123" s="0" t="s">
        <v>10</v>
      </c>
      <c r="G123" s="0" t="s">
        <v>12</v>
      </c>
      <c r="H123" s="0" t="s">
        <v>119</v>
      </c>
      <c r="I123" s="0" t="n">
        <v>26302</v>
      </c>
      <c r="J123" s="0" t="s">
        <v>660</v>
      </c>
      <c r="L123" s="0" t="n">
        <v>50</v>
      </c>
      <c r="M123" s="0" t="s">
        <v>83</v>
      </c>
      <c r="N123" s="0" t="s">
        <v>84</v>
      </c>
      <c r="O123" s="0" t="n">
        <v>64.25</v>
      </c>
      <c r="P123" s="0" t="s">
        <v>26</v>
      </c>
      <c r="Q123" s="125" t="n">
        <v>12240</v>
      </c>
      <c r="R123" s="130" t="n">
        <v>37043</v>
      </c>
      <c r="S123" s="130" t="n">
        <v>37072</v>
      </c>
    </row>
    <row r="124" customFormat="false" ht="12.75" hidden="false" customHeight="false" outlineLevel="0" collapsed="false">
      <c r="A124" s="122" t="n">
        <f aca="false">DATEVALUE(TEXT(B124,"mm/dd/yy"))</f>
        <v>37035</v>
      </c>
      <c r="B124" s="124" t="n">
        <v>37035.6006944444</v>
      </c>
      <c r="C124" s="0" t="s">
        <v>244</v>
      </c>
      <c r="D124" s="0" t="s">
        <v>13</v>
      </c>
      <c r="E124" s="0" t="s">
        <v>10</v>
      </c>
      <c r="G124" s="0" t="s">
        <v>12</v>
      </c>
      <c r="H124" s="0" t="s">
        <v>119</v>
      </c>
      <c r="I124" s="0" t="n">
        <v>51370</v>
      </c>
      <c r="J124" s="0" t="s">
        <v>748</v>
      </c>
      <c r="L124" s="0" t="n">
        <v>50</v>
      </c>
      <c r="M124" s="0" t="s">
        <v>83</v>
      </c>
      <c r="N124" s="0" t="s">
        <v>84</v>
      </c>
      <c r="O124" s="0" t="n">
        <v>64.25</v>
      </c>
      <c r="P124" s="0" t="s">
        <v>26</v>
      </c>
      <c r="Q124" s="125" t="n">
        <v>2856.14</v>
      </c>
      <c r="R124" s="130" t="n">
        <v>37046</v>
      </c>
      <c r="S124" s="130" t="n">
        <v>37050</v>
      </c>
    </row>
    <row r="125" customFormat="false" ht="12.75" hidden="false" customHeight="false" outlineLevel="0" collapsed="false">
      <c r="A125" s="122" t="n">
        <f aca="false">DATEVALUE(TEXT(B125,"mm/dd/yy"))</f>
        <v>36524</v>
      </c>
    </row>
    <row r="126" customFormat="false" ht="12.75" hidden="false" customHeight="false" outlineLevel="0" collapsed="false">
      <c r="A126" s="122" t="n">
        <f aca="false">DATEVALUE(TEXT(B126,"mm/dd/yy"))</f>
        <v>36524</v>
      </c>
    </row>
    <row r="127" customFormat="false" ht="12.75" hidden="false" customHeight="false" outlineLevel="0" collapsed="false">
      <c r="A127" s="122" t="n">
        <f aca="false">DATEVALUE(TEXT(B127,"mm/dd/yy"))</f>
        <v>36524</v>
      </c>
    </row>
    <row r="128" customFormat="false" ht="12.75" hidden="false" customHeight="false" outlineLevel="0" collapsed="false">
      <c r="A128" s="122" t="n">
        <f aca="false">DATEVALUE(TEXT(B128,"mm/dd/yy"))</f>
        <v>36524</v>
      </c>
    </row>
    <row r="129" customFormat="false" ht="12.75" hidden="false" customHeight="false" outlineLevel="0" collapsed="false">
      <c r="A129" s="122" t="n">
        <f aca="false">DATEVALUE(TEXT(B129,"mm/dd/yy"))</f>
        <v>36524</v>
      </c>
    </row>
    <row r="130" customFormat="false" ht="12.75" hidden="false" customHeight="false" outlineLevel="0" collapsed="false">
      <c r="A130" s="122" t="n">
        <f aca="false">DATEVALUE(TEXT(B130,"mm/dd/yy"))</f>
        <v>36524</v>
      </c>
    </row>
    <row r="131" customFormat="false" ht="12.75" hidden="false" customHeight="false" outlineLevel="0" collapsed="false">
      <c r="A131" s="122" t="n">
        <f aca="false">DATEVALUE(TEXT(B131,"mm/dd/yy"))</f>
        <v>36524</v>
      </c>
    </row>
    <row r="132" customFormat="false" ht="12.75" hidden="false" customHeight="false" outlineLevel="0" collapsed="false">
      <c r="A132" s="122" t="n">
        <f aca="false">DATEVALUE(TEXT(B132,"mm/dd/yy"))</f>
        <v>36524</v>
      </c>
    </row>
    <row r="133" customFormat="false" ht="12.75" hidden="false" customHeight="false" outlineLevel="0" collapsed="false">
      <c r="A133" s="122" t="n">
        <f aca="false">DATEVALUE(TEXT(B133,"mm/dd/yy"))</f>
        <v>36524</v>
      </c>
    </row>
    <row r="134" customFormat="false" ht="12.75" hidden="false" customHeight="false" outlineLevel="0" collapsed="false">
      <c r="A134" s="122" t="n">
        <f aca="false">DATEVALUE(TEXT(B134,"mm/dd/yy"))</f>
        <v>36524</v>
      </c>
    </row>
    <row r="135" customFormat="false" ht="12.75" hidden="false" customHeight="false" outlineLevel="0" collapsed="false">
      <c r="A135" s="122" t="n">
        <f aca="false">DATEVALUE(TEXT(B135,"mm/dd/yy"))</f>
        <v>36524</v>
      </c>
    </row>
    <row r="136" customFormat="false" ht="12.75" hidden="false" customHeight="false" outlineLevel="0" collapsed="false">
      <c r="A136" s="122" t="n">
        <f aca="false">DATEVALUE(TEXT(B136,"mm/dd/yy"))</f>
        <v>36524</v>
      </c>
    </row>
    <row r="137" customFormat="false" ht="12.75" hidden="false" customHeight="false" outlineLevel="0" collapsed="false">
      <c r="A137" s="122" t="n">
        <f aca="false">DATEVALUE(TEXT(B137,"mm/dd/yy"))</f>
        <v>36524</v>
      </c>
    </row>
    <row r="138" customFormat="false" ht="12.75" hidden="false" customHeight="false" outlineLevel="0" collapsed="false">
      <c r="A138" s="122" t="n">
        <f aca="false">DATEVALUE(TEXT(B138,"mm/dd/yy"))</f>
        <v>36524</v>
      </c>
    </row>
    <row r="139" customFormat="false" ht="12.75" hidden="false" customHeight="false" outlineLevel="0" collapsed="false">
      <c r="A139" s="122" t="n">
        <f aca="false">DATEVALUE(TEXT(B139,"mm/dd/yy"))</f>
        <v>36524</v>
      </c>
    </row>
    <row r="140" customFormat="false" ht="12.75" hidden="false" customHeight="false" outlineLevel="0" collapsed="false">
      <c r="A140" s="122" t="n">
        <f aca="false">DATEVALUE(TEXT(B140,"mm/dd/yy"))</f>
        <v>36524</v>
      </c>
    </row>
    <row r="141" customFormat="false" ht="12.75" hidden="false" customHeight="false" outlineLevel="0" collapsed="false">
      <c r="A141" s="122" t="n">
        <f aca="false">DATEVALUE(TEXT(B141,"mm/dd/yy"))</f>
        <v>36524</v>
      </c>
    </row>
    <row r="142" customFormat="false" ht="12.75" hidden="false" customHeight="false" outlineLevel="0" collapsed="false">
      <c r="A142" s="122" t="n">
        <f aca="false">DATEVALUE(TEXT(B142,"mm/dd/yy"))</f>
        <v>36524</v>
      </c>
    </row>
    <row r="143" customFormat="false" ht="12.75" hidden="false" customHeight="false" outlineLevel="0" collapsed="false">
      <c r="A143" s="122" t="n">
        <f aca="false">DATEVALUE(TEXT(B143,"mm/dd/yy"))</f>
        <v>36524</v>
      </c>
    </row>
    <row r="144" customFormat="false" ht="12.75" hidden="false" customHeight="false" outlineLevel="0" collapsed="false">
      <c r="A144" s="122" t="n">
        <f aca="false">DATEVALUE(TEXT(B144,"mm/dd/yy"))</f>
        <v>36524</v>
      </c>
    </row>
    <row r="145" customFormat="false" ht="12.75" hidden="false" customHeight="false" outlineLevel="0" collapsed="false">
      <c r="A145" s="122" t="n">
        <f aca="false">DATEVALUE(TEXT(B145,"mm/dd/yy"))</f>
        <v>36524</v>
      </c>
    </row>
    <row r="146" customFormat="false" ht="12.75" hidden="false" customHeight="false" outlineLevel="0" collapsed="false">
      <c r="A146" s="122" t="n">
        <f aca="false">DATEVALUE(TEXT(B146,"mm/dd/yy"))</f>
        <v>36524</v>
      </c>
    </row>
    <row r="147" customFormat="false" ht="12.75" hidden="false" customHeight="false" outlineLevel="0" collapsed="false">
      <c r="A147" s="122" t="n">
        <f aca="false">DATEVALUE(TEXT(B147,"mm/dd/yy"))</f>
        <v>36524</v>
      </c>
    </row>
    <row r="148" customFormat="false" ht="12.75" hidden="false" customHeight="false" outlineLevel="0" collapsed="false">
      <c r="A148" s="122" t="n">
        <f aca="false">DATEVALUE(TEXT(B148,"mm/dd/yy"))</f>
        <v>36524</v>
      </c>
    </row>
    <row r="149" customFormat="false" ht="12.75" hidden="false" customHeight="false" outlineLevel="0" collapsed="false">
      <c r="A149" s="122" t="n">
        <f aca="false">DATEVALUE(TEXT(B149,"mm/dd/yy"))</f>
        <v>36524</v>
      </c>
    </row>
    <row r="150" customFormat="false" ht="12.75" hidden="false" customHeight="false" outlineLevel="0" collapsed="false">
      <c r="A150" s="122" t="n">
        <f aca="false">DATEVALUE(TEXT(B150,"mm/dd/yy"))</f>
        <v>36524</v>
      </c>
    </row>
    <row r="151" customFormat="false" ht="12.75" hidden="false" customHeight="false" outlineLevel="0" collapsed="false">
      <c r="A151" s="122" t="n">
        <f aca="false">DATEVALUE(TEXT(B151,"mm/dd/yy"))</f>
        <v>36524</v>
      </c>
    </row>
    <row r="152" customFormat="false" ht="12.75" hidden="false" customHeight="false" outlineLevel="0" collapsed="false">
      <c r="A152" s="122" t="n">
        <f aca="false">DATEVALUE(TEXT(B152,"mm/dd/yy"))</f>
        <v>36524</v>
      </c>
    </row>
    <row r="153" customFormat="false" ht="12.75" hidden="false" customHeight="false" outlineLevel="0" collapsed="false">
      <c r="A153" s="122" t="n">
        <f aca="false">DATEVALUE(TEXT(B153,"mm/dd/yy"))</f>
        <v>36524</v>
      </c>
    </row>
    <row r="154" customFormat="false" ht="12.75" hidden="false" customHeight="false" outlineLevel="0" collapsed="false">
      <c r="A154" s="122" t="n">
        <f aca="false">DATEVALUE(TEXT(B154,"mm/dd/yy"))</f>
        <v>36524</v>
      </c>
    </row>
    <row r="155" customFormat="false" ht="12.75" hidden="false" customHeight="false" outlineLevel="0" collapsed="false">
      <c r="A155" s="122" t="n">
        <f aca="false">DATEVALUE(TEXT(B155,"mm/dd/yy"))</f>
        <v>36524</v>
      </c>
    </row>
    <row r="156" customFormat="false" ht="12.75" hidden="false" customHeight="false" outlineLevel="0" collapsed="false">
      <c r="A156" s="122" t="n">
        <f aca="false">DATEVALUE(TEXT(B156,"mm/dd/yy"))</f>
        <v>36524</v>
      </c>
    </row>
    <row r="157" customFormat="false" ht="12.75" hidden="false" customHeight="false" outlineLevel="0" collapsed="false">
      <c r="A157" s="122" t="n">
        <f aca="false">DATEVALUE(TEXT(B157,"mm/dd/yy"))</f>
        <v>36524</v>
      </c>
    </row>
    <row r="158" customFormat="false" ht="12.75" hidden="false" customHeight="false" outlineLevel="0" collapsed="false">
      <c r="A158" s="122" t="n">
        <f aca="false">DATEVALUE(TEXT(B158,"mm/dd/yy"))</f>
        <v>36524</v>
      </c>
    </row>
    <row r="159" customFormat="false" ht="12.75" hidden="false" customHeight="false" outlineLevel="0" collapsed="false">
      <c r="A159" s="122" t="n">
        <f aca="false">DATEVALUE(TEXT(B159,"mm/dd/yy"))</f>
        <v>36524</v>
      </c>
    </row>
    <row r="160" customFormat="false" ht="12.75" hidden="false" customHeight="false" outlineLevel="0" collapsed="false">
      <c r="A160" s="122" t="n">
        <f aca="false">DATEVALUE(TEXT(B160,"mm/dd/yy"))</f>
        <v>36524</v>
      </c>
    </row>
    <row r="161" customFormat="false" ht="12.75" hidden="false" customHeight="false" outlineLevel="0" collapsed="false">
      <c r="A161" s="122" t="n">
        <f aca="false">DATEVALUE(TEXT(B161,"mm/dd/yy"))</f>
        <v>36524</v>
      </c>
    </row>
    <row r="162" customFormat="false" ht="12.75" hidden="false" customHeight="false" outlineLevel="0" collapsed="false">
      <c r="A162" s="122" t="n">
        <f aca="false">DATEVALUE(TEXT(B162,"mm/dd/yy"))</f>
        <v>36524</v>
      </c>
    </row>
    <row r="163" customFormat="false" ht="12.75" hidden="false" customHeight="false" outlineLevel="0" collapsed="false">
      <c r="A163" s="122" t="n">
        <f aca="false">DATEVALUE(TEXT(B163,"mm/dd/yy"))</f>
        <v>36524</v>
      </c>
    </row>
    <row r="164" customFormat="false" ht="12.75" hidden="false" customHeight="false" outlineLevel="0" collapsed="false">
      <c r="A164" s="122" t="n">
        <f aca="false">DATEVALUE(TEXT(B164,"mm/dd/yy"))</f>
        <v>36524</v>
      </c>
    </row>
    <row r="165" customFormat="false" ht="12.75" hidden="false" customHeight="false" outlineLevel="0" collapsed="false">
      <c r="A165" s="122" t="n">
        <f aca="false">DATEVALUE(TEXT(B165,"mm/dd/yy"))</f>
        <v>36524</v>
      </c>
    </row>
    <row r="166" customFormat="false" ht="12.75" hidden="false" customHeight="false" outlineLevel="0" collapsed="false">
      <c r="A166" s="122" t="n">
        <f aca="false">DATEVALUE(TEXT(B166,"mm/dd/yy"))</f>
        <v>36524</v>
      </c>
    </row>
    <row r="167" customFormat="false" ht="12.75" hidden="false" customHeight="false" outlineLevel="0" collapsed="false">
      <c r="A167" s="122" t="n">
        <f aca="false">DATEVALUE(TEXT(B167,"mm/dd/yy"))</f>
        <v>36524</v>
      </c>
    </row>
    <row r="168" customFormat="false" ht="12.75" hidden="false" customHeight="false" outlineLevel="0" collapsed="false">
      <c r="A168" s="122" t="n">
        <f aca="false">DATEVALUE(TEXT(B168,"mm/dd/yy"))</f>
        <v>36524</v>
      </c>
    </row>
    <row r="169" customFormat="false" ht="12.75" hidden="false" customHeight="false" outlineLevel="0" collapsed="false">
      <c r="A169" s="122" t="n">
        <f aca="false">DATEVALUE(TEXT(B169,"mm/dd/yy"))</f>
        <v>36524</v>
      </c>
    </row>
    <row r="170" customFormat="false" ht="12.75" hidden="false" customHeight="false" outlineLevel="0" collapsed="false">
      <c r="A170" s="122" t="n">
        <f aca="false">DATEVALUE(TEXT(B170,"mm/dd/yy"))</f>
        <v>36524</v>
      </c>
    </row>
    <row r="171" customFormat="false" ht="12.75" hidden="false" customHeight="false" outlineLevel="0" collapsed="false">
      <c r="A171" s="122" t="n">
        <f aca="false">DATEVALUE(TEXT(B171,"mm/dd/yy"))</f>
        <v>36524</v>
      </c>
    </row>
    <row r="172" customFormat="false" ht="12.75" hidden="false" customHeight="false" outlineLevel="0" collapsed="false">
      <c r="A172" s="122" t="n">
        <f aca="false">DATEVALUE(TEXT(B172,"mm/dd/yy"))</f>
        <v>36524</v>
      </c>
    </row>
    <row r="173" customFormat="false" ht="12.75" hidden="false" customHeight="false" outlineLevel="0" collapsed="false">
      <c r="A173" s="122" t="n">
        <f aca="false">DATEVALUE(TEXT(B173,"mm/dd/yy"))</f>
        <v>36524</v>
      </c>
    </row>
    <row r="174" customFormat="false" ht="12.75" hidden="false" customHeight="false" outlineLevel="0" collapsed="false">
      <c r="A174" s="122" t="n">
        <f aca="false">DATEVALUE(TEXT(B174,"mm/dd/yy"))</f>
        <v>36524</v>
      </c>
    </row>
    <row r="175" customFormat="false" ht="12.75" hidden="false" customHeight="false" outlineLevel="0" collapsed="false">
      <c r="A175" s="122" t="n">
        <f aca="false">DATEVALUE(TEXT(B175,"mm/dd/yy"))</f>
        <v>36524</v>
      </c>
    </row>
    <row r="176" customFormat="false" ht="12.75" hidden="false" customHeight="false" outlineLevel="0" collapsed="false">
      <c r="A176" s="122" t="n">
        <f aca="false">DATEVALUE(TEXT(B176,"mm/dd/yy"))</f>
        <v>36524</v>
      </c>
    </row>
    <row r="177" customFormat="false" ht="12.75" hidden="false" customHeight="false" outlineLevel="0" collapsed="false">
      <c r="A177" s="122" t="n">
        <f aca="false">DATEVALUE(TEXT(B177,"mm/dd/yy"))</f>
        <v>36524</v>
      </c>
    </row>
    <row r="178" customFormat="false" ht="12.75" hidden="false" customHeight="false" outlineLevel="0" collapsed="false">
      <c r="A178" s="122" t="n">
        <f aca="false">DATEVALUE(TEXT(B178,"mm/dd/yy"))</f>
        <v>36524</v>
      </c>
    </row>
    <row r="179" customFormat="false" ht="12.75" hidden="false" customHeight="false" outlineLevel="0" collapsed="false">
      <c r="A179" s="122" t="n">
        <f aca="false">DATEVALUE(TEXT(B179,"mm/dd/yy"))</f>
        <v>36524</v>
      </c>
    </row>
    <row r="180" customFormat="false" ht="12.75" hidden="false" customHeight="false" outlineLevel="0" collapsed="false">
      <c r="A180" s="122" t="n">
        <f aca="false">DATEVALUE(TEXT(B180,"mm/dd/yy"))</f>
        <v>36524</v>
      </c>
    </row>
    <row r="181" customFormat="false" ht="12.75" hidden="false" customHeight="false" outlineLevel="0" collapsed="false">
      <c r="A181" s="122" t="n">
        <f aca="false">DATEVALUE(TEXT(B181,"mm/dd/yy"))</f>
        <v>36524</v>
      </c>
    </row>
    <row r="182" customFormat="false" ht="12.75" hidden="false" customHeight="false" outlineLevel="0" collapsed="false">
      <c r="A182" s="122" t="n">
        <f aca="false">DATEVALUE(TEXT(B182,"mm/dd/yy"))</f>
        <v>36524</v>
      </c>
    </row>
    <row r="183" customFormat="false" ht="12.75" hidden="false" customHeight="false" outlineLevel="0" collapsed="false">
      <c r="A183" s="122" t="n">
        <f aca="false">DATEVALUE(TEXT(B183,"mm/dd/yy"))</f>
        <v>36524</v>
      </c>
    </row>
    <row r="184" customFormat="false" ht="12.75" hidden="false" customHeight="false" outlineLevel="0" collapsed="false">
      <c r="A184" s="122" t="n">
        <f aca="false">DATEVALUE(TEXT(B184,"mm/dd/yy"))</f>
        <v>36524</v>
      </c>
    </row>
    <row r="185" customFormat="false" ht="12.75" hidden="false" customHeight="false" outlineLevel="0" collapsed="false">
      <c r="A185" s="122" t="n">
        <f aca="false">DATEVALUE(TEXT(B185,"mm/dd/yy"))</f>
        <v>36524</v>
      </c>
    </row>
    <row r="186" customFormat="false" ht="12.75" hidden="false" customHeight="false" outlineLevel="0" collapsed="false">
      <c r="A186" s="122" t="n">
        <f aca="false">DATEVALUE(TEXT(B186,"mm/dd/yy"))</f>
        <v>36524</v>
      </c>
    </row>
    <row r="187" customFormat="false" ht="12.75" hidden="false" customHeight="false" outlineLevel="0" collapsed="false">
      <c r="A187" s="122" t="n">
        <f aca="false">DATEVALUE(TEXT(B187,"mm/dd/yy"))</f>
        <v>36524</v>
      </c>
    </row>
    <row r="188" customFormat="false" ht="12.75" hidden="false" customHeight="false" outlineLevel="0" collapsed="false">
      <c r="A188" s="122" t="n">
        <f aca="false">DATEVALUE(TEXT(B188,"mm/dd/yy"))</f>
        <v>36524</v>
      </c>
    </row>
    <row r="189" customFormat="false" ht="12.75" hidden="false" customHeight="false" outlineLevel="0" collapsed="false">
      <c r="A189" s="122" t="n">
        <f aca="false">DATEVALUE(TEXT(B189,"mm/dd/yy"))</f>
        <v>36524</v>
      </c>
    </row>
    <row r="190" customFormat="false" ht="12.75" hidden="false" customHeight="false" outlineLevel="0" collapsed="false">
      <c r="A190" s="122" t="n">
        <f aca="false">DATEVALUE(TEXT(B190,"mm/dd/yy"))</f>
        <v>36524</v>
      </c>
    </row>
    <row r="191" customFormat="false" ht="12.75" hidden="false" customHeight="false" outlineLevel="0" collapsed="false">
      <c r="A191" s="122" t="n">
        <f aca="false">DATEVALUE(TEXT(B191,"mm/dd/yy"))</f>
        <v>36524</v>
      </c>
    </row>
    <row r="192" customFormat="false" ht="12.75" hidden="false" customHeight="false" outlineLevel="0" collapsed="false">
      <c r="A192" s="122" t="n">
        <f aca="false">DATEVALUE(TEXT(B192,"mm/dd/yy"))</f>
        <v>36524</v>
      </c>
    </row>
    <row r="193" customFormat="false" ht="12.75" hidden="false" customHeight="false" outlineLevel="0" collapsed="false">
      <c r="A193" s="122" t="n">
        <f aca="false">DATEVALUE(TEXT(B193,"mm/dd/yy"))</f>
        <v>36524</v>
      </c>
    </row>
    <row r="194" customFormat="false" ht="12.75" hidden="false" customHeight="false" outlineLevel="0" collapsed="false">
      <c r="A194" s="122" t="n">
        <f aca="false">DATEVALUE(TEXT(B194,"mm/dd/yy"))</f>
        <v>36524</v>
      </c>
    </row>
    <row r="195" customFormat="false" ht="12.75" hidden="false" customHeight="false" outlineLevel="0" collapsed="false">
      <c r="A195" s="122" t="n">
        <f aca="false">DATEVALUE(TEXT(B195,"mm/dd/yy"))</f>
        <v>36524</v>
      </c>
    </row>
    <row r="196" customFormat="false" ht="12.75" hidden="false" customHeight="false" outlineLevel="0" collapsed="false">
      <c r="A196" s="122" t="n">
        <f aca="false">DATEVALUE(TEXT(B196,"mm/dd/yy"))</f>
        <v>36524</v>
      </c>
    </row>
    <row r="197" customFormat="false" ht="12.75" hidden="false" customHeight="false" outlineLevel="0" collapsed="false">
      <c r="A197" s="122" t="n">
        <f aca="false">DATEVALUE(TEXT(B197,"mm/dd/yy"))</f>
        <v>36524</v>
      </c>
    </row>
    <row r="198" customFormat="false" ht="12.75" hidden="false" customHeight="false" outlineLevel="0" collapsed="false">
      <c r="A198" s="122" t="n">
        <f aca="false">DATEVALUE(TEXT(B198,"mm/dd/yy"))</f>
        <v>36524</v>
      </c>
    </row>
    <row r="199" customFormat="false" ht="12.75" hidden="false" customHeight="false" outlineLevel="0" collapsed="false">
      <c r="A199" s="122" t="n">
        <f aca="false">DATEVALUE(TEXT(B199,"mm/dd/yy"))</f>
        <v>36524</v>
      </c>
    </row>
    <row r="200" customFormat="false" ht="12.75" hidden="false" customHeight="false" outlineLevel="0" collapsed="false">
      <c r="A200" s="122" t="n">
        <f aca="false">DATEVALUE(TEXT(B200,"mm/dd/yy"))</f>
        <v>36524</v>
      </c>
    </row>
    <row r="201" customFormat="false" ht="12.75" hidden="false" customHeight="false" outlineLevel="0" collapsed="false">
      <c r="A201" s="122" t="n">
        <f aca="false">DATEVALUE(TEXT(B201,"mm/dd/yy"))</f>
        <v>36524</v>
      </c>
    </row>
    <row r="202" customFormat="false" ht="12.75" hidden="false" customHeight="false" outlineLevel="0" collapsed="false">
      <c r="A202" s="122" t="n">
        <f aca="false">DATEVALUE(TEXT(B202,"mm/dd/yy"))</f>
        <v>36524</v>
      </c>
    </row>
    <row r="203" customFormat="false" ht="12.75" hidden="false" customHeight="false" outlineLevel="0" collapsed="false">
      <c r="A203" s="122" t="n">
        <f aca="false">DATEVALUE(TEXT(B203,"mm/dd/yy"))</f>
        <v>36524</v>
      </c>
    </row>
    <row r="204" customFormat="false" ht="12.75" hidden="false" customHeight="false" outlineLevel="0" collapsed="false">
      <c r="A204" s="122" t="n">
        <f aca="false">DATEVALUE(TEXT(B204,"mm/dd/yy"))</f>
        <v>36524</v>
      </c>
    </row>
    <row r="205" customFormat="false" ht="12.75" hidden="false" customHeight="false" outlineLevel="0" collapsed="false">
      <c r="A205" s="122" t="n">
        <f aca="false">DATEVALUE(TEXT(B205,"mm/dd/yy"))</f>
        <v>36524</v>
      </c>
    </row>
    <row r="206" customFormat="false" ht="12.75" hidden="false" customHeight="false" outlineLevel="0" collapsed="false">
      <c r="A206" s="122" t="n">
        <f aca="false">DATEVALUE(TEXT(B206,"mm/dd/yy"))</f>
        <v>36524</v>
      </c>
    </row>
    <row r="207" customFormat="false" ht="12.75" hidden="false" customHeight="false" outlineLevel="0" collapsed="false">
      <c r="A207" s="122" t="n">
        <f aca="false">DATEVALUE(TEXT(B207,"mm/dd/yy"))</f>
        <v>36524</v>
      </c>
    </row>
    <row r="208" customFormat="false" ht="12.75" hidden="false" customHeight="false" outlineLevel="0" collapsed="false">
      <c r="A208" s="122" t="n">
        <f aca="false">DATEVALUE(TEXT(B208,"mm/dd/yy"))</f>
        <v>36524</v>
      </c>
    </row>
    <row r="209" customFormat="false" ht="12.75" hidden="false" customHeight="false" outlineLevel="0" collapsed="false">
      <c r="A209" s="122" t="n">
        <f aca="false">DATEVALUE(TEXT(B209,"mm/dd/yy"))</f>
        <v>36524</v>
      </c>
    </row>
    <row r="210" customFormat="false" ht="12.75" hidden="false" customHeight="false" outlineLevel="0" collapsed="false">
      <c r="A210" s="122" t="n">
        <f aca="false">DATEVALUE(TEXT(B210,"mm/dd/yy"))</f>
        <v>36524</v>
      </c>
    </row>
    <row r="211" customFormat="false" ht="12.75" hidden="false" customHeight="false" outlineLevel="0" collapsed="false">
      <c r="A211" s="122" t="n">
        <f aca="false">DATEVALUE(TEXT(B211,"mm/dd/yy"))</f>
        <v>36524</v>
      </c>
    </row>
    <row r="212" customFormat="false" ht="12.75" hidden="false" customHeight="false" outlineLevel="0" collapsed="false">
      <c r="A212" s="122" t="n">
        <f aca="false">DATEVALUE(TEXT(B212,"mm/dd/yy"))</f>
        <v>36524</v>
      </c>
    </row>
    <row r="213" customFormat="false" ht="12.75" hidden="false" customHeight="false" outlineLevel="0" collapsed="false">
      <c r="A213" s="122" t="n">
        <f aca="false">DATEVALUE(TEXT(B213,"mm/dd/yy"))</f>
        <v>36524</v>
      </c>
    </row>
    <row r="214" customFormat="false" ht="12.75" hidden="false" customHeight="false" outlineLevel="0" collapsed="false">
      <c r="A214" s="122" t="n">
        <f aca="false">DATEVALUE(TEXT(B214,"mm/dd/yy"))</f>
        <v>36524</v>
      </c>
    </row>
    <row r="215" customFormat="false" ht="12.75" hidden="false" customHeight="false" outlineLevel="0" collapsed="false">
      <c r="A215" s="122" t="n">
        <f aca="false">DATEVALUE(TEXT(B215,"mm/dd/yy"))</f>
        <v>36524</v>
      </c>
    </row>
    <row r="216" customFormat="false" ht="12.75" hidden="false" customHeight="false" outlineLevel="0" collapsed="false">
      <c r="A216" s="122" t="n">
        <f aca="false">DATEVALUE(TEXT(B216,"mm/dd/yy"))</f>
        <v>36524</v>
      </c>
    </row>
    <row r="217" customFormat="false" ht="12.75" hidden="false" customHeight="false" outlineLevel="0" collapsed="false">
      <c r="A217" s="122" t="n">
        <f aca="false">DATEVALUE(TEXT(B217,"mm/dd/yy"))</f>
        <v>36524</v>
      </c>
    </row>
    <row r="218" customFormat="false" ht="12.75" hidden="false" customHeight="false" outlineLevel="0" collapsed="false">
      <c r="A218" s="122" t="n">
        <f aca="false">DATEVALUE(TEXT(B218,"mm/dd/yy"))</f>
        <v>36524</v>
      </c>
    </row>
    <row r="219" customFormat="false" ht="12.75" hidden="false" customHeight="false" outlineLevel="0" collapsed="false">
      <c r="A219" s="122" t="n">
        <f aca="false">DATEVALUE(TEXT(B219,"mm/dd/yy"))</f>
        <v>36524</v>
      </c>
    </row>
    <row r="220" customFormat="false" ht="12.75" hidden="false" customHeight="false" outlineLevel="0" collapsed="false">
      <c r="A220" s="122" t="n">
        <f aca="false">DATEVALUE(TEXT(B220,"mm/dd/yy"))</f>
        <v>36524</v>
      </c>
    </row>
    <row r="221" customFormat="false" ht="12.75" hidden="false" customHeight="false" outlineLevel="0" collapsed="false">
      <c r="A221" s="122" t="n">
        <f aca="false">DATEVALUE(TEXT(B221,"mm/dd/yy"))</f>
        <v>36524</v>
      </c>
    </row>
    <row r="222" customFormat="false" ht="12.75" hidden="false" customHeight="false" outlineLevel="0" collapsed="false">
      <c r="A222" s="122" t="n">
        <f aca="false">DATEVALUE(TEXT(B222,"mm/dd/yy"))</f>
        <v>36524</v>
      </c>
    </row>
    <row r="223" customFormat="false" ht="12.75" hidden="false" customHeight="false" outlineLevel="0" collapsed="false">
      <c r="A223" s="122" t="n">
        <f aca="false">DATEVALUE(TEXT(B223,"mm/dd/yy"))</f>
        <v>36524</v>
      </c>
    </row>
    <row r="224" customFormat="false" ht="12.75" hidden="false" customHeight="false" outlineLevel="0" collapsed="false">
      <c r="A224" s="122" t="n">
        <f aca="false">DATEVALUE(TEXT(B224,"mm/dd/yy"))</f>
        <v>36524</v>
      </c>
    </row>
    <row r="225" customFormat="false" ht="12.75" hidden="false" customHeight="false" outlineLevel="0" collapsed="false">
      <c r="A225" s="122" t="n">
        <f aca="false">DATEVALUE(TEXT(B225,"mm/dd/yy"))</f>
        <v>36524</v>
      </c>
    </row>
    <row r="226" customFormat="false" ht="12.75" hidden="false" customHeight="false" outlineLevel="0" collapsed="false">
      <c r="A226" s="122" t="n">
        <f aca="false">DATEVALUE(TEXT(B226,"mm/dd/yy"))</f>
        <v>36524</v>
      </c>
    </row>
    <row r="227" customFormat="false" ht="12.75" hidden="false" customHeight="false" outlineLevel="0" collapsed="false">
      <c r="A227" s="122" t="n">
        <f aca="false">DATEVALUE(TEXT(B227,"mm/dd/yy"))</f>
        <v>36524</v>
      </c>
    </row>
    <row r="228" customFormat="false" ht="12.75" hidden="false" customHeight="false" outlineLevel="0" collapsed="false">
      <c r="A228" s="122" t="n">
        <f aca="false">DATEVALUE(TEXT(B228,"mm/dd/yy"))</f>
        <v>36524</v>
      </c>
    </row>
    <row r="229" customFormat="false" ht="12.75" hidden="false" customHeight="false" outlineLevel="0" collapsed="false">
      <c r="A229" s="122" t="n">
        <f aca="false">DATEVALUE(TEXT(B229,"mm/dd/yy"))</f>
        <v>36524</v>
      </c>
    </row>
    <row r="230" customFormat="false" ht="12.75" hidden="false" customHeight="false" outlineLevel="0" collapsed="false">
      <c r="A230" s="122" t="n">
        <f aca="false">DATEVALUE(TEXT(B230,"mm/dd/yy"))</f>
        <v>36524</v>
      </c>
    </row>
    <row r="231" customFormat="false" ht="12.75" hidden="false" customHeight="false" outlineLevel="0" collapsed="false">
      <c r="A231" s="122" t="n">
        <f aca="false">DATEVALUE(TEXT(B231,"mm/dd/yy"))</f>
        <v>36524</v>
      </c>
    </row>
    <row r="232" customFormat="false" ht="12.75" hidden="false" customHeight="false" outlineLevel="0" collapsed="false">
      <c r="A232" s="122" t="n">
        <f aca="false">DATEVALUE(TEXT(B232,"mm/dd/yy"))</f>
        <v>36524</v>
      </c>
    </row>
    <row r="233" customFormat="false" ht="12.75" hidden="false" customHeight="false" outlineLevel="0" collapsed="false">
      <c r="A233" s="122" t="n">
        <f aca="false">DATEVALUE(TEXT(B233,"mm/dd/yy"))</f>
        <v>36524</v>
      </c>
    </row>
    <row r="234" customFormat="false" ht="12.75" hidden="false" customHeight="false" outlineLevel="0" collapsed="false">
      <c r="A234" s="122" t="n">
        <f aca="false">DATEVALUE(TEXT(B234,"mm/dd/yy"))</f>
        <v>36524</v>
      </c>
    </row>
    <row r="235" customFormat="false" ht="12.75" hidden="false" customHeight="false" outlineLevel="0" collapsed="false">
      <c r="A235" s="122" t="n">
        <f aca="false">DATEVALUE(TEXT(B235,"mm/dd/yy"))</f>
        <v>36524</v>
      </c>
    </row>
    <row r="236" customFormat="false" ht="12.75" hidden="false" customHeight="false" outlineLevel="0" collapsed="false">
      <c r="A236" s="122" t="n">
        <f aca="false">DATEVALUE(TEXT(B236,"mm/dd/yy"))</f>
        <v>36524</v>
      </c>
    </row>
    <row r="237" customFormat="false" ht="12.75" hidden="false" customHeight="false" outlineLevel="0" collapsed="false">
      <c r="A237" s="122" t="n">
        <f aca="false">DATEVALUE(TEXT(B237,"mm/dd/yy"))</f>
        <v>36524</v>
      </c>
    </row>
    <row r="238" customFormat="false" ht="12.75" hidden="false" customHeight="false" outlineLevel="0" collapsed="false">
      <c r="A238" s="122" t="n">
        <f aca="false">DATEVALUE(TEXT(B238,"mm/dd/yy"))</f>
        <v>36524</v>
      </c>
    </row>
    <row r="239" customFormat="false" ht="12.75" hidden="false" customHeight="false" outlineLevel="0" collapsed="false">
      <c r="A239" s="122" t="n">
        <f aca="false">DATEVALUE(TEXT(B239,"mm/dd/yy"))</f>
        <v>36524</v>
      </c>
    </row>
    <row r="240" customFormat="false" ht="12.75" hidden="false" customHeight="false" outlineLevel="0" collapsed="false">
      <c r="A240" s="122" t="n">
        <f aca="false">DATEVALUE(TEXT(B240,"mm/dd/yy"))</f>
        <v>36524</v>
      </c>
    </row>
    <row r="241" customFormat="false" ht="12.75" hidden="false" customHeight="false" outlineLevel="0" collapsed="false">
      <c r="A241" s="122" t="n">
        <f aca="false">DATEVALUE(TEXT(B241,"mm/dd/yy"))</f>
        <v>36524</v>
      </c>
    </row>
    <row r="242" customFormat="false" ht="12.75" hidden="false" customHeight="false" outlineLevel="0" collapsed="false">
      <c r="A242" s="122" t="n">
        <f aca="false">DATEVALUE(TEXT(B242,"mm/dd/yy"))</f>
        <v>36524</v>
      </c>
    </row>
    <row r="243" customFormat="false" ht="12.75" hidden="false" customHeight="false" outlineLevel="0" collapsed="false">
      <c r="A243" s="122" t="n">
        <f aca="false">DATEVALUE(TEXT(B243,"mm/dd/yy"))</f>
        <v>36524</v>
      </c>
    </row>
    <row r="244" customFormat="false" ht="12.75" hidden="false" customHeight="false" outlineLevel="0" collapsed="false">
      <c r="A244" s="122" t="n">
        <f aca="false">DATEVALUE(TEXT(B244,"mm/dd/yy"))</f>
        <v>36524</v>
      </c>
    </row>
    <row r="245" customFormat="false" ht="12.75" hidden="false" customHeight="false" outlineLevel="0" collapsed="false">
      <c r="A245" s="122" t="n">
        <f aca="false">DATEVALUE(TEXT(B245,"mm/dd/yy"))</f>
        <v>36524</v>
      </c>
    </row>
    <row r="246" customFormat="false" ht="12.75" hidden="false" customHeight="false" outlineLevel="0" collapsed="false">
      <c r="A246" s="122" t="n">
        <f aca="false">DATEVALUE(TEXT(B246,"mm/dd/yy"))</f>
        <v>36524</v>
      </c>
    </row>
    <row r="247" customFormat="false" ht="12.75" hidden="false" customHeight="false" outlineLevel="0" collapsed="false">
      <c r="A247" s="122" t="n">
        <f aca="false">DATEVALUE(TEXT(B247,"mm/dd/yy"))</f>
        <v>36524</v>
      </c>
    </row>
    <row r="248" customFormat="false" ht="12.75" hidden="false" customHeight="false" outlineLevel="0" collapsed="false">
      <c r="A248" s="122" t="n">
        <f aca="false">DATEVALUE(TEXT(B248,"mm/dd/yy"))</f>
        <v>36524</v>
      </c>
    </row>
    <row r="249" customFormat="false" ht="12.75" hidden="false" customHeight="false" outlineLevel="0" collapsed="false">
      <c r="A249" s="122" t="n">
        <f aca="false">DATEVALUE(TEXT(B249,"mm/dd/yy"))</f>
        <v>36524</v>
      </c>
    </row>
    <row r="250" customFormat="false" ht="12.75" hidden="false" customHeight="false" outlineLevel="0" collapsed="false">
      <c r="A250" s="122" t="n">
        <f aca="false">DATEVALUE(TEXT(B250,"mm/dd/yy"))</f>
        <v>36524</v>
      </c>
    </row>
    <row r="251" customFormat="false" ht="12.75" hidden="false" customHeight="false" outlineLevel="0" collapsed="false">
      <c r="A251" s="122" t="n">
        <f aca="false">DATEVALUE(TEXT(B251,"mm/dd/yy"))</f>
        <v>36524</v>
      </c>
    </row>
    <row r="252" customFormat="false" ht="12.75" hidden="false" customHeight="false" outlineLevel="0" collapsed="false">
      <c r="A252" s="122" t="n">
        <f aca="false">DATEVALUE(TEXT(B252,"mm/dd/yy"))</f>
        <v>36524</v>
      </c>
    </row>
    <row r="253" customFormat="false" ht="12.75" hidden="false" customHeight="false" outlineLevel="0" collapsed="false">
      <c r="A253" s="122" t="n">
        <f aca="false">DATEVALUE(TEXT(B253,"mm/dd/yy"))</f>
        <v>36524</v>
      </c>
    </row>
    <row r="254" customFormat="false" ht="12.75" hidden="false" customHeight="false" outlineLevel="0" collapsed="false">
      <c r="A254" s="122" t="n">
        <f aca="false">DATEVALUE(TEXT(B254,"mm/dd/yy"))</f>
        <v>36524</v>
      </c>
    </row>
    <row r="255" customFormat="false" ht="12.75" hidden="false" customHeight="false" outlineLevel="0" collapsed="false">
      <c r="A255" s="122" t="n">
        <f aca="false">DATEVALUE(TEXT(B255,"mm/dd/yy"))</f>
        <v>36524</v>
      </c>
    </row>
    <row r="256" customFormat="false" ht="12.75" hidden="false" customHeight="false" outlineLevel="0" collapsed="false">
      <c r="A256" s="122" t="n">
        <f aca="false">DATEVALUE(TEXT(B256,"mm/dd/yy"))</f>
        <v>36524</v>
      </c>
    </row>
    <row r="257" customFormat="false" ht="12.75" hidden="false" customHeight="false" outlineLevel="0" collapsed="false">
      <c r="A257" s="122" t="n">
        <f aca="false">DATEVALUE(TEXT(B257,"mm/dd/yy"))</f>
        <v>36524</v>
      </c>
    </row>
    <row r="258" customFormat="false" ht="12.75" hidden="false" customHeight="false" outlineLevel="0" collapsed="false">
      <c r="A258" s="122" t="n">
        <f aca="false">DATEVALUE(TEXT(B258,"mm/dd/yy"))</f>
        <v>36524</v>
      </c>
    </row>
    <row r="259" customFormat="false" ht="12.75" hidden="false" customHeight="false" outlineLevel="0" collapsed="false">
      <c r="A259" s="122" t="n">
        <f aca="false">DATEVALUE(TEXT(B259,"mm/dd/yy"))</f>
        <v>36524</v>
      </c>
    </row>
    <row r="260" customFormat="false" ht="12.75" hidden="false" customHeight="false" outlineLevel="0" collapsed="false">
      <c r="A260" s="122" t="n">
        <f aca="false">DATEVALUE(TEXT(B260,"mm/dd/yy"))</f>
        <v>36524</v>
      </c>
    </row>
    <row r="261" customFormat="false" ht="12.75" hidden="false" customHeight="false" outlineLevel="0" collapsed="false">
      <c r="A261" s="122" t="n">
        <f aca="false">DATEVALUE(TEXT(B261,"mm/dd/yy"))</f>
        <v>36524</v>
      </c>
    </row>
    <row r="262" customFormat="false" ht="12.75" hidden="false" customHeight="false" outlineLevel="0" collapsed="false">
      <c r="A262" s="122" t="n">
        <f aca="false">DATEVALUE(TEXT(B262,"mm/dd/yy"))</f>
        <v>36524</v>
      </c>
    </row>
    <row r="263" customFormat="false" ht="12.75" hidden="false" customHeight="false" outlineLevel="0" collapsed="false">
      <c r="A263" s="122" t="n">
        <f aca="false">DATEVALUE(TEXT(B263,"mm/dd/yy"))</f>
        <v>36524</v>
      </c>
    </row>
    <row r="264" customFormat="false" ht="12.75" hidden="false" customHeight="false" outlineLevel="0" collapsed="false">
      <c r="A264" s="122" t="n">
        <f aca="false">DATEVALUE(TEXT(B264,"mm/dd/yy"))</f>
        <v>36524</v>
      </c>
    </row>
    <row r="265" customFormat="false" ht="12.75" hidden="false" customHeight="false" outlineLevel="0" collapsed="false">
      <c r="A265" s="122" t="n">
        <f aca="false">DATEVALUE(TEXT(B265,"mm/dd/yy"))</f>
        <v>36524</v>
      </c>
    </row>
    <row r="266" customFormat="false" ht="12.75" hidden="false" customHeight="false" outlineLevel="0" collapsed="false">
      <c r="A266" s="122" t="n">
        <f aca="false">DATEVALUE(TEXT(B266,"mm/dd/yy"))</f>
        <v>36524</v>
      </c>
    </row>
    <row r="267" customFormat="false" ht="12.75" hidden="false" customHeight="false" outlineLevel="0" collapsed="false">
      <c r="A267" s="122" t="n">
        <f aca="false">DATEVALUE(TEXT(B267,"mm/dd/yy"))</f>
        <v>36524</v>
      </c>
    </row>
    <row r="268" customFormat="false" ht="12.75" hidden="false" customHeight="false" outlineLevel="0" collapsed="false">
      <c r="A268" s="122" t="n">
        <f aca="false">DATEVALUE(TEXT(B268,"mm/dd/yy"))</f>
        <v>36524</v>
      </c>
    </row>
    <row r="269" customFormat="false" ht="12.75" hidden="false" customHeight="false" outlineLevel="0" collapsed="false">
      <c r="A269" s="122" t="n">
        <f aca="false">DATEVALUE(TEXT(B269,"mm/dd/yy"))</f>
        <v>36524</v>
      </c>
    </row>
    <row r="270" customFormat="false" ht="12.75" hidden="false" customHeight="false" outlineLevel="0" collapsed="false">
      <c r="A270" s="122" t="n">
        <f aca="false">DATEVALUE(TEXT(B270,"mm/dd/yy"))</f>
        <v>36524</v>
      </c>
    </row>
    <row r="271" customFormat="false" ht="12.75" hidden="false" customHeight="false" outlineLevel="0" collapsed="false">
      <c r="A271" s="122" t="n">
        <f aca="false">DATEVALUE(TEXT(B271,"mm/dd/yy"))</f>
        <v>36524</v>
      </c>
    </row>
    <row r="272" customFormat="false" ht="12.75" hidden="false" customHeight="false" outlineLevel="0" collapsed="false">
      <c r="A272" s="122" t="n">
        <f aca="false">DATEVALUE(TEXT(B272,"mm/dd/yy"))</f>
        <v>36524</v>
      </c>
    </row>
    <row r="273" customFormat="false" ht="12.75" hidden="false" customHeight="false" outlineLevel="0" collapsed="false">
      <c r="A273" s="122" t="n">
        <f aca="false">DATEVALUE(TEXT(B273,"mm/dd/yy"))</f>
        <v>36524</v>
      </c>
    </row>
    <row r="274" customFormat="false" ht="12.75" hidden="false" customHeight="false" outlineLevel="0" collapsed="false">
      <c r="A274" s="122" t="n">
        <f aca="false">DATEVALUE(TEXT(B274,"mm/dd/yy"))</f>
        <v>36524</v>
      </c>
    </row>
    <row r="275" customFormat="false" ht="12.75" hidden="false" customHeight="false" outlineLevel="0" collapsed="false">
      <c r="A275" s="122" t="n">
        <f aca="false">DATEVALUE(TEXT(B275,"mm/dd/yy"))</f>
        <v>36524</v>
      </c>
    </row>
    <row r="276" customFormat="false" ht="12.75" hidden="false" customHeight="false" outlineLevel="0" collapsed="false">
      <c r="A276" s="122" t="n">
        <f aca="false">DATEVALUE(TEXT(B276,"mm/dd/yy"))</f>
        <v>36524</v>
      </c>
    </row>
    <row r="277" customFormat="false" ht="12.75" hidden="false" customHeight="false" outlineLevel="0" collapsed="false">
      <c r="A277" s="122" t="n">
        <f aca="false">DATEVALUE(TEXT(B277,"mm/dd/yy"))</f>
        <v>36524</v>
      </c>
    </row>
    <row r="278" customFormat="false" ht="12.75" hidden="false" customHeight="false" outlineLevel="0" collapsed="false">
      <c r="A278" s="122" t="n">
        <f aca="false">DATEVALUE(TEXT(B278,"mm/dd/yy"))</f>
        <v>36524</v>
      </c>
    </row>
    <row r="279" customFormat="false" ht="12.75" hidden="false" customHeight="false" outlineLevel="0" collapsed="false">
      <c r="A279" s="122" t="n">
        <f aca="false">DATEVALUE(TEXT(B279,"mm/dd/yy"))</f>
        <v>36524</v>
      </c>
    </row>
    <row r="280" customFormat="false" ht="12.75" hidden="false" customHeight="false" outlineLevel="0" collapsed="false">
      <c r="A280" s="122" t="n">
        <f aca="false">DATEVALUE(TEXT(B280,"mm/dd/yy"))</f>
        <v>36524</v>
      </c>
    </row>
    <row r="281" customFormat="false" ht="12.75" hidden="false" customHeight="false" outlineLevel="0" collapsed="false">
      <c r="A281" s="122" t="n">
        <f aca="false">DATEVALUE(TEXT(B281,"mm/dd/yy"))</f>
        <v>36524</v>
      </c>
    </row>
    <row r="282" customFormat="false" ht="12.75" hidden="false" customHeight="false" outlineLevel="0" collapsed="false">
      <c r="A282" s="122" t="n">
        <f aca="false">DATEVALUE(TEXT(B282,"mm/dd/yy"))</f>
        <v>36524</v>
      </c>
    </row>
    <row r="283" customFormat="false" ht="12.75" hidden="false" customHeight="false" outlineLevel="0" collapsed="false">
      <c r="A283" s="122" t="n">
        <f aca="false">DATEVALUE(TEXT(B283,"mm/dd/yy"))</f>
        <v>36524</v>
      </c>
    </row>
    <row r="284" customFormat="false" ht="12.75" hidden="false" customHeight="false" outlineLevel="0" collapsed="false">
      <c r="A284" s="122" t="n">
        <f aca="false">DATEVALUE(TEXT(B284,"mm/dd/yy"))</f>
        <v>36524</v>
      </c>
    </row>
    <row r="285" customFormat="false" ht="12.75" hidden="false" customHeight="false" outlineLevel="0" collapsed="false">
      <c r="A285" s="122" t="n">
        <f aca="false">DATEVALUE(TEXT(B285,"mm/dd/yy"))</f>
        <v>36524</v>
      </c>
    </row>
    <row r="286" customFormat="false" ht="12.75" hidden="false" customHeight="false" outlineLevel="0" collapsed="false">
      <c r="A286" s="122" t="n">
        <f aca="false">DATEVALUE(TEXT(B286,"mm/dd/yy"))</f>
        <v>36524</v>
      </c>
    </row>
    <row r="287" customFormat="false" ht="12.75" hidden="false" customHeight="false" outlineLevel="0" collapsed="false">
      <c r="A287" s="122" t="n">
        <f aca="false">DATEVALUE(TEXT(B287,"mm/dd/yy"))</f>
        <v>36524</v>
      </c>
    </row>
    <row r="288" customFormat="false" ht="12.75" hidden="false" customHeight="false" outlineLevel="0" collapsed="false">
      <c r="A288" s="122" t="n">
        <f aca="false">DATEVALUE(TEXT(B288,"mm/dd/yy"))</f>
        <v>36524</v>
      </c>
    </row>
    <row r="289" customFormat="false" ht="12.75" hidden="false" customHeight="false" outlineLevel="0" collapsed="false">
      <c r="A289" s="122" t="n">
        <f aca="false">DATEVALUE(TEXT(B289,"mm/dd/yy"))</f>
        <v>36524</v>
      </c>
    </row>
    <row r="290" customFormat="false" ht="12.75" hidden="false" customHeight="false" outlineLevel="0" collapsed="false">
      <c r="A290" s="122" t="n">
        <f aca="false">DATEVALUE(TEXT(B290,"mm/dd/yy"))</f>
        <v>36524</v>
      </c>
    </row>
    <row r="291" customFormat="false" ht="12.75" hidden="false" customHeight="false" outlineLevel="0" collapsed="false">
      <c r="A291" s="122" t="n">
        <f aca="false">DATEVALUE(TEXT(B291,"mm/dd/yy"))</f>
        <v>36524</v>
      </c>
    </row>
    <row r="292" customFormat="false" ht="12.75" hidden="false" customHeight="false" outlineLevel="0" collapsed="false">
      <c r="A292" s="122" t="n">
        <f aca="false">DATEVALUE(TEXT(B292,"mm/dd/yy"))</f>
        <v>36524</v>
      </c>
    </row>
    <row r="293" customFormat="false" ht="12.75" hidden="false" customHeight="false" outlineLevel="0" collapsed="false">
      <c r="A293" s="122" t="n">
        <f aca="false">DATEVALUE(TEXT(B293,"mm/dd/yy"))</f>
        <v>36524</v>
      </c>
    </row>
    <row r="294" customFormat="false" ht="12.75" hidden="false" customHeight="false" outlineLevel="0" collapsed="false">
      <c r="A294" s="122" t="n">
        <f aca="false">DATEVALUE(TEXT(B294,"mm/dd/yy"))</f>
        <v>36524</v>
      </c>
    </row>
    <row r="295" customFormat="false" ht="12.75" hidden="false" customHeight="false" outlineLevel="0" collapsed="false">
      <c r="A295" s="122" t="n">
        <f aca="false">DATEVALUE(TEXT(B295,"mm/dd/yy"))</f>
        <v>36524</v>
      </c>
    </row>
    <row r="296" customFormat="false" ht="12.75" hidden="false" customHeight="false" outlineLevel="0" collapsed="false">
      <c r="A296" s="122" t="n">
        <f aca="false">DATEVALUE(TEXT(B296,"mm/dd/yy"))</f>
        <v>36524</v>
      </c>
    </row>
    <row r="297" customFormat="false" ht="12.75" hidden="false" customHeight="false" outlineLevel="0" collapsed="false">
      <c r="A297" s="122" t="n">
        <f aca="false">DATEVALUE(TEXT(B297,"mm/dd/yy"))</f>
        <v>36524</v>
      </c>
    </row>
    <row r="298" customFormat="false" ht="12.75" hidden="false" customHeight="false" outlineLevel="0" collapsed="false">
      <c r="A298" s="122" t="n">
        <f aca="false">DATEVALUE(TEXT(B298,"mm/dd/yy"))</f>
        <v>36524</v>
      </c>
    </row>
    <row r="299" customFormat="false" ht="12.75" hidden="false" customHeight="false" outlineLevel="0" collapsed="false">
      <c r="A299" s="122" t="n">
        <f aca="false">DATEVALUE(TEXT(B299,"mm/dd/yy"))</f>
        <v>36524</v>
      </c>
    </row>
    <row r="300" customFormat="false" ht="12.75" hidden="false" customHeight="false" outlineLevel="0" collapsed="false">
      <c r="A300" s="122" t="n">
        <f aca="false">DATEVALUE(TEXT(B300,"mm/dd/yy"))</f>
        <v>36524</v>
      </c>
    </row>
    <row r="301" customFormat="false" ht="12.75" hidden="false" customHeight="false" outlineLevel="0" collapsed="false">
      <c r="A301" s="122" t="n">
        <f aca="false">DATEVALUE(TEXT(B301,"mm/dd/yy"))</f>
        <v>36524</v>
      </c>
    </row>
    <row r="302" customFormat="false" ht="12.75" hidden="false" customHeight="false" outlineLevel="0" collapsed="false">
      <c r="A302" s="122" t="n">
        <f aca="false">DATEVALUE(TEXT(B302,"mm/dd/yy"))</f>
        <v>36524</v>
      </c>
    </row>
    <row r="303" customFormat="false" ht="12.75" hidden="false" customHeight="false" outlineLevel="0" collapsed="false">
      <c r="A303" s="122" t="n">
        <f aca="false">DATEVALUE(TEXT(B303,"mm/dd/yy"))</f>
        <v>36524</v>
      </c>
    </row>
    <row r="304" customFormat="false" ht="12.75" hidden="false" customHeight="false" outlineLevel="0" collapsed="false">
      <c r="A304" s="122" t="n">
        <f aca="false">DATEVALUE(TEXT(B304,"mm/dd/yy"))</f>
        <v>36524</v>
      </c>
    </row>
    <row r="305" customFormat="false" ht="12.75" hidden="false" customHeight="false" outlineLevel="0" collapsed="false">
      <c r="A305" s="122" t="n">
        <f aca="false">DATEVALUE(TEXT(B305,"mm/dd/yy"))</f>
        <v>36524</v>
      </c>
    </row>
    <row r="306" customFormat="false" ht="12.75" hidden="false" customHeight="false" outlineLevel="0" collapsed="false">
      <c r="A306" s="122" t="n">
        <f aca="false">DATEVALUE(TEXT(B306,"mm/dd/yy"))</f>
        <v>36524</v>
      </c>
    </row>
    <row r="307" customFormat="false" ht="12.75" hidden="false" customHeight="false" outlineLevel="0" collapsed="false">
      <c r="A307" s="122" t="n">
        <f aca="false">DATEVALUE(TEXT(B307,"mm/dd/yy"))</f>
        <v>36524</v>
      </c>
    </row>
    <row r="308" customFormat="false" ht="12.75" hidden="false" customHeight="false" outlineLevel="0" collapsed="false">
      <c r="A308" s="122" t="n">
        <f aca="false">DATEVALUE(TEXT(B308,"mm/dd/yy"))</f>
        <v>36524</v>
      </c>
    </row>
    <row r="309" customFormat="false" ht="12.75" hidden="false" customHeight="false" outlineLevel="0" collapsed="false">
      <c r="A309" s="122" t="n">
        <f aca="false">DATEVALUE(TEXT(B309,"mm/dd/yy"))</f>
        <v>36524</v>
      </c>
    </row>
    <row r="310" customFormat="false" ht="12.75" hidden="false" customHeight="false" outlineLevel="0" collapsed="false">
      <c r="A310" s="122" t="n">
        <f aca="false">DATEVALUE(TEXT(B310,"mm/dd/yy"))</f>
        <v>36524</v>
      </c>
    </row>
    <row r="311" customFormat="false" ht="12.75" hidden="false" customHeight="false" outlineLevel="0" collapsed="false">
      <c r="A311" s="122" t="n">
        <f aca="false">DATEVALUE(TEXT(B311,"mm/dd/yy"))</f>
        <v>36524</v>
      </c>
    </row>
    <row r="312" customFormat="false" ht="12.75" hidden="false" customHeight="false" outlineLevel="0" collapsed="false">
      <c r="A312" s="122" t="n">
        <f aca="false">DATEVALUE(TEXT(B312,"mm/dd/yy"))</f>
        <v>36524</v>
      </c>
    </row>
    <row r="313" customFormat="false" ht="12.75" hidden="false" customHeight="false" outlineLevel="0" collapsed="false">
      <c r="A313" s="122" t="n">
        <f aca="false">DATEVALUE(TEXT(B313,"mm/dd/yy"))</f>
        <v>36524</v>
      </c>
    </row>
    <row r="314" customFormat="false" ht="12.75" hidden="false" customHeight="false" outlineLevel="0" collapsed="false">
      <c r="A314" s="122" t="n">
        <f aca="false">DATEVALUE(TEXT(B314,"mm/dd/yy"))</f>
        <v>36524</v>
      </c>
    </row>
    <row r="315" customFormat="false" ht="12.75" hidden="false" customHeight="false" outlineLevel="0" collapsed="false">
      <c r="A315" s="122" t="n">
        <f aca="false">DATEVALUE(TEXT(B315,"mm/dd/yy"))</f>
        <v>36524</v>
      </c>
    </row>
    <row r="316" customFormat="false" ht="12.75" hidden="false" customHeight="false" outlineLevel="0" collapsed="false">
      <c r="A316" s="122" t="n">
        <f aca="false">DATEVALUE(TEXT(B316,"mm/dd/yy"))</f>
        <v>36524</v>
      </c>
    </row>
    <row r="317" customFormat="false" ht="12.75" hidden="false" customHeight="false" outlineLevel="0" collapsed="false">
      <c r="A317" s="122" t="n">
        <f aca="false">DATEVALUE(TEXT(B317,"mm/dd/yy"))</f>
        <v>36524</v>
      </c>
    </row>
    <row r="318" customFormat="false" ht="12.75" hidden="false" customHeight="false" outlineLevel="0" collapsed="false">
      <c r="A318" s="122" t="n">
        <f aca="false">DATEVALUE(TEXT(B318,"mm/dd/yy"))</f>
        <v>36524</v>
      </c>
    </row>
    <row r="319" customFormat="false" ht="12.75" hidden="false" customHeight="false" outlineLevel="0" collapsed="false">
      <c r="A319" s="122" t="n">
        <f aca="false">DATEVALUE(TEXT(B319,"mm/dd/yy"))</f>
        <v>36524</v>
      </c>
    </row>
    <row r="320" customFormat="false" ht="12.75" hidden="false" customHeight="false" outlineLevel="0" collapsed="false">
      <c r="A320" s="122" t="n">
        <f aca="false">DATEVALUE(TEXT(B320,"mm/dd/yy"))</f>
        <v>36524</v>
      </c>
    </row>
    <row r="321" customFormat="false" ht="12.75" hidden="false" customHeight="false" outlineLevel="0" collapsed="false">
      <c r="A321" s="122" t="n">
        <f aca="false">DATEVALUE(TEXT(B321,"mm/dd/yy"))</f>
        <v>36524</v>
      </c>
    </row>
    <row r="322" customFormat="false" ht="12.75" hidden="false" customHeight="false" outlineLevel="0" collapsed="false">
      <c r="A322" s="122" t="n">
        <f aca="false">DATEVALUE(TEXT(B322,"mm/dd/yy"))</f>
        <v>36524</v>
      </c>
    </row>
    <row r="323" customFormat="false" ht="12.75" hidden="false" customHeight="false" outlineLevel="0" collapsed="false">
      <c r="A323" s="122" t="n">
        <f aca="false">DATEVALUE(TEXT(B323,"mm/dd/yy"))</f>
        <v>36524</v>
      </c>
    </row>
    <row r="324" customFormat="false" ht="12.75" hidden="false" customHeight="false" outlineLevel="0" collapsed="false">
      <c r="A324" s="122" t="n">
        <f aca="false">DATEVALUE(TEXT(B324,"mm/dd/yy"))</f>
        <v>36524</v>
      </c>
    </row>
    <row r="325" customFormat="false" ht="12.75" hidden="false" customHeight="false" outlineLevel="0" collapsed="false">
      <c r="A325" s="122" t="n">
        <f aca="false">DATEVALUE(TEXT(B325,"mm/dd/yy"))</f>
        <v>36524</v>
      </c>
    </row>
    <row r="326" customFormat="false" ht="12.75" hidden="false" customHeight="false" outlineLevel="0" collapsed="false">
      <c r="A326" s="122" t="n">
        <f aca="false">DATEVALUE(TEXT(B326,"mm/dd/yy"))</f>
        <v>36524</v>
      </c>
    </row>
    <row r="327" customFormat="false" ht="12.75" hidden="false" customHeight="false" outlineLevel="0" collapsed="false">
      <c r="A327" s="122" t="n">
        <f aca="false">DATEVALUE(TEXT(B327,"mm/dd/yy"))</f>
        <v>36524</v>
      </c>
    </row>
    <row r="328" customFormat="false" ht="12.75" hidden="false" customHeight="false" outlineLevel="0" collapsed="false">
      <c r="A328" s="122" t="n">
        <f aca="false">DATEVALUE(TEXT(B328,"mm/dd/yy"))</f>
        <v>36524</v>
      </c>
    </row>
    <row r="329" customFormat="false" ht="12.75" hidden="false" customHeight="false" outlineLevel="0" collapsed="false">
      <c r="A329" s="122" t="n">
        <f aca="false">DATEVALUE(TEXT(B329,"mm/dd/yy"))</f>
        <v>36524</v>
      </c>
    </row>
    <row r="330" customFormat="false" ht="12.75" hidden="false" customHeight="false" outlineLevel="0" collapsed="false">
      <c r="A330" s="122" t="n">
        <f aca="false">DATEVALUE(TEXT(B330,"mm/dd/yy"))</f>
        <v>36524</v>
      </c>
    </row>
    <row r="331" customFormat="false" ht="12.75" hidden="false" customHeight="false" outlineLevel="0" collapsed="false">
      <c r="A331" s="122" t="n">
        <f aca="false">DATEVALUE(TEXT(B331,"mm/dd/yy"))</f>
        <v>36524</v>
      </c>
    </row>
    <row r="332" customFormat="false" ht="12.75" hidden="false" customHeight="false" outlineLevel="0" collapsed="false">
      <c r="A332" s="122" t="n">
        <f aca="false">DATEVALUE(TEXT(B332,"mm/dd/yy"))</f>
        <v>36524</v>
      </c>
    </row>
    <row r="333" customFormat="false" ht="12.75" hidden="false" customHeight="false" outlineLevel="0" collapsed="false">
      <c r="A333" s="122" t="n">
        <f aca="false">DATEVALUE(TEXT(B333,"mm/dd/yy"))</f>
        <v>36524</v>
      </c>
    </row>
    <row r="334" customFormat="false" ht="12.75" hidden="false" customHeight="false" outlineLevel="0" collapsed="false">
      <c r="A334" s="122" t="n">
        <f aca="false">DATEVALUE(TEXT(B334,"mm/dd/yy"))</f>
        <v>36524</v>
      </c>
    </row>
    <row r="335" customFormat="false" ht="12.75" hidden="false" customHeight="false" outlineLevel="0" collapsed="false">
      <c r="A335" s="122" t="n">
        <f aca="false">DATEVALUE(TEXT(B335,"mm/dd/yy"))</f>
        <v>36524</v>
      </c>
    </row>
    <row r="336" customFormat="false" ht="12.75" hidden="false" customHeight="false" outlineLevel="0" collapsed="false">
      <c r="A336" s="122" t="n">
        <f aca="false">DATEVALUE(TEXT(B336,"mm/dd/yy"))</f>
        <v>36524</v>
      </c>
    </row>
    <row r="337" customFormat="false" ht="12.75" hidden="false" customHeight="false" outlineLevel="0" collapsed="false">
      <c r="A337" s="122" t="n">
        <f aca="false">DATEVALUE(TEXT(B337,"mm/dd/yy"))</f>
        <v>36524</v>
      </c>
    </row>
    <row r="338" customFormat="false" ht="12.75" hidden="false" customHeight="false" outlineLevel="0" collapsed="false">
      <c r="A338" s="122" t="n">
        <f aca="false">DATEVALUE(TEXT(B338,"mm/dd/yy"))</f>
        <v>36524</v>
      </c>
    </row>
    <row r="339" customFormat="false" ht="12.75" hidden="false" customHeight="false" outlineLevel="0" collapsed="false">
      <c r="A339" s="122" t="n">
        <f aca="false">DATEVALUE(TEXT(B339,"mm/dd/yy"))</f>
        <v>36524</v>
      </c>
    </row>
    <row r="340" customFormat="false" ht="12.75" hidden="false" customHeight="false" outlineLevel="0" collapsed="false">
      <c r="A340" s="122" t="n">
        <f aca="false">DATEVALUE(TEXT(B340,"mm/dd/yy"))</f>
        <v>36524</v>
      </c>
    </row>
    <row r="341" customFormat="false" ht="12.75" hidden="false" customHeight="false" outlineLevel="0" collapsed="false">
      <c r="A341" s="122" t="n">
        <f aca="false">DATEVALUE(TEXT(B341,"mm/dd/yy"))</f>
        <v>36524</v>
      </c>
    </row>
    <row r="342" customFormat="false" ht="12.75" hidden="false" customHeight="false" outlineLevel="0" collapsed="false">
      <c r="A342" s="122" t="n">
        <f aca="false">DATEVALUE(TEXT(B342,"mm/dd/yy"))</f>
        <v>36524</v>
      </c>
    </row>
    <row r="343" customFormat="false" ht="12.75" hidden="false" customHeight="false" outlineLevel="0" collapsed="false">
      <c r="A343" s="122" t="n">
        <f aca="false">DATEVALUE(TEXT(B343,"mm/dd/yy"))</f>
        <v>36524</v>
      </c>
    </row>
    <row r="344" customFormat="false" ht="12.75" hidden="false" customHeight="false" outlineLevel="0" collapsed="false">
      <c r="A344" s="122" t="n">
        <f aca="false">DATEVALUE(TEXT(B344,"mm/dd/yy"))</f>
        <v>36524</v>
      </c>
    </row>
    <row r="345" customFormat="false" ht="12.75" hidden="false" customHeight="false" outlineLevel="0" collapsed="false">
      <c r="A345" s="122" t="n">
        <f aca="false">DATEVALUE(TEXT(B345,"mm/dd/yy"))</f>
        <v>36524</v>
      </c>
    </row>
    <row r="346" customFormat="false" ht="12.75" hidden="false" customHeight="false" outlineLevel="0" collapsed="false">
      <c r="A346" s="122" t="n">
        <f aca="false">DATEVALUE(TEXT(B346,"mm/dd/yy"))</f>
        <v>36524</v>
      </c>
    </row>
    <row r="347" customFormat="false" ht="12.75" hidden="false" customHeight="false" outlineLevel="0" collapsed="false">
      <c r="A347" s="122" t="n">
        <f aca="false">DATEVALUE(TEXT(B347,"mm/dd/yy"))</f>
        <v>36524</v>
      </c>
    </row>
    <row r="348" customFormat="false" ht="12.75" hidden="false" customHeight="false" outlineLevel="0" collapsed="false">
      <c r="A348" s="122" t="n">
        <f aca="false">DATEVALUE(TEXT(B348,"mm/dd/yy"))</f>
        <v>36524</v>
      </c>
    </row>
    <row r="349" customFormat="false" ht="12.75" hidden="false" customHeight="false" outlineLevel="0" collapsed="false">
      <c r="A349" s="122" t="n">
        <f aca="false">DATEVALUE(TEXT(B349,"mm/dd/yy"))</f>
        <v>36524</v>
      </c>
    </row>
    <row r="350" customFormat="false" ht="12.75" hidden="false" customHeight="false" outlineLevel="0" collapsed="false">
      <c r="A350" s="122" t="n">
        <f aca="false">DATEVALUE(TEXT(B350,"mm/dd/yy"))</f>
        <v>36524</v>
      </c>
    </row>
    <row r="351" customFormat="false" ht="12.75" hidden="false" customHeight="false" outlineLevel="0" collapsed="false">
      <c r="A351" s="122" t="n">
        <f aca="false">DATEVALUE(TEXT(B351,"mm/dd/yy"))</f>
        <v>36524</v>
      </c>
    </row>
    <row r="352" customFormat="false" ht="12.75" hidden="false" customHeight="false" outlineLevel="0" collapsed="false">
      <c r="A352" s="122" t="n">
        <f aca="false">DATEVALUE(TEXT(B352,"mm/dd/yy"))</f>
        <v>36524</v>
      </c>
    </row>
    <row r="353" customFormat="false" ht="12.75" hidden="false" customHeight="false" outlineLevel="0" collapsed="false">
      <c r="A353" s="122" t="n">
        <f aca="false">DATEVALUE(TEXT(B353,"mm/dd/yy"))</f>
        <v>36524</v>
      </c>
    </row>
    <row r="354" customFormat="false" ht="12.75" hidden="false" customHeight="false" outlineLevel="0" collapsed="false">
      <c r="A354" s="122" t="n">
        <f aca="false">DATEVALUE(TEXT(B354,"mm/dd/yy"))</f>
        <v>36524</v>
      </c>
    </row>
    <row r="355" customFormat="false" ht="12.75" hidden="false" customHeight="false" outlineLevel="0" collapsed="false">
      <c r="A355" s="122" t="n">
        <f aca="false">DATEVALUE(TEXT(B355,"mm/dd/yy"))</f>
        <v>36524</v>
      </c>
    </row>
    <row r="356" customFormat="false" ht="12.75" hidden="false" customHeight="false" outlineLevel="0" collapsed="false">
      <c r="A356" s="122" t="n">
        <f aca="false">DATEVALUE(TEXT(B356,"mm/dd/yy"))</f>
        <v>36524</v>
      </c>
    </row>
    <row r="357" customFormat="false" ht="12.75" hidden="false" customHeight="false" outlineLevel="0" collapsed="false">
      <c r="A357" s="122" t="n">
        <f aca="false">DATEVALUE(TEXT(B357,"mm/dd/yy"))</f>
        <v>36524</v>
      </c>
    </row>
    <row r="358" customFormat="false" ht="12.75" hidden="false" customHeight="false" outlineLevel="0" collapsed="false">
      <c r="A358" s="122" t="n">
        <f aca="false">DATEVALUE(TEXT(B358,"mm/dd/yy"))</f>
        <v>36524</v>
      </c>
    </row>
    <row r="359" customFormat="false" ht="12.75" hidden="false" customHeight="false" outlineLevel="0" collapsed="false">
      <c r="A359" s="122" t="n">
        <f aca="false">DATEVALUE(TEXT(B359,"mm/dd/yy"))</f>
        <v>36524</v>
      </c>
    </row>
    <row r="360" customFormat="false" ht="12.75" hidden="false" customHeight="false" outlineLevel="0" collapsed="false">
      <c r="A360" s="122" t="n">
        <f aca="false">DATEVALUE(TEXT(B360,"mm/dd/yy"))</f>
        <v>36524</v>
      </c>
    </row>
    <row r="361" customFormat="false" ht="12.75" hidden="false" customHeight="false" outlineLevel="0" collapsed="false">
      <c r="A361" s="122" t="n">
        <f aca="false">DATEVALUE(TEXT(B361,"mm/dd/yy"))</f>
        <v>36524</v>
      </c>
    </row>
    <row r="362" customFormat="false" ht="12.75" hidden="false" customHeight="false" outlineLevel="0" collapsed="false">
      <c r="A362" s="122" t="n">
        <f aca="false">DATEVALUE(TEXT(B362,"mm/dd/yy"))</f>
        <v>36524</v>
      </c>
    </row>
    <row r="363" customFormat="false" ht="12.75" hidden="false" customHeight="false" outlineLevel="0" collapsed="false">
      <c r="A363" s="122" t="n">
        <f aca="false">DATEVALUE(TEXT(B363,"mm/dd/yy"))</f>
        <v>36524</v>
      </c>
    </row>
    <row r="364" customFormat="false" ht="12.75" hidden="false" customHeight="false" outlineLevel="0" collapsed="false">
      <c r="A364" s="122" t="n">
        <f aca="false">DATEVALUE(TEXT(B364,"mm/dd/yy"))</f>
        <v>36524</v>
      </c>
    </row>
    <row r="365" customFormat="false" ht="12.75" hidden="false" customHeight="false" outlineLevel="0" collapsed="false">
      <c r="A365" s="122" t="n">
        <f aca="false">DATEVALUE(TEXT(B365,"mm/dd/yy"))</f>
        <v>36524</v>
      </c>
    </row>
    <row r="366" customFormat="false" ht="12.75" hidden="false" customHeight="false" outlineLevel="0" collapsed="false">
      <c r="A366" s="122" t="n">
        <f aca="false">DATEVALUE(TEXT(B366,"mm/dd/yy"))</f>
        <v>36524</v>
      </c>
    </row>
    <row r="367" customFormat="false" ht="12.75" hidden="false" customHeight="false" outlineLevel="0" collapsed="false">
      <c r="A367" s="122" t="n">
        <f aca="false">DATEVALUE(TEXT(B367,"mm/dd/yy"))</f>
        <v>36524</v>
      </c>
    </row>
    <row r="368" customFormat="false" ht="12.75" hidden="false" customHeight="false" outlineLevel="0" collapsed="false">
      <c r="A368" s="122" t="n">
        <f aca="false">DATEVALUE(TEXT(B368,"mm/dd/yy"))</f>
        <v>36524</v>
      </c>
    </row>
    <row r="369" customFormat="false" ht="12.75" hidden="false" customHeight="false" outlineLevel="0" collapsed="false">
      <c r="A369" s="122" t="n">
        <f aca="false">DATEVALUE(TEXT(B369,"mm/dd/yy"))</f>
        <v>36524</v>
      </c>
    </row>
    <row r="370" customFormat="false" ht="12.75" hidden="false" customHeight="false" outlineLevel="0" collapsed="false">
      <c r="A370" s="122" t="n">
        <f aca="false">DATEVALUE(TEXT(B370,"mm/dd/yy"))</f>
        <v>36524</v>
      </c>
    </row>
    <row r="371" customFormat="false" ht="12.75" hidden="false" customHeight="false" outlineLevel="0" collapsed="false">
      <c r="A371" s="122" t="n">
        <f aca="false">DATEVALUE(TEXT(B371,"mm/dd/yy"))</f>
        <v>36524</v>
      </c>
    </row>
    <row r="372" customFormat="false" ht="12.75" hidden="false" customHeight="false" outlineLevel="0" collapsed="false">
      <c r="A372" s="122" t="n">
        <f aca="false">DATEVALUE(TEXT(B372,"mm/dd/yy"))</f>
        <v>36524</v>
      </c>
    </row>
    <row r="373" customFormat="false" ht="12.75" hidden="false" customHeight="false" outlineLevel="0" collapsed="false">
      <c r="A373" s="122" t="n">
        <f aca="false">DATEVALUE(TEXT(B373,"mm/dd/yy"))</f>
        <v>36524</v>
      </c>
    </row>
    <row r="374" customFormat="false" ht="12.75" hidden="false" customHeight="false" outlineLevel="0" collapsed="false">
      <c r="A374" s="122" t="n">
        <f aca="false">DATEVALUE(TEXT(B374,"mm/dd/yy"))</f>
        <v>36524</v>
      </c>
    </row>
    <row r="375" customFormat="false" ht="12.75" hidden="false" customHeight="false" outlineLevel="0" collapsed="false">
      <c r="A375" s="122" t="n">
        <f aca="false">DATEVALUE(TEXT(B375,"mm/dd/yy"))</f>
        <v>36524</v>
      </c>
    </row>
    <row r="376" customFormat="false" ht="12.75" hidden="false" customHeight="false" outlineLevel="0" collapsed="false">
      <c r="A376" s="122" t="n">
        <f aca="false">DATEVALUE(TEXT(B376,"mm/dd/yy"))</f>
        <v>36524</v>
      </c>
    </row>
    <row r="377" customFormat="false" ht="12.75" hidden="false" customHeight="false" outlineLevel="0" collapsed="false">
      <c r="A377" s="122" t="n">
        <f aca="false">DATEVALUE(TEXT(B377,"mm/dd/yy"))</f>
        <v>36524</v>
      </c>
    </row>
    <row r="378" customFormat="false" ht="12.75" hidden="false" customHeight="false" outlineLevel="0" collapsed="false">
      <c r="A378" s="122" t="n">
        <f aca="false">DATEVALUE(TEXT(B378,"mm/dd/yy"))</f>
        <v>36524</v>
      </c>
    </row>
    <row r="379" customFormat="false" ht="12.75" hidden="false" customHeight="false" outlineLevel="0" collapsed="false">
      <c r="A379" s="122" t="n">
        <f aca="false">DATEVALUE(TEXT(B379,"mm/dd/yy"))</f>
        <v>36524</v>
      </c>
    </row>
    <row r="380" customFormat="false" ht="12.75" hidden="false" customHeight="false" outlineLevel="0" collapsed="false">
      <c r="A380" s="122" t="n">
        <f aca="false">DATEVALUE(TEXT(B380,"mm/dd/yy"))</f>
        <v>36524</v>
      </c>
    </row>
    <row r="381" customFormat="false" ht="12.75" hidden="false" customHeight="false" outlineLevel="0" collapsed="false">
      <c r="A381" s="122" t="n">
        <f aca="false">DATEVALUE(TEXT(B381,"mm/dd/yy"))</f>
        <v>36524</v>
      </c>
    </row>
    <row r="382" customFormat="false" ht="12.75" hidden="false" customHeight="false" outlineLevel="0" collapsed="false">
      <c r="A382" s="122" t="n">
        <f aca="false">DATEVALUE(TEXT(B382,"mm/dd/yy"))</f>
        <v>36524</v>
      </c>
    </row>
    <row r="383" customFormat="false" ht="12.75" hidden="false" customHeight="false" outlineLevel="0" collapsed="false">
      <c r="A383" s="122" t="n">
        <f aca="false">DATEVALUE(TEXT(B383,"mm/dd/yy"))</f>
        <v>36524</v>
      </c>
    </row>
    <row r="384" customFormat="false" ht="12.75" hidden="false" customHeight="false" outlineLevel="0" collapsed="false">
      <c r="A384" s="122" t="n">
        <f aca="false">DATEVALUE(TEXT(B384,"mm/dd/yy"))</f>
        <v>36524</v>
      </c>
    </row>
    <row r="385" customFormat="false" ht="12.75" hidden="false" customHeight="false" outlineLevel="0" collapsed="false">
      <c r="A385" s="122" t="n">
        <f aca="false">DATEVALUE(TEXT(B385,"mm/dd/yy"))</f>
        <v>36524</v>
      </c>
    </row>
    <row r="386" customFormat="false" ht="12.75" hidden="false" customHeight="false" outlineLevel="0" collapsed="false">
      <c r="A386" s="122" t="n">
        <f aca="false">DATEVALUE(TEXT(B386,"mm/dd/yy"))</f>
        <v>36524</v>
      </c>
    </row>
    <row r="387" customFormat="false" ht="12.75" hidden="false" customHeight="false" outlineLevel="0" collapsed="false">
      <c r="A387" s="122" t="n">
        <f aca="false">DATEVALUE(TEXT(B387,"mm/dd/yy"))</f>
        <v>36524</v>
      </c>
    </row>
    <row r="388" customFormat="false" ht="12.75" hidden="false" customHeight="false" outlineLevel="0" collapsed="false">
      <c r="A388" s="122" t="n">
        <f aca="false">DATEVALUE(TEXT(B388,"mm/dd/yy"))</f>
        <v>36524</v>
      </c>
    </row>
    <row r="389" customFormat="false" ht="12.75" hidden="false" customHeight="false" outlineLevel="0" collapsed="false">
      <c r="A389" s="122" t="n">
        <f aca="false">DATEVALUE(TEXT(B389,"mm/dd/yy"))</f>
        <v>36524</v>
      </c>
    </row>
    <row r="390" customFormat="false" ht="12.75" hidden="false" customHeight="false" outlineLevel="0" collapsed="false">
      <c r="A390" s="122" t="n">
        <f aca="false">DATEVALUE(TEXT(B390,"mm/dd/yy"))</f>
        <v>36524</v>
      </c>
    </row>
    <row r="391" customFormat="false" ht="12.75" hidden="false" customHeight="false" outlineLevel="0" collapsed="false">
      <c r="A391" s="122" t="n">
        <f aca="false">DATEVALUE(TEXT(B391,"mm/dd/yy"))</f>
        <v>36524</v>
      </c>
    </row>
    <row r="392" customFormat="false" ht="12.75" hidden="false" customHeight="false" outlineLevel="0" collapsed="false">
      <c r="A392" s="122" t="n">
        <f aca="false">DATEVALUE(TEXT(B392,"mm/dd/yy"))</f>
        <v>36524</v>
      </c>
    </row>
    <row r="393" customFormat="false" ht="12.75" hidden="false" customHeight="false" outlineLevel="0" collapsed="false">
      <c r="A393" s="122" t="n">
        <f aca="false">DATEVALUE(TEXT(B393,"mm/dd/yy"))</f>
        <v>36524</v>
      </c>
    </row>
    <row r="394" customFormat="false" ht="12.75" hidden="false" customHeight="false" outlineLevel="0" collapsed="false">
      <c r="A394" s="122" t="n">
        <f aca="false">DATEVALUE(TEXT(B394,"mm/dd/yy"))</f>
        <v>36524</v>
      </c>
    </row>
    <row r="395" customFormat="false" ht="12.75" hidden="false" customHeight="false" outlineLevel="0" collapsed="false">
      <c r="A395" s="122" t="n">
        <f aca="false">DATEVALUE(TEXT(B395,"mm/dd/yy"))</f>
        <v>36524</v>
      </c>
    </row>
    <row r="396" customFormat="false" ht="12.75" hidden="false" customHeight="false" outlineLevel="0" collapsed="false">
      <c r="A396" s="122" t="n">
        <f aca="false">DATEVALUE(TEXT(B396,"mm/dd/yy"))</f>
        <v>36524</v>
      </c>
    </row>
    <row r="397" customFormat="false" ht="12.75" hidden="false" customHeight="false" outlineLevel="0" collapsed="false">
      <c r="A397" s="122" t="n">
        <f aca="false">DATEVALUE(TEXT(B397,"mm/dd/yy"))</f>
        <v>36524</v>
      </c>
    </row>
    <row r="398" customFormat="false" ht="12.75" hidden="false" customHeight="false" outlineLevel="0" collapsed="false">
      <c r="A398" s="122" t="n">
        <f aca="false">DATEVALUE(TEXT(B398,"mm/dd/yy"))</f>
        <v>36524</v>
      </c>
    </row>
    <row r="399" customFormat="false" ht="12.75" hidden="false" customHeight="false" outlineLevel="0" collapsed="false">
      <c r="A399" s="122" t="n">
        <f aca="false">DATEVALUE(TEXT(B399,"mm/dd/yy"))</f>
        <v>36524</v>
      </c>
    </row>
    <row r="400" customFormat="false" ht="12.75" hidden="false" customHeight="false" outlineLevel="0" collapsed="false">
      <c r="A400" s="122" t="n">
        <f aca="false">DATEVALUE(TEXT(B400,"mm/dd/yy"))</f>
        <v>36524</v>
      </c>
    </row>
    <row r="401" customFormat="false" ht="12.75" hidden="false" customHeight="false" outlineLevel="0" collapsed="false">
      <c r="A401" s="122" t="n">
        <f aca="false">DATEVALUE(TEXT(B401,"mm/dd/yy"))</f>
        <v>36524</v>
      </c>
    </row>
    <row r="402" customFormat="false" ht="12.75" hidden="false" customHeight="false" outlineLevel="0" collapsed="false">
      <c r="A402" s="122" t="n">
        <f aca="false">DATEVALUE(TEXT(B402,"mm/dd/yy"))</f>
        <v>36524</v>
      </c>
    </row>
    <row r="403" customFormat="false" ht="12.75" hidden="false" customHeight="false" outlineLevel="0" collapsed="false">
      <c r="A403" s="122" t="n">
        <f aca="false">DATEVALUE(TEXT(B403,"mm/dd/yy"))</f>
        <v>36524</v>
      </c>
    </row>
    <row r="404" customFormat="false" ht="12.75" hidden="false" customHeight="false" outlineLevel="0" collapsed="false">
      <c r="A404" s="122" t="n">
        <f aca="false">DATEVALUE(TEXT(B404,"mm/dd/yy"))</f>
        <v>36524</v>
      </c>
    </row>
    <row r="405" customFormat="false" ht="12.75" hidden="false" customHeight="false" outlineLevel="0" collapsed="false">
      <c r="A405" s="122" t="n">
        <f aca="false">DATEVALUE(TEXT(B405,"mm/dd/yy"))</f>
        <v>36524</v>
      </c>
    </row>
    <row r="406" customFormat="false" ht="12.75" hidden="false" customHeight="false" outlineLevel="0" collapsed="false">
      <c r="A406" s="122" t="n">
        <f aca="false">DATEVALUE(TEXT(B406,"mm/dd/yy"))</f>
        <v>36524</v>
      </c>
    </row>
    <row r="407" customFormat="false" ht="12.75" hidden="false" customHeight="false" outlineLevel="0" collapsed="false">
      <c r="A407" s="122" t="n">
        <f aca="false">DATEVALUE(TEXT(B407,"mm/dd/yy"))</f>
        <v>36524</v>
      </c>
    </row>
    <row r="408" customFormat="false" ht="12.75" hidden="false" customHeight="false" outlineLevel="0" collapsed="false">
      <c r="A408" s="122" t="n">
        <f aca="false">DATEVALUE(TEXT(B408,"mm/dd/yy"))</f>
        <v>36524</v>
      </c>
    </row>
    <row r="409" customFormat="false" ht="12.75" hidden="false" customHeight="false" outlineLevel="0" collapsed="false">
      <c r="A409" s="122" t="n">
        <f aca="false">DATEVALUE(TEXT(B409,"mm/dd/yy"))</f>
        <v>36524</v>
      </c>
    </row>
    <row r="410" customFormat="false" ht="12.75" hidden="false" customHeight="false" outlineLevel="0" collapsed="false">
      <c r="A410" s="122" t="n">
        <f aca="false">DATEVALUE(TEXT(B410,"mm/dd/yy"))</f>
        <v>36524</v>
      </c>
    </row>
    <row r="411" customFormat="false" ht="12.75" hidden="false" customHeight="false" outlineLevel="0" collapsed="false">
      <c r="A411" s="122" t="n">
        <f aca="false">DATEVALUE(TEXT(B411,"mm/dd/yy"))</f>
        <v>36524</v>
      </c>
    </row>
    <row r="412" customFormat="false" ht="12.75" hidden="false" customHeight="false" outlineLevel="0" collapsed="false">
      <c r="A412" s="122" t="n">
        <f aca="false">DATEVALUE(TEXT(B412,"mm/dd/yy"))</f>
        <v>36524</v>
      </c>
    </row>
    <row r="413" customFormat="false" ht="12.75" hidden="false" customHeight="false" outlineLevel="0" collapsed="false">
      <c r="A413" s="122" t="n">
        <f aca="false">DATEVALUE(TEXT(B413,"mm/dd/yy"))</f>
        <v>36524</v>
      </c>
    </row>
    <row r="414" customFormat="false" ht="12.75" hidden="false" customHeight="false" outlineLevel="0" collapsed="false">
      <c r="A414" s="122" t="n">
        <f aca="false">DATEVALUE(TEXT(B414,"mm/dd/yy"))</f>
        <v>36524</v>
      </c>
    </row>
    <row r="415" customFormat="false" ht="12.75" hidden="false" customHeight="false" outlineLevel="0" collapsed="false">
      <c r="A415" s="122" t="n">
        <f aca="false">DATEVALUE(TEXT(B415,"mm/dd/yy"))</f>
        <v>36524</v>
      </c>
    </row>
    <row r="416" customFormat="false" ht="12.75" hidden="false" customHeight="false" outlineLevel="0" collapsed="false">
      <c r="A416" s="122" t="n">
        <f aca="false">DATEVALUE(TEXT(B416,"mm/dd/yy"))</f>
        <v>36524</v>
      </c>
    </row>
    <row r="417" customFormat="false" ht="12.75" hidden="false" customHeight="false" outlineLevel="0" collapsed="false">
      <c r="A417" s="122" t="n">
        <f aca="false">DATEVALUE(TEXT(B417,"mm/dd/yy"))</f>
        <v>36524</v>
      </c>
    </row>
    <row r="418" customFormat="false" ht="12.75" hidden="false" customHeight="false" outlineLevel="0" collapsed="false">
      <c r="A418" s="122" t="n">
        <f aca="false">DATEVALUE(TEXT(B418,"mm/dd/yy"))</f>
        <v>36524</v>
      </c>
    </row>
    <row r="419" customFormat="false" ht="12.75" hidden="false" customHeight="false" outlineLevel="0" collapsed="false">
      <c r="A419" s="122" t="n">
        <f aca="false">DATEVALUE(TEXT(B419,"mm/dd/yy"))</f>
        <v>36524</v>
      </c>
    </row>
    <row r="420" customFormat="false" ht="12.75" hidden="false" customHeight="false" outlineLevel="0" collapsed="false">
      <c r="A420" s="122" t="n">
        <f aca="false">DATEVALUE(TEXT(B420,"mm/dd/yy"))</f>
        <v>36524</v>
      </c>
    </row>
    <row r="421" customFormat="false" ht="12.75" hidden="false" customHeight="false" outlineLevel="0" collapsed="false">
      <c r="A421" s="122" t="n">
        <f aca="false">DATEVALUE(TEXT(B421,"mm/dd/yy"))</f>
        <v>36524</v>
      </c>
    </row>
    <row r="422" customFormat="false" ht="12.75" hidden="false" customHeight="false" outlineLevel="0" collapsed="false">
      <c r="A422" s="122" t="n">
        <f aca="false">DATEVALUE(TEXT(B422,"mm/dd/yy"))</f>
        <v>36524</v>
      </c>
    </row>
    <row r="423" customFormat="false" ht="12.75" hidden="false" customHeight="false" outlineLevel="0" collapsed="false">
      <c r="A423" s="122" t="n">
        <f aca="false">DATEVALUE(TEXT(B423,"mm/dd/yy"))</f>
        <v>36524</v>
      </c>
    </row>
    <row r="424" customFormat="false" ht="12.75" hidden="false" customHeight="false" outlineLevel="0" collapsed="false">
      <c r="A424" s="122" t="n">
        <f aca="false">DATEVALUE(TEXT(B424,"mm/dd/yy"))</f>
        <v>36524</v>
      </c>
    </row>
    <row r="425" customFormat="false" ht="12.75" hidden="false" customHeight="false" outlineLevel="0" collapsed="false">
      <c r="A425" s="122" t="n">
        <f aca="false">DATEVALUE(TEXT(B425,"mm/dd/yy"))</f>
        <v>36524</v>
      </c>
    </row>
    <row r="426" customFormat="false" ht="12.75" hidden="false" customHeight="false" outlineLevel="0" collapsed="false">
      <c r="A426" s="122" t="n">
        <f aca="false">DATEVALUE(TEXT(B426,"mm/dd/yy"))</f>
        <v>36524</v>
      </c>
    </row>
    <row r="427" customFormat="false" ht="12.75" hidden="false" customHeight="false" outlineLevel="0" collapsed="false">
      <c r="A427" s="122" t="n">
        <f aca="false">DATEVALUE(TEXT(B427,"mm/dd/yy"))</f>
        <v>36524</v>
      </c>
    </row>
    <row r="428" customFormat="false" ht="12.75" hidden="false" customHeight="false" outlineLevel="0" collapsed="false">
      <c r="A428" s="122" t="n">
        <f aca="false">DATEVALUE(TEXT(B428,"mm/dd/yy"))</f>
        <v>36524</v>
      </c>
    </row>
    <row r="429" customFormat="false" ht="12.75" hidden="false" customHeight="false" outlineLevel="0" collapsed="false">
      <c r="A429" s="122" t="n">
        <f aca="false">DATEVALUE(TEXT(B429,"mm/dd/yy"))</f>
        <v>36524</v>
      </c>
    </row>
    <row r="430" customFormat="false" ht="12.75" hidden="false" customHeight="false" outlineLevel="0" collapsed="false">
      <c r="A430" s="122" t="n">
        <f aca="false">DATEVALUE(TEXT(B430,"mm/dd/yy"))</f>
        <v>36524</v>
      </c>
    </row>
    <row r="431" customFormat="false" ht="12.75" hidden="false" customHeight="false" outlineLevel="0" collapsed="false">
      <c r="A431" s="122" t="n">
        <f aca="false">DATEVALUE(TEXT(B431,"mm/dd/yy"))</f>
        <v>36524</v>
      </c>
    </row>
    <row r="432" customFormat="false" ht="12.75" hidden="false" customHeight="false" outlineLevel="0" collapsed="false">
      <c r="A432" s="122" t="n">
        <f aca="false">DATEVALUE(TEXT(B432,"mm/dd/yy"))</f>
        <v>36524</v>
      </c>
    </row>
    <row r="433" customFormat="false" ht="12.75" hidden="false" customHeight="false" outlineLevel="0" collapsed="false">
      <c r="A433" s="122" t="n">
        <f aca="false">DATEVALUE(TEXT(B433,"mm/dd/yy"))</f>
        <v>36524</v>
      </c>
    </row>
    <row r="434" customFormat="false" ht="12.75" hidden="false" customHeight="false" outlineLevel="0" collapsed="false">
      <c r="A434" s="122" t="n">
        <f aca="false">DATEVALUE(TEXT(B434,"mm/dd/yy"))</f>
        <v>36524</v>
      </c>
    </row>
    <row r="435" customFormat="false" ht="12.75" hidden="false" customHeight="false" outlineLevel="0" collapsed="false">
      <c r="A435" s="122" t="n">
        <f aca="false">DATEVALUE(TEXT(B435,"mm/dd/yy"))</f>
        <v>36524</v>
      </c>
    </row>
    <row r="436" customFormat="false" ht="12.75" hidden="false" customHeight="false" outlineLevel="0" collapsed="false">
      <c r="A436" s="122" t="n">
        <f aca="false">DATEVALUE(TEXT(B436,"mm/dd/yy"))</f>
        <v>36524</v>
      </c>
    </row>
    <row r="437" customFormat="false" ht="12.75" hidden="false" customHeight="false" outlineLevel="0" collapsed="false">
      <c r="A437" s="122" t="n">
        <f aca="false">DATEVALUE(TEXT(B437,"mm/dd/yy"))</f>
        <v>36524</v>
      </c>
    </row>
    <row r="438" customFormat="false" ht="12.75" hidden="false" customHeight="false" outlineLevel="0" collapsed="false">
      <c r="A438" s="122" t="n">
        <f aca="false">DATEVALUE(TEXT(B438,"mm/dd/yy"))</f>
        <v>36524</v>
      </c>
    </row>
    <row r="439" customFormat="false" ht="12.75" hidden="false" customHeight="false" outlineLevel="0" collapsed="false">
      <c r="A439" s="122" t="n">
        <f aca="false">DATEVALUE(TEXT(B439,"mm/dd/yy"))</f>
        <v>36524</v>
      </c>
    </row>
    <row r="440" customFormat="false" ht="12.75" hidden="false" customHeight="false" outlineLevel="0" collapsed="false">
      <c r="A440" s="122" t="n">
        <f aca="false">DATEVALUE(TEXT(B440,"mm/dd/yy"))</f>
        <v>36524</v>
      </c>
    </row>
    <row r="441" customFormat="false" ht="12.75" hidden="false" customHeight="false" outlineLevel="0" collapsed="false">
      <c r="A441" s="122" t="n">
        <f aca="false">DATEVALUE(TEXT(B441,"mm/dd/yy"))</f>
        <v>36524</v>
      </c>
    </row>
    <row r="442" customFormat="false" ht="12.75" hidden="false" customHeight="false" outlineLevel="0" collapsed="false">
      <c r="A442" s="122" t="n">
        <f aca="false">DATEVALUE(TEXT(B442,"mm/dd/yy"))</f>
        <v>36524</v>
      </c>
    </row>
    <row r="443" customFormat="false" ht="12.75" hidden="false" customHeight="false" outlineLevel="0" collapsed="false">
      <c r="A443" s="122" t="n">
        <f aca="false">DATEVALUE(TEXT(B443,"mm/dd/yy"))</f>
        <v>36524</v>
      </c>
    </row>
    <row r="444" customFormat="false" ht="12.75" hidden="false" customHeight="false" outlineLevel="0" collapsed="false">
      <c r="A444" s="122" t="n">
        <f aca="false">DATEVALUE(TEXT(B444,"mm/dd/yy"))</f>
        <v>36524</v>
      </c>
    </row>
    <row r="445" customFormat="false" ht="12.75" hidden="false" customHeight="false" outlineLevel="0" collapsed="false">
      <c r="A445" s="122" t="n">
        <f aca="false">DATEVALUE(TEXT(B445,"mm/dd/yy"))</f>
        <v>36524</v>
      </c>
    </row>
    <row r="446" customFormat="false" ht="12.75" hidden="false" customHeight="false" outlineLevel="0" collapsed="false">
      <c r="A446" s="122" t="n">
        <f aca="false">DATEVALUE(TEXT(B446,"mm/dd/yy"))</f>
        <v>36524</v>
      </c>
    </row>
    <row r="447" customFormat="false" ht="12.75" hidden="false" customHeight="false" outlineLevel="0" collapsed="false">
      <c r="A447" s="122" t="n">
        <f aca="false">DATEVALUE(TEXT(B447,"mm/dd/yy"))</f>
        <v>36524</v>
      </c>
    </row>
    <row r="448" customFormat="false" ht="12.75" hidden="false" customHeight="false" outlineLevel="0" collapsed="false">
      <c r="A448" s="122" t="n">
        <f aca="false">DATEVALUE(TEXT(B448,"mm/dd/yy"))</f>
        <v>36524</v>
      </c>
    </row>
    <row r="449" customFormat="false" ht="12.75" hidden="false" customHeight="false" outlineLevel="0" collapsed="false">
      <c r="A449" s="122" t="n">
        <f aca="false">DATEVALUE(TEXT(B449,"mm/dd/yy"))</f>
        <v>36524</v>
      </c>
    </row>
    <row r="450" customFormat="false" ht="12.75" hidden="false" customHeight="false" outlineLevel="0" collapsed="false">
      <c r="A450" s="122" t="n">
        <f aca="false">DATEVALUE(TEXT(B450,"mm/dd/yy"))</f>
        <v>36524</v>
      </c>
    </row>
    <row r="451" customFormat="false" ht="12.75" hidden="false" customHeight="false" outlineLevel="0" collapsed="false">
      <c r="A451" s="122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156</v>
      </c>
      <c r="H467" s="0" t="s">
        <v>14</v>
      </c>
      <c r="I467" s="0" t="s">
        <v>10</v>
      </c>
      <c r="K467" s="0" t="s">
        <v>12</v>
      </c>
      <c r="L467" s="0" t="s">
        <v>119</v>
      </c>
      <c r="M467" s="0" t="n">
        <v>29084</v>
      </c>
      <c r="N467" s="0" t="s">
        <v>634</v>
      </c>
      <c r="O467" s="0" t="n">
        <v>50</v>
      </c>
      <c r="R467" s="0" t="s">
        <v>83</v>
      </c>
      <c r="S467" s="0" t="s">
        <v>84</v>
      </c>
      <c r="T467" s="0" t="n">
        <v>35.25</v>
      </c>
      <c r="U467" s="0" t="s">
        <v>635</v>
      </c>
      <c r="V467" s="0" t="s">
        <v>139</v>
      </c>
      <c r="W467" s="0" t="s">
        <v>140</v>
      </c>
      <c r="X467" s="0" t="s">
        <v>88</v>
      </c>
      <c r="Y467" s="0" t="s">
        <v>89</v>
      </c>
      <c r="Z467" s="0" t="s">
        <v>90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133</v>
      </c>
      <c r="H468" s="0" t="s">
        <v>14</v>
      </c>
      <c r="I468" s="0" t="s">
        <v>10</v>
      </c>
      <c r="K468" s="0" t="s">
        <v>12</v>
      </c>
      <c r="L468" s="0" t="s">
        <v>119</v>
      </c>
      <c r="M468" s="0" t="n">
        <v>29082</v>
      </c>
      <c r="N468" s="0" t="s">
        <v>636</v>
      </c>
      <c r="O468" s="0" t="n">
        <v>50</v>
      </c>
      <c r="R468" s="0" t="s">
        <v>83</v>
      </c>
      <c r="S468" s="0" t="s">
        <v>84</v>
      </c>
      <c r="T468" s="0" t="n">
        <v>45.25</v>
      </c>
      <c r="U468" s="0" t="s">
        <v>637</v>
      </c>
      <c r="V468" s="0" t="s">
        <v>122</v>
      </c>
      <c r="W468" s="0" t="s">
        <v>135</v>
      </c>
      <c r="X468" s="0" t="s">
        <v>88</v>
      </c>
      <c r="Y468" s="0" t="s">
        <v>89</v>
      </c>
      <c r="Z468" s="0" t="s">
        <v>90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156</v>
      </c>
      <c r="H469" s="0" t="s">
        <v>14</v>
      </c>
      <c r="I469" s="0" t="s">
        <v>10</v>
      </c>
      <c r="K469" s="0" t="s">
        <v>12</v>
      </c>
      <c r="L469" s="0" t="s">
        <v>119</v>
      </c>
      <c r="M469" s="0" t="n">
        <v>29086</v>
      </c>
      <c r="N469" s="0" t="s">
        <v>638</v>
      </c>
      <c r="O469" s="0" t="n">
        <v>50</v>
      </c>
      <c r="R469" s="0" t="s">
        <v>83</v>
      </c>
      <c r="S469" s="0" t="s">
        <v>84</v>
      </c>
      <c r="T469" s="0" t="n">
        <v>32.25</v>
      </c>
      <c r="U469" s="0" t="s">
        <v>635</v>
      </c>
      <c r="V469" s="0" t="s">
        <v>139</v>
      </c>
      <c r="W469" s="0" t="s">
        <v>140</v>
      </c>
      <c r="X469" s="0" t="s">
        <v>88</v>
      </c>
      <c r="Y469" s="0" t="s">
        <v>89</v>
      </c>
      <c r="Z469" s="0" t="s">
        <v>90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156</v>
      </c>
      <c r="H470" s="0" t="s">
        <v>14</v>
      </c>
      <c r="I470" s="0" t="s">
        <v>10</v>
      </c>
      <c r="K470" s="0" t="s">
        <v>12</v>
      </c>
      <c r="L470" s="0" t="s">
        <v>119</v>
      </c>
      <c r="M470" s="0" t="n">
        <v>29086</v>
      </c>
      <c r="N470" s="0" t="s">
        <v>638</v>
      </c>
      <c r="O470" s="0" t="n">
        <v>50</v>
      </c>
      <c r="R470" s="0" t="s">
        <v>83</v>
      </c>
      <c r="S470" s="0" t="s">
        <v>84</v>
      </c>
      <c r="T470" s="0" t="n">
        <v>32</v>
      </c>
      <c r="U470" s="0" t="s">
        <v>635</v>
      </c>
      <c r="V470" s="0" t="s">
        <v>139</v>
      </c>
      <c r="W470" s="0" t="s">
        <v>140</v>
      </c>
      <c r="X470" s="0" t="s">
        <v>88</v>
      </c>
      <c r="Y470" s="0" t="s">
        <v>89</v>
      </c>
      <c r="Z470" s="0" t="s">
        <v>90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274</v>
      </c>
      <c r="H471" s="0" t="s">
        <v>14</v>
      </c>
      <c r="I471" s="0" t="s">
        <v>10</v>
      </c>
      <c r="K471" s="0" t="s">
        <v>12</v>
      </c>
      <c r="L471" s="0" t="s">
        <v>81</v>
      </c>
      <c r="M471" s="0" t="n">
        <v>40715</v>
      </c>
      <c r="N471" s="0" t="s">
        <v>639</v>
      </c>
      <c r="O471" s="0" t="n">
        <v>25</v>
      </c>
      <c r="R471" s="0" t="s">
        <v>83</v>
      </c>
      <c r="S471" s="0" t="s">
        <v>84</v>
      </c>
      <c r="T471" s="0" t="n">
        <v>426</v>
      </c>
      <c r="U471" s="0" t="s">
        <v>640</v>
      </c>
      <c r="V471" s="0" t="s">
        <v>389</v>
      </c>
      <c r="W471" s="0" t="s">
        <v>87</v>
      </c>
      <c r="X471" s="0" t="s">
        <v>88</v>
      </c>
      <c r="Y471" s="0" t="s">
        <v>89</v>
      </c>
      <c r="Z471" s="0" t="s">
        <v>90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136</v>
      </c>
      <c r="H472" s="0" t="s">
        <v>16</v>
      </c>
      <c r="I472" s="0" t="s">
        <v>10</v>
      </c>
      <c r="K472" s="0" t="s">
        <v>12</v>
      </c>
      <c r="L472" s="0" t="s">
        <v>430</v>
      </c>
      <c r="M472" s="0" t="n">
        <v>34839</v>
      </c>
      <c r="N472" s="0" t="s">
        <v>641</v>
      </c>
      <c r="P472" s="0" t="n">
        <v>50</v>
      </c>
      <c r="R472" s="0" t="s">
        <v>83</v>
      </c>
      <c r="S472" s="0" t="s">
        <v>84</v>
      </c>
      <c r="T472" s="0" t="n">
        <v>40.5</v>
      </c>
      <c r="U472" s="0" t="s">
        <v>608</v>
      </c>
      <c r="V472" s="0" t="s">
        <v>464</v>
      </c>
      <c r="W472" s="0" t="s">
        <v>465</v>
      </c>
      <c r="X472" s="0" t="s">
        <v>88</v>
      </c>
      <c r="Y472" s="0" t="s">
        <v>89</v>
      </c>
      <c r="Z472" s="0" t="s">
        <v>90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449</v>
      </c>
      <c r="H473" s="0" t="s">
        <v>13</v>
      </c>
      <c r="I473" s="0" t="s">
        <v>10</v>
      </c>
      <c r="K473" s="0" t="s">
        <v>12</v>
      </c>
      <c r="L473" s="0" t="s">
        <v>119</v>
      </c>
      <c r="M473" s="0" t="n">
        <v>26116</v>
      </c>
      <c r="N473" s="0" t="s">
        <v>642</v>
      </c>
      <c r="P473" s="0" t="n">
        <v>50</v>
      </c>
      <c r="R473" s="0" t="s">
        <v>83</v>
      </c>
      <c r="S473" s="0" t="s">
        <v>84</v>
      </c>
      <c r="T473" s="0" t="n">
        <v>55.5</v>
      </c>
      <c r="U473" s="0" t="s">
        <v>194</v>
      </c>
      <c r="V473" s="0" t="s">
        <v>167</v>
      </c>
      <c r="W473" s="0" t="s">
        <v>168</v>
      </c>
      <c r="X473" s="0" t="s">
        <v>88</v>
      </c>
      <c r="Y473" s="0" t="s">
        <v>89</v>
      </c>
      <c r="Z473" s="0" t="s">
        <v>90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148</v>
      </c>
      <c r="H474" s="0" t="s">
        <v>14</v>
      </c>
      <c r="I474" s="0" t="s">
        <v>10</v>
      </c>
      <c r="K474" s="0" t="s">
        <v>12</v>
      </c>
      <c r="L474" s="0" t="s">
        <v>81</v>
      </c>
      <c r="M474" s="0" t="n">
        <v>40719</v>
      </c>
      <c r="N474" s="0" t="s">
        <v>388</v>
      </c>
      <c r="O474" s="0" t="n">
        <v>25</v>
      </c>
      <c r="R474" s="0" t="s">
        <v>83</v>
      </c>
      <c r="S474" s="0" t="s">
        <v>84</v>
      </c>
      <c r="T474" s="0" t="n">
        <v>237</v>
      </c>
      <c r="U474" s="0" t="s">
        <v>640</v>
      </c>
      <c r="V474" s="0" t="s">
        <v>389</v>
      </c>
      <c r="W474" s="0" t="s">
        <v>87</v>
      </c>
      <c r="X474" s="0" t="s">
        <v>88</v>
      </c>
      <c r="Y474" s="0" t="s">
        <v>89</v>
      </c>
      <c r="Z474" s="0" t="s">
        <v>90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146</v>
      </c>
      <c r="H475" s="0" t="s">
        <v>13</v>
      </c>
      <c r="I475" s="0" t="s">
        <v>10</v>
      </c>
      <c r="K475" s="0" t="s">
        <v>12</v>
      </c>
      <c r="L475" s="0" t="s">
        <v>119</v>
      </c>
      <c r="M475" s="0" t="n">
        <v>7474</v>
      </c>
      <c r="N475" s="0" t="s">
        <v>643</v>
      </c>
      <c r="O475" s="0" t="n">
        <v>50</v>
      </c>
      <c r="R475" s="0" t="s">
        <v>83</v>
      </c>
      <c r="S475" s="0" t="s">
        <v>84</v>
      </c>
      <c r="T475" s="0" t="n">
        <v>83</v>
      </c>
      <c r="U475" s="0" t="s">
        <v>209</v>
      </c>
      <c r="V475" s="0" t="s">
        <v>252</v>
      </c>
      <c r="W475" s="0" t="s">
        <v>123</v>
      </c>
      <c r="X475" s="0" t="s">
        <v>88</v>
      </c>
      <c r="Y475" s="0" t="s">
        <v>89</v>
      </c>
      <c r="Z475" s="0" t="s">
        <v>90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148</v>
      </c>
      <c r="H476" s="0" t="s">
        <v>14</v>
      </c>
      <c r="I476" s="0" t="s">
        <v>10</v>
      </c>
      <c r="K476" s="0" t="s">
        <v>12</v>
      </c>
      <c r="L476" s="0" t="s">
        <v>81</v>
      </c>
      <c r="M476" s="0" t="n">
        <v>40719</v>
      </c>
      <c r="N476" s="0" t="s">
        <v>388</v>
      </c>
      <c r="O476" s="0" t="n">
        <v>25</v>
      </c>
      <c r="R476" s="0" t="s">
        <v>83</v>
      </c>
      <c r="S476" s="0" t="s">
        <v>84</v>
      </c>
      <c r="T476" s="0" t="n">
        <v>230</v>
      </c>
      <c r="U476" s="0" t="s">
        <v>640</v>
      </c>
      <c r="V476" s="0" t="s">
        <v>389</v>
      </c>
      <c r="W476" s="0" t="s">
        <v>87</v>
      </c>
      <c r="X476" s="0" t="s">
        <v>88</v>
      </c>
      <c r="Y476" s="0" t="s">
        <v>89</v>
      </c>
      <c r="Z476" s="0" t="s">
        <v>90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148</v>
      </c>
      <c r="H477" s="0" t="s">
        <v>13</v>
      </c>
      <c r="I477" s="0" t="s">
        <v>10</v>
      </c>
      <c r="K477" s="0" t="s">
        <v>11</v>
      </c>
      <c r="L477" s="0" t="s">
        <v>109</v>
      </c>
      <c r="M477" s="0" t="n">
        <v>36165</v>
      </c>
      <c r="N477" s="0" t="s">
        <v>644</v>
      </c>
      <c r="P477" s="0" t="n">
        <v>25000</v>
      </c>
      <c r="R477" s="0" t="s">
        <v>111</v>
      </c>
      <c r="S477" s="0" t="s">
        <v>84</v>
      </c>
      <c r="T477" s="0" t="n">
        <v>-0.0725</v>
      </c>
      <c r="U477" s="0" t="s">
        <v>314</v>
      </c>
      <c r="V477" s="0" t="s">
        <v>315</v>
      </c>
      <c r="W477" s="0" t="s">
        <v>316</v>
      </c>
      <c r="X477" s="0" t="s">
        <v>115</v>
      </c>
      <c r="Y477" s="0" t="s">
        <v>89</v>
      </c>
      <c r="Z477" s="0" t="s">
        <v>116</v>
      </c>
      <c r="AA477" s="0" t="n">
        <v>96045266</v>
      </c>
      <c r="AB477" s="0" t="s">
        <v>645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646</v>
      </c>
      <c r="H478" s="0" t="s">
        <v>749</v>
      </c>
      <c r="I478" s="0" t="s">
        <v>10</v>
      </c>
      <c r="K478" s="0" t="s">
        <v>11</v>
      </c>
      <c r="L478" s="0" t="s">
        <v>109</v>
      </c>
      <c r="M478" s="0" t="n">
        <v>33999</v>
      </c>
      <c r="N478" s="0" t="s">
        <v>647</v>
      </c>
      <c r="P478" s="0" t="n">
        <v>10000</v>
      </c>
      <c r="R478" s="0" t="s">
        <v>111</v>
      </c>
      <c r="S478" s="0" t="s">
        <v>84</v>
      </c>
      <c r="T478" s="0" t="n">
        <v>0.03</v>
      </c>
      <c r="U478" s="0" t="s">
        <v>648</v>
      </c>
      <c r="V478" s="0" t="s">
        <v>204</v>
      </c>
      <c r="W478" s="0" t="s">
        <v>205</v>
      </c>
      <c r="X478" s="0" t="s">
        <v>115</v>
      </c>
      <c r="Y478" s="0" t="s">
        <v>89</v>
      </c>
      <c r="Z478" s="0" t="s">
        <v>116</v>
      </c>
      <c r="AA478" s="0" t="n">
        <v>96003709</v>
      </c>
      <c r="AB478" s="0" t="s">
        <v>649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230</v>
      </c>
      <c r="H479" s="0" t="s">
        <v>13</v>
      </c>
      <c r="I479" s="0" t="s">
        <v>10</v>
      </c>
      <c r="K479" s="0" t="s">
        <v>11</v>
      </c>
      <c r="L479" s="0" t="s">
        <v>109</v>
      </c>
      <c r="M479" s="0" t="n">
        <v>47099</v>
      </c>
      <c r="N479" s="0" t="s">
        <v>228</v>
      </c>
      <c r="O479" s="0" t="n">
        <v>10000</v>
      </c>
      <c r="R479" s="0" t="s">
        <v>111</v>
      </c>
      <c r="S479" s="0" t="s">
        <v>84</v>
      </c>
      <c r="T479" s="0" t="n">
        <v>-0.05</v>
      </c>
      <c r="U479" s="0" t="s">
        <v>188</v>
      </c>
      <c r="V479" s="0" t="s">
        <v>204</v>
      </c>
      <c r="W479" s="0" t="s">
        <v>205</v>
      </c>
      <c r="X479" s="0" t="s">
        <v>115</v>
      </c>
      <c r="Y479" s="0" t="s">
        <v>89</v>
      </c>
      <c r="Z479" s="0" t="s">
        <v>116</v>
      </c>
      <c r="AA479" s="0" t="n">
        <v>95001227</v>
      </c>
      <c r="AB479" s="0" t="s">
        <v>650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148</v>
      </c>
      <c r="H480" s="0" t="s">
        <v>13</v>
      </c>
      <c r="I480" s="0" t="s">
        <v>10</v>
      </c>
      <c r="K480" s="0" t="s">
        <v>11</v>
      </c>
      <c r="L480" s="0" t="s">
        <v>109</v>
      </c>
      <c r="M480" s="0" t="n">
        <v>47099</v>
      </c>
      <c r="N480" s="0" t="s">
        <v>228</v>
      </c>
      <c r="O480" s="0" t="n">
        <v>10000</v>
      </c>
      <c r="R480" s="0" t="s">
        <v>111</v>
      </c>
      <c r="S480" s="0" t="s">
        <v>84</v>
      </c>
      <c r="T480" s="0" t="n">
        <v>-0.0525</v>
      </c>
      <c r="U480" s="0" t="s">
        <v>188</v>
      </c>
      <c r="V480" s="0" t="s">
        <v>204</v>
      </c>
      <c r="W480" s="0" t="s">
        <v>205</v>
      </c>
      <c r="X480" s="0" t="s">
        <v>115</v>
      </c>
      <c r="Y480" s="0" t="s">
        <v>89</v>
      </c>
      <c r="Z480" s="0" t="s">
        <v>116</v>
      </c>
      <c r="AA480" s="0" t="n">
        <v>96045266</v>
      </c>
      <c r="AB480" s="0" t="s">
        <v>651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244</v>
      </c>
      <c r="H481" s="0" t="s">
        <v>750</v>
      </c>
      <c r="I481" s="0" t="s">
        <v>10</v>
      </c>
      <c r="K481" s="0" t="s">
        <v>11</v>
      </c>
      <c r="L481" s="0" t="s">
        <v>125</v>
      </c>
      <c r="M481" s="0" t="n">
        <v>36228</v>
      </c>
      <c r="N481" s="0" t="s">
        <v>591</v>
      </c>
      <c r="O481" s="0" t="n">
        <v>10000</v>
      </c>
      <c r="R481" s="0" t="s">
        <v>111</v>
      </c>
      <c r="S481" s="0" t="s">
        <v>84</v>
      </c>
      <c r="T481" s="0" t="n">
        <v>-0.0025</v>
      </c>
      <c r="U481" s="0" t="s">
        <v>553</v>
      </c>
      <c r="V481" s="0" t="s">
        <v>321</v>
      </c>
      <c r="W481" s="0" t="s">
        <v>322</v>
      </c>
      <c r="X481" s="0" t="s">
        <v>115</v>
      </c>
      <c r="Y481" s="0" t="s">
        <v>89</v>
      </c>
      <c r="Z481" s="0" t="s">
        <v>116</v>
      </c>
      <c r="AB481" s="0" t="s">
        <v>652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244</v>
      </c>
      <c r="H482" s="0" t="s">
        <v>750</v>
      </c>
      <c r="I482" s="0" t="s">
        <v>10</v>
      </c>
      <c r="K482" s="0" t="s">
        <v>11</v>
      </c>
      <c r="L482" s="0" t="s">
        <v>125</v>
      </c>
      <c r="M482" s="0" t="n">
        <v>36228</v>
      </c>
      <c r="N482" s="0" t="s">
        <v>591</v>
      </c>
      <c r="O482" s="0" t="n">
        <v>10000</v>
      </c>
      <c r="R482" s="0" t="s">
        <v>111</v>
      </c>
      <c r="S482" s="0" t="s">
        <v>84</v>
      </c>
      <c r="T482" s="0" t="n">
        <v>-0.0025</v>
      </c>
      <c r="U482" s="0" t="s">
        <v>553</v>
      </c>
      <c r="V482" s="0" t="s">
        <v>321</v>
      </c>
      <c r="W482" s="0" t="s">
        <v>322</v>
      </c>
      <c r="X482" s="0" t="s">
        <v>115</v>
      </c>
      <c r="Y482" s="0" t="s">
        <v>89</v>
      </c>
      <c r="Z482" s="0" t="s">
        <v>116</v>
      </c>
      <c r="AB482" s="0" t="s">
        <v>653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124</v>
      </c>
      <c r="H483" s="0" t="s">
        <v>751</v>
      </c>
      <c r="I483" s="0" t="s">
        <v>10</v>
      </c>
      <c r="K483" s="0" t="s">
        <v>11</v>
      </c>
      <c r="L483" s="0" t="s">
        <v>125</v>
      </c>
      <c r="M483" s="0" t="n">
        <v>36228</v>
      </c>
      <c r="N483" s="0" t="s">
        <v>591</v>
      </c>
      <c r="O483" s="0" t="n">
        <v>20000</v>
      </c>
      <c r="R483" s="0" t="s">
        <v>111</v>
      </c>
      <c r="S483" s="0" t="s">
        <v>84</v>
      </c>
      <c r="T483" s="0" t="n">
        <v>-0.0025</v>
      </c>
      <c r="U483" s="0" t="s">
        <v>553</v>
      </c>
      <c r="V483" s="0" t="s">
        <v>321</v>
      </c>
      <c r="W483" s="0" t="s">
        <v>322</v>
      </c>
      <c r="X483" s="0" t="s">
        <v>115</v>
      </c>
      <c r="Y483" s="0" t="s">
        <v>89</v>
      </c>
      <c r="Z483" s="0" t="s">
        <v>116</v>
      </c>
      <c r="AA483" s="0" t="n">
        <v>96021110</v>
      </c>
      <c r="AB483" s="0" t="s">
        <v>654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230</v>
      </c>
      <c r="H484" s="0" t="s">
        <v>13</v>
      </c>
      <c r="I484" s="0" t="s">
        <v>10</v>
      </c>
      <c r="K484" s="0" t="s">
        <v>11</v>
      </c>
      <c r="L484" s="0" t="s">
        <v>109</v>
      </c>
      <c r="M484" s="0" t="n">
        <v>36137</v>
      </c>
      <c r="N484" s="0" t="s">
        <v>655</v>
      </c>
      <c r="P484" s="0" t="n">
        <v>5000</v>
      </c>
      <c r="R484" s="0" t="s">
        <v>111</v>
      </c>
      <c r="S484" s="0" t="s">
        <v>84</v>
      </c>
      <c r="T484" s="0" t="n">
        <v>-0.105</v>
      </c>
      <c r="U484" s="0" t="s">
        <v>188</v>
      </c>
      <c r="V484" s="0" t="s">
        <v>189</v>
      </c>
      <c r="W484" s="0" t="s">
        <v>190</v>
      </c>
      <c r="X484" s="0" t="s">
        <v>115</v>
      </c>
      <c r="Y484" s="0" t="s">
        <v>89</v>
      </c>
      <c r="Z484" s="0" t="s">
        <v>116</v>
      </c>
      <c r="AA484" s="0" t="n">
        <v>95001227</v>
      </c>
      <c r="AB484" s="0" t="s">
        <v>656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148</v>
      </c>
      <c r="H485" s="0" t="s">
        <v>13</v>
      </c>
      <c r="I485" s="0" t="s">
        <v>10</v>
      </c>
      <c r="K485" s="0" t="s">
        <v>11</v>
      </c>
      <c r="L485" s="0" t="s">
        <v>109</v>
      </c>
      <c r="M485" s="0" t="n">
        <v>49203</v>
      </c>
      <c r="N485" s="0" t="s">
        <v>626</v>
      </c>
      <c r="P485" s="0" t="n">
        <v>15000</v>
      </c>
      <c r="R485" s="0" t="s">
        <v>111</v>
      </c>
      <c r="S485" s="0" t="s">
        <v>84</v>
      </c>
      <c r="T485" s="0" t="n">
        <v>0.03</v>
      </c>
      <c r="U485" s="0" t="s">
        <v>188</v>
      </c>
      <c r="V485" s="0" t="s">
        <v>204</v>
      </c>
      <c r="W485" s="0" t="s">
        <v>205</v>
      </c>
      <c r="X485" s="0" t="s">
        <v>115</v>
      </c>
      <c r="Y485" s="0" t="s">
        <v>89</v>
      </c>
      <c r="Z485" s="0" t="s">
        <v>116</v>
      </c>
      <c r="AA485" s="0" t="n">
        <v>96045266</v>
      </c>
      <c r="AB485" s="0" t="s">
        <v>657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148</v>
      </c>
      <c r="H486" s="0" t="s">
        <v>13</v>
      </c>
      <c r="I486" s="0" t="s">
        <v>10</v>
      </c>
      <c r="K486" s="0" t="s">
        <v>11</v>
      </c>
      <c r="L486" s="0" t="s">
        <v>109</v>
      </c>
      <c r="M486" s="0" t="n">
        <v>33999</v>
      </c>
      <c r="N486" s="0" t="s">
        <v>647</v>
      </c>
      <c r="P486" s="0" t="n">
        <v>50000</v>
      </c>
      <c r="R486" s="0" t="s">
        <v>111</v>
      </c>
      <c r="S486" s="0" t="s">
        <v>84</v>
      </c>
      <c r="T486" s="0" t="n">
        <v>0.03</v>
      </c>
      <c r="U486" s="0" t="s">
        <v>188</v>
      </c>
      <c r="V486" s="0" t="s">
        <v>204</v>
      </c>
      <c r="W486" s="0" t="s">
        <v>205</v>
      </c>
      <c r="X486" s="0" t="s">
        <v>115</v>
      </c>
      <c r="Y486" s="0" t="s">
        <v>89</v>
      </c>
      <c r="Z486" s="0" t="s">
        <v>116</v>
      </c>
      <c r="AA486" s="0" t="n">
        <v>96045266</v>
      </c>
      <c r="AB486" s="0" t="s">
        <v>658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156</v>
      </c>
      <c r="H487" s="0" t="s">
        <v>14</v>
      </c>
      <c r="I487" s="0" t="s">
        <v>10</v>
      </c>
      <c r="K487" s="0" t="s">
        <v>12</v>
      </c>
      <c r="L487" s="0" t="s">
        <v>119</v>
      </c>
      <c r="M487" s="0" t="n">
        <v>51148</v>
      </c>
      <c r="N487" s="0" t="s">
        <v>659</v>
      </c>
      <c r="O487" s="0" t="n">
        <v>50</v>
      </c>
      <c r="R487" s="0" t="s">
        <v>83</v>
      </c>
      <c r="S487" s="0" t="s">
        <v>84</v>
      </c>
      <c r="T487" s="0" t="n">
        <v>60.25</v>
      </c>
      <c r="U487" s="0" t="s">
        <v>635</v>
      </c>
      <c r="V487" s="0" t="s">
        <v>139</v>
      </c>
      <c r="W487" s="0" t="s">
        <v>140</v>
      </c>
      <c r="X487" s="0" t="s">
        <v>88</v>
      </c>
      <c r="Y487" s="0" t="s">
        <v>89</v>
      </c>
      <c r="Z487" s="0" t="s">
        <v>90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242</v>
      </c>
      <c r="H488" s="0" t="s">
        <v>14</v>
      </c>
      <c r="I488" s="0" t="s">
        <v>10</v>
      </c>
      <c r="K488" s="0" t="s">
        <v>12</v>
      </c>
      <c r="L488" s="0" t="s">
        <v>81</v>
      </c>
      <c r="M488" s="0" t="n">
        <v>40693</v>
      </c>
      <c r="N488" s="0" t="s">
        <v>614</v>
      </c>
      <c r="P488" s="0" t="n">
        <v>25</v>
      </c>
      <c r="R488" s="0" t="s">
        <v>83</v>
      </c>
      <c r="S488" s="0" t="s">
        <v>84</v>
      </c>
      <c r="T488" s="0" t="n">
        <v>138</v>
      </c>
      <c r="U488" s="0" t="s">
        <v>640</v>
      </c>
      <c r="V488" s="0" t="s">
        <v>86</v>
      </c>
      <c r="W488" s="0" t="s">
        <v>87</v>
      </c>
      <c r="X488" s="0" t="s">
        <v>88</v>
      </c>
      <c r="Y488" s="0" t="s">
        <v>89</v>
      </c>
      <c r="Z488" s="0" t="s">
        <v>90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242</v>
      </c>
      <c r="H489" s="0" t="s">
        <v>14</v>
      </c>
      <c r="I489" s="0" t="s">
        <v>10</v>
      </c>
      <c r="K489" s="0" t="s">
        <v>12</v>
      </c>
      <c r="L489" s="0" t="s">
        <v>81</v>
      </c>
      <c r="M489" s="0" t="n">
        <v>40691</v>
      </c>
      <c r="N489" s="0" t="s">
        <v>610</v>
      </c>
      <c r="P489" s="0" t="n">
        <v>25</v>
      </c>
      <c r="R489" s="0" t="s">
        <v>83</v>
      </c>
      <c r="S489" s="0" t="s">
        <v>84</v>
      </c>
      <c r="T489" s="0" t="n">
        <v>126</v>
      </c>
      <c r="U489" s="0" t="s">
        <v>640</v>
      </c>
      <c r="V489" s="0" t="s">
        <v>86</v>
      </c>
      <c r="W489" s="0" t="s">
        <v>87</v>
      </c>
      <c r="X489" s="0" t="s">
        <v>88</v>
      </c>
      <c r="Y489" s="0" t="s">
        <v>89</v>
      </c>
      <c r="Z489" s="0" t="s">
        <v>90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449</v>
      </c>
      <c r="H490" s="0" t="s">
        <v>13</v>
      </c>
      <c r="I490" s="0" t="s">
        <v>10</v>
      </c>
      <c r="K490" s="0" t="s">
        <v>12</v>
      </c>
      <c r="L490" s="0" t="s">
        <v>119</v>
      </c>
      <c r="M490" s="0" t="n">
        <v>26116</v>
      </c>
      <c r="N490" s="0" t="s">
        <v>642</v>
      </c>
      <c r="P490" s="0" t="n">
        <v>50</v>
      </c>
      <c r="R490" s="0" t="s">
        <v>83</v>
      </c>
      <c r="S490" s="0" t="s">
        <v>84</v>
      </c>
      <c r="T490" s="0" t="n">
        <v>54.75</v>
      </c>
      <c r="U490" s="0" t="s">
        <v>194</v>
      </c>
      <c r="V490" s="0" t="s">
        <v>167</v>
      </c>
      <c r="W490" s="0" t="s">
        <v>168</v>
      </c>
      <c r="X490" s="0" t="s">
        <v>88</v>
      </c>
      <c r="Y490" s="0" t="s">
        <v>89</v>
      </c>
      <c r="Z490" s="0" t="s">
        <v>90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237</v>
      </c>
      <c r="H491" s="0" t="s">
        <v>13</v>
      </c>
      <c r="I491" s="0" t="s">
        <v>10</v>
      </c>
      <c r="K491" s="0" t="s">
        <v>12</v>
      </c>
      <c r="L491" s="0" t="s">
        <v>119</v>
      </c>
      <c r="M491" s="0" t="n">
        <v>26302</v>
      </c>
      <c r="N491" s="0" t="s">
        <v>660</v>
      </c>
      <c r="P491" s="0" t="n">
        <v>50</v>
      </c>
      <c r="R491" s="0" t="s">
        <v>83</v>
      </c>
      <c r="S491" s="0" t="s">
        <v>84</v>
      </c>
      <c r="T491" s="0" t="n">
        <v>60.75</v>
      </c>
      <c r="U491" s="0" t="s">
        <v>549</v>
      </c>
      <c r="V491" s="0" t="s">
        <v>446</v>
      </c>
      <c r="W491" s="0" t="s">
        <v>661</v>
      </c>
      <c r="X491" s="0" t="s">
        <v>88</v>
      </c>
      <c r="Y491" s="0" t="s">
        <v>89</v>
      </c>
      <c r="Z491" s="0" t="s">
        <v>90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148</v>
      </c>
      <c r="H492" s="0" t="s">
        <v>13</v>
      </c>
      <c r="I492" s="0" t="s">
        <v>10</v>
      </c>
      <c r="K492" s="0" t="s">
        <v>11</v>
      </c>
      <c r="L492" s="0" t="s">
        <v>109</v>
      </c>
      <c r="M492" s="0" t="n">
        <v>47858</v>
      </c>
      <c r="N492" s="0" t="s">
        <v>662</v>
      </c>
      <c r="P492" s="0" t="n">
        <v>10000</v>
      </c>
      <c r="R492" s="0" t="s">
        <v>111</v>
      </c>
      <c r="S492" s="0" t="s">
        <v>84</v>
      </c>
      <c r="T492" s="0" t="n">
        <v>-0.07</v>
      </c>
      <c r="U492" s="0" t="s">
        <v>314</v>
      </c>
      <c r="V492" s="0" t="s">
        <v>249</v>
      </c>
      <c r="W492" s="0" t="s">
        <v>114</v>
      </c>
      <c r="X492" s="0" t="s">
        <v>115</v>
      </c>
      <c r="Y492" s="0" t="s">
        <v>89</v>
      </c>
      <c r="Z492" s="0" t="s">
        <v>116</v>
      </c>
      <c r="AA492" s="0" t="n">
        <v>96045266</v>
      </c>
      <c r="AB492" s="0" t="s">
        <v>663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148</v>
      </c>
      <c r="H493" s="0" t="s">
        <v>13</v>
      </c>
      <c r="I493" s="0" t="s">
        <v>10</v>
      </c>
      <c r="K493" s="0" t="s">
        <v>12</v>
      </c>
      <c r="L493" s="0" t="s">
        <v>119</v>
      </c>
      <c r="M493" s="0" t="n">
        <v>29086</v>
      </c>
      <c r="N493" s="0" t="s">
        <v>638</v>
      </c>
      <c r="O493" s="0" t="n">
        <v>50</v>
      </c>
      <c r="R493" s="0" t="s">
        <v>83</v>
      </c>
      <c r="S493" s="0" t="s">
        <v>84</v>
      </c>
      <c r="T493" s="0" t="n">
        <v>30.75</v>
      </c>
      <c r="U493" s="0" t="s">
        <v>209</v>
      </c>
      <c r="V493" s="0" t="s">
        <v>139</v>
      </c>
      <c r="W493" s="0" t="s">
        <v>140</v>
      </c>
      <c r="X493" s="0" t="s">
        <v>88</v>
      </c>
      <c r="Y493" s="0" t="s">
        <v>89</v>
      </c>
      <c r="Z493" s="0" t="s">
        <v>90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124</v>
      </c>
      <c r="H494" s="0" t="s">
        <v>13</v>
      </c>
      <c r="I494" s="0" t="s">
        <v>10</v>
      </c>
      <c r="K494" s="0" t="s">
        <v>11</v>
      </c>
      <c r="L494" s="0" t="s">
        <v>109</v>
      </c>
      <c r="M494" s="0" t="n">
        <v>37083</v>
      </c>
      <c r="N494" s="0" t="s">
        <v>525</v>
      </c>
      <c r="O494" s="0" t="n">
        <v>50000</v>
      </c>
      <c r="R494" s="0" t="s">
        <v>111</v>
      </c>
      <c r="S494" s="0" t="s">
        <v>84</v>
      </c>
      <c r="T494" s="0" t="n">
        <v>-0.0025</v>
      </c>
      <c r="U494" s="0" t="s">
        <v>314</v>
      </c>
      <c r="V494" s="0" t="s">
        <v>315</v>
      </c>
      <c r="W494" s="0" t="s">
        <v>316</v>
      </c>
      <c r="X494" s="0" t="s">
        <v>115</v>
      </c>
      <c r="Y494" s="0" t="s">
        <v>89</v>
      </c>
      <c r="Z494" s="0" t="s">
        <v>116</v>
      </c>
      <c r="AA494" s="0" t="n">
        <v>96021110</v>
      </c>
      <c r="AB494" s="0" t="s">
        <v>664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292</v>
      </c>
      <c r="H495" s="0" t="s">
        <v>13</v>
      </c>
      <c r="I495" s="0" t="s">
        <v>10</v>
      </c>
      <c r="K495" s="0" t="s">
        <v>12</v>
      </c>
      <c r="L495" s="0" t="s">
        <v>430</v>
      </c>
      <c r="M495" s="0" t="n">
        <v>50788</v>
      </c>
      <c r="N495" s="0" t="s">
        <v>665</v>
      </c>
      <c r="O495" s="0" t="n">
        <v>100</v>
      </c>
      <c r="R495" s="0" t="s">
        <v>83</v>
      </c>
      <c r="S495" s="0" t="s">
        <v>84</v>
      </c>
      <c r="T495" s="0" t="n">
        <v>51.75</v>
      </c>
      <c r="U495" s="0" t="s">
        <v>209</v>
      </c>
      <c r="V495" s="0" t="s">
        <v>580</v>
      </c>
      <c r="W495" s="0" t="s">
        <v>465</v>
      </c>
      <c r="X495" s="0" t="s">
        <v>88</v>
      </c>
      <c r="Y495" s="0" t="s">
        <v>89</v>
      </c>
      <c r="Z495" s="0" t="s">
        <v>90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3:B15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32" topLeftCell="BM33" activePane="bottomLeft" state="frozen"/>
      <selection pane="topLeft" activeCell="A1" activeCellId="0" sqref="A1"/>
      <selection pane="bottom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33" customFormat="false" ht="12.75" hidden="false" customHeight="false" outlineLevel="0" collapsed="false">
      <c r="A33" s="136" t="s">
        <v>752</v>
      </c>
      <c r="B33" s="136" t="s">
        <v>753</v>
      </c>
    </row>
    <row r="34" customFormat="false" ht="12.75" hidden="false" customHeight="false" outlineLevel="0" collapsed="false">
      <c r="A34" s="137" t="n">
        <v>36980</v>
      </c>
      <c r="B34" s="0" t="n">
        <f aca="false">COUNTIF('Deal Detail'!A14:A495,A34)</f>
        <v>1</v>
      </c>
    </row>
    <row r="35" customFormat="false" ht="12.75" hidden="false" customHeight="false" outlineLevel="0" collapsed="false">
      <c r="A35" s="137" t="n">
        <v>36983</v>
      </c>
      <c r="B35" s="0" t="n">
        <f aca="false">COUNTIF('Deal Detail'!A15:A496,A35)</f>
        <v>3</v>
      </c>
    </row>
    <row r="36" customFormat="false" ht="12.75" hidden="false" customHeight="false" outlineLevel="0" collapsed="false">
      <c r="A36" s="137" t="n">
        <v>36984</v>
      </c>
      <c r="B36" s="0" t="n">
        <f aca="false">COUNTIF('Deal Detail'!A16:A497,A36)</f>
        <v>1</v>
      </c>
    </row>
    <row r="37" customFormat="false" ht="12.75" hidden="false" customHeight="false" outlineLevel="0" collapsed="false">
      <c r="A37" s="137" t="n">
        <v>36985</v>
      </c>
      <c r="B37" s="0" t="n">
        <f aca="false">COUNTIF('Deal Detail'!A17:A498,A37)</f>
        <v>1</v>
      </c>
    </row>
    <row r="38" customFormat="false" ht="12.75" hidden="false" customHeight="false" outlineLevel="0" collapsed="false">
      <c r="A38" s="137" t="n">
        <v>36986</v>
      </c>
      <c r="B38" s="0" t="n">
        <f aca="false">COUNTIF('Deal Detail'!A18:A499,A38)</f>
        <v>2</v>
      </c>
    </row>
    <row r="39" customFormat="false" ht="12.75" hidden="false" customHeight="false" outlineLevel="0" collapsed="false">
      <c r="A39" s="137" t="n">
        <v>36991</v>
      </c>
      <c r="B39" s="0" t="n">
        <f aca="false">COUNTIF('Deal Detail'!A19:A500,A39)</f>
        <v>1</v>
      </c>
    </row>
    <row r="40" customFormat="false" ht="12.75" hidden="false" customHeight="false" outlineLevel="0" collapsed="false">
      <c r="A40" s="137" t="n">
        <v>36992</v>
      </c>
      <c r="B40" s="0" t="n">
        <f aca="false">COUNTIF('Deal Detail'!A20:A501,A40)</f>
        <v>3</v>
      </c>
    </row>
    <row r="41" customFormat="false" ht="12.75" hidden="false" customHeight="false" outlineLevel="0" collapsed="false">
      <c r="A41" s="137" t="n">
        <v>36993</v>
      </c>
      <c r="B41" s="0" t="n">
        <f aca="false">COUNTIF('Deal Detail'!A21:A502,A41)</f>
        <v>7</v>
      </c>
    </row>
    <row r="42" customFormat="false" ht="12.75" hidden="false" customHeight="false" outlineLevel="0" collapsed="false">
      <c r="A42" s="137" t="n">
        <v>36997</v>
      </c>
      <c r="B42" s="0" t="n">
        <f aca="false">COUNTIF('Deal Detail'!A22:A503,A42)</f>
        <v>2</v>
      </c>
    </row>
    <row r="43" customFormat="false" ht="12.75" hidden="false" customHeight="false" outlineLevel="0" collapsed="false">
      <c r="A43" s="137" t="n">
        <v>36998</v>
      </c>
      <c r="B43" s="0" t="n">
        <f aca="false">COUNTIF('Deal Detail'!A23:A504,A43)</f>
        <v>11</v>
      </c>
    </row>
    <row r="44" customFormat="false" ht="12.75" hidden="false" customHeight="false" outlineLevel="0" collapsed="false">
      <c r="A44" s="137" t="n">
        <v>36999</v>
      </c>
      <c r="B44" s="0" t="n">
        <f aca="false">COUNTIF('Deal Detail'!A24:A505,A44)</f>
        <v>14</v>
      </c>
    </row>
    <row r="45" customFormat="false" ht="12.75" hidden="false" customHeight="false" outlineLevel="0" collapsed="false">
      <c r="A45" s="137" t="n">
        <v>37000</v>
      </c>
      <c r="B45" s="0" t="n">
        <f aca="false">COUNTIF('Deal Detail'!A25:A506,A45)</f>
        <v>20</v>
      </c>
    </row>
    <row r="46" customFormat="false" ht="12.75" hidden="false" customHeight="false" outlineLevel="0" collapsed="false">
      <c r="A46" s="137" t="n">
        <v>37001</v>
      </c>
      <c r="B46" s="0" t="n">
        <f aca="false">COUNTIF('Deal Detail'!A26:A507,A46)</f>
        <v>3</v>
      </c>
    </row>
    <row r="47" customFormat="false" ht="12.75" hidden="false" customHeight="false" outlineLevel="0" collapsed="false">
      <c r="A47" s="137" t="n">
        <v>37004</v>
      </c>
      <c r="B47" s="0" t="n">
        <f aca="false">COUNTIF('Deal Detail'!A27:A508,A47)</f>
        <v>13</v>
      </c>
    </row>
    <row r="48" customFormat="false" ht="12.75" hidden="false" customHeight="false" outlineLevel="0" collapsed="false">
      <c r="A48" s="137" t="n">
        <v>37005</v>
      </c>
      <c r="B48" s="0" t="n">
        <f aca="false">COUNTIF('Deal Detail'!A28:A509,A48)</f>
        <v>11</v>
      </c>
    </row>
    <row r="49" customFormat="false" ht="12.75" hidden="false" customHeight="false" outlineLevel="0" collapsed="false">
      <c r="A49" s="137" t="n">
        <v>37006</v>
      </c>
      <c r="B49" s="0" t="n">
        <f aca="false">COUNTIF('Deal Detail'!A29:A510,A49)</f>
        <v>19</v>
      </c>
    </row>
    <row r="50" customFormat="false" ht="12.75" hidden="false" customHeight="false" outlineLevel="0" collapsed="false">
      <c r="A50" s="137" t="n">
        <v>37007</v>
      </c>
      <c r="B50" s="0" t="n">
        <f aca="false">COUNTIF('Deal Detail'!A30:A511,A50)</f>
        <v>31</v>
      </c>
    </row>
    <row r="51" customFormat="false" ht="12.75" hidden="false" customHeight="false" outlineLevel="0" collapsed="false">
      <c r="A51" s="137" t="n">
        <v>37008</v>
      </c>
      <c r="B51" s="0" t="n">
        <f aca="false">COUNTIF('Deal Detail'!A31:A512,A51)</f>
        <v>21</v>
      </c>
    </row>
    <row r="52" customFormat="false" ht="12.75" hidden="false" customHeight="false" outlineLevel="0" collapsed="false">
      <c r="A52" s="137" t="n">
        <v>37011</v>
      </c>
      <c r="B52" s="0" t="n">
        <f aca="false">COUNTIF('Deal Detail'!A32:A513,A52)</f>
        <v>17</v>
      </c>
    </row>
    <row r="53" customFormat="false" ht="12.75" hidden="false" customHeight="false" outlineLevel="0" collapsed="false">
      <c r="A53" s="137" t="n">
        <v>37012</v>
      </c>
      <c r="B53" s="0" t="n">
        <f aca="false">COUNTIF('Deal Detail'!A33:A514,A53)</f>
        <v>15</v>
      </c>
    </row>
    <row r="54" customFormat="false" ht="12.75" hidden="false" customHeight="false" outlineLevel="0" collapsed="false">
      <c r="A54" s="137" t="n">
        <v>37013</v>
      </c>
      <c r="B54" s="0" t="n">
        <f aca="false">COUNTIF('Deal Detail'!A34:A515,A54)</f>
        <v>12</v>
      </c>
    </row>
    <row r="55" customFormat="false" ht="12.75" hidden="false" customHeight="false" outlineLevel="0" collapsed="false">
      <c r="A55" s="137" t="n">
        <v>37014</v>
      </c>
      <c r="B55" s="0" t="n">
        <f aca="false">COUNTIF('Deal Detail'!A35:A516,A55)</f>
        <v>18</v>
      </c>
    </row>
    <row r="56" customFormat="false" ht="12.75" hidden="false" customHeight="false" outlineLevel="0" collapsed="false">
      <c r="A56" s="137" t="n">
        <v>37018</v>
      </c>
      <c r="B56" s="0" t="n">
        <f aca="false">COUNTIF('Deal Detail'!A36:A517,A56)</f>
        <v>20</v>
      </c>
    </row>
    <row r="57" customFormat="false" ht="12.75" hidden="false" customHeight="false" outlineLevel="0" collapsed="false">
      <c r="A57" s="137" t="n">
        <v>37019</v>
      </c>
      <c r="B57" s="0" t="n">
        <f aca="false">COUNTIF('Deal Detail'!A37:A518,A57)</f>
        <v>26</v>
      </c>
    </row>
    <row r="58" customFormat="false" ht="12.75" hidden="false" customHeight="false" outlineLevel="0" collapsed="false">
      <c r="A58" s="137" t="n">
        <v>37020</v>
      </c>
      <c r="B58" s="0" t="n">
        <f aca="false">COUNTIF('Deal Detail'!A38:A519,A58)</f>
        <v>5</v>
      </c>
    </row>
    <row r="59" customFormat="false" ht="12.75" hidden="false" customHeight="false" outlineLevel="0" collapsed="false">
      <c r="A59" s="137" t="n">
        <v>37021</v>
      </c>
      <c r="B59" s="0" t="n">
        <f aca="false">COUNTIF('Deal Detail'!A39:A520,A59)</f>
        <v>10</v>
      </c>
    </row>
    <row r="60" customFormat="false" ht="12.75" hidden="false" customHeight="false" outlineLevel="0" collapsed="false">
      <c r="A60" s="137" t="n">
        <v>37022</v>
      </c>
      <c r="B60" s="0" t="n">
        <f aca="false">COUNTIF('Deal Detail'!A40:A521,A60)</f>
        <v>22</v>
      </c>
    </row>
    <row r="61" customFormat="false" ht="12.75" hidden="false" customHeight="false" outlineLevel="0" collapsed="false">
      <c r="A61" s="137" t="n">
        <v>37025</v>
      </c>
      <c r="B61" s="0" t="n">
        <f aca="false">COUNTIF('Deal Detail'!A41:A522,A61)</f>
        <v>12</v>
      </c>
    </row>
    <row r="62" customFormat="false" ht="12.75" hidden="false" customHeight="false" outlineLevel="0" collapsed="false">
      <c r="A62" s="137" t="n">
        <v>37026</v>
      </c>
      <c r="B62" s="0" t="n">
        <f aca="false">COUNTIF('Deal Detail'!A42:A523,A62)</f>
        <v>14</v>
      </c>
    </row>
    <row r="63" customFormat="false" ht="12.75" hidden="false" customHeight="false" outlineLevel="0" collapsed="false">
      <c r="A63" s="137" t="n">
        <v>37027</v>
      </c>
      <c r="B63" s="0" t="n">
        <f aca="false">COUNTIF('Deal Detail'!A43:A524,A63)</f>
        <v>21</v>
      </c>
    </row>
    <row r="64" customFormat="false" ht="12.75" hidden="false" customHeight="false" outlineLevel="0" collapsed="false">
      <c r="A64" s="137" t="n">
        <v>37028</v>
      </c>
      <c r="B64" s="0" t="n">
        <f aca="false">COUNTIF('Deal Detail'!A44:A525,A64)</f>
        <v>27</v>
      </c>
    </row>
    <row r="65" customFormat="false" ht="12.75" hidden="false" customHeight="false" outlineLevel="0" collapsed="false">
      <c r="A65" s="137" t="n">
        <v>37029</v>
      </c>
      <c r="B65" s="0" t="n">
        <f aca="false">COUNTIF('Deal Detail'!A45:A526,A65)</f>
        <v>6</v>
      </c>
    </row>
    <row r="66" customFormat="false" ht="12.75" hidden="false" customHeight="false" outlineLevel="0" collapsed="false">
      <c r="A66" s="137" t="n">
        <v>37032</v>
      </c>
      <c r="B66" s="0" t="n">
        <f aca="false">COUNTIF('Deal Detail'!A46:A527,A66)</f>
        <v>28</v>
      </c>
    </row>
    <row r="67" customFormat="false" ht="12.75" hidden="false" customHeight="false" outlineLevel="0" collapsed="false">
      <c r="A67" s="137" t="n">
        <v>37033</v>
      </c>
      <c r="B67" s="0" t="n">
        <f aca="false">COUNTIF('Deal Detail'!A47:A528,A67)</f>
        <v>35</v>
      </c>
    </row>
    <row r="68" customFormat="false" ht="12.75" hidden="false" customHeight="false" outlineLevel="0" collapsed="false">
      <c r="A68" s="137" t="n">
        <v>37034</v>
      </c>
      <c r="B68" s="0" t="n">
        <f aca="false">COUNTIF('Deal Detail'!A48:A529,A68)</f>
        <v>29</v>
      </c>
    </row>
    <row r="69" customFormat="false" ht="12.75" hidden="false" customHeight="false" outlineLevel="0" collapsed="false">
      <c r="A69" s="137" t="n">
        <v>37035</v>
      </c>
      <c r="B69" s="0" t="n">
        <f aca="false">COUNTIF('Deal Detail'!A49:A10000,A69)</f>
        <v>40</v>
      </c>
    </row>
    <row r="70" customFormat="false" ht="12.75" hidden="false" customHeight="false" outlineLevel="0" collapsed="false">
      <c r="A70" s="137" t="n">
        <v>37036</v>
      </c>
      <c r="B70" s="0" t="n">
        <f aca="false">COUNTIF('Deal Detail'!A50:A531,A70)</f>
        <v>0</v>
      </c>
    </row>
    <row r="71" customFormat="false" ht="12.75" hidden="false" customHeight="false" outlineLevel="0" collapsed="false">
      <c r="A71" s="137"/>
      <c r="B71" s="0" t="n">
        <f aca="false">COUNTIF('Deal Detail'!A51:A532,A71)</f>
        <v>0</v>
      </c>
    </row>
    <row r="72" customFormat="false" ht="12.75" hidden="false" customHeight="false" outlineLevel="0" collapsed="false">
      <c r="A72" s="137"/>
      <c r="B72" s="0" t="n">
        <f aca="false">COUNTIF('Deal Detail'!A52:A533,A72)</f>
        <v>0</v>
      </c>
    </row>
    <row r="73" customFormat="false" ht="12.75" hidden="false" customHeight="false" outlineLevel="0" collapsed="false">
      <c r="A73" s="137"/>
      <c r="B73" s="0" t="n">
        <f aca="false">COUNTIF('Deal Detail'!A53:A534,A73)</f>
        <v>0</v>
      </c>
    </row>
    <row r="74" customFormat="false" ht="12.75" hidden="false" customHeight="false" outlineLevel="0" collapsed="false">
      <c r="A74" s="137"/>
      <c r="B74" s="0" t="n">
        <f aca="false">COUNTIF('Deal Detail'!A54:A535,A74)</f>
        <v>0</v>
      </c>
    </row>
    <row r="75" customFormat="false" ht="12.75" hidden="false" customHeight="false" outlineLevel="0" collapsed="false">
      <c r="A75" s="137"/>
      <c r="B75" s="0" t="n">
        <f aca="false">COUNTIF('Deal Detail'!A55:A536,A75)</f>
        <v>0</v>
      </c>
    </row>
    <row r="76" customFormat="false" ht="12.75" hidden="false" customHeight="false" outlineLevel="0" collapsed="false">
      <c r="A76" s="137"/>
      <c r="B76" s="0" t="n">
        <f aca="false">COUNTIF('Deal Detail'!A56:A537,A76)</f>
        <v>0</v>
      </c>
    </row>
    <row r="77" customFormat="false" ht="12.75" hidden="false" customHeight="false" outlineLevel="0" collapsed="false">
      <c r="B77" s="0" t="n">
        <f aca="false">COUNTIF('Deal Detail'!A57:A538,A77)</f>
        <v>0</v>
      </c>
    </row>
    <row r="78" customFormat="false" ht="12.75" hidden="false" customHeight="false" outlineLevel="0" collapsed="false">
      <c r="B78" s="0" t="n">
        <f aca="false">COUNTIF('Deal Detail'!A58:A539,A78)</f>
        <v>0</v>
      </c>
    </row>
    <row r="79" customFormat="false" ht="12.75" hidden="false" customHeight="false" outlineLevel="0" collapsed="false">
      <c r="B79" s="0" t="n">
        <f aca="false">COUNTIF('Deal Detail'!A59:A540,A79)</f>
        <v>0</v>
      </c>
    </row>
    <row r="80" customFormat="false" ht="12.75" hidden="false" customHeight="false" outlineLevel="0" collapsed="false">
      <c r="B80" s="0" t="n">
        <f aca="false">COUNTIF('Deal Detail'!A60:A541,A80)</f>
        <v>0</v>
      </c>
    </row>
    <row r="81" customFormat="false" ht="12.75" hidden="false" customHeight="false" outlineLevel="0" collapsed="false">
      <c r="B81" s="0" t="n">
        <f aca="false">COUNTIF('Deal Detail'!A61:A542,A81)</f>
        <v>0</v>
      </c>
    </row>
    <row r="82" customFormat="false" ht="12.75" hidden="false" customHeight="false" outlineLevel="0" collapsed="false">
      <c r="B82" s="0" t="n">
        <f aca="false">COUNTIF('Deal Detail'!A62:A543,A82)</f>
        <v>0</v>
      </c>
    </row>
    <row r="83" customFormat="false" ht="12.75" hidden="false" customHeight="false" outlineLevel="0" collapsed="false">
      <c r="B83" s="0" t="n">
        <f aca="false">COUNTIF('Deal Detail'!A63:A544,A83)</f>
        <v>0</v>
      </c>
    </row>
    <row r="84" customFormat="false" ht="12.75" hidden="false" customHeight="false" outlineLevel="0" collapsed="false">
      <c r="B84" s="0" t="n">
        <f aca="false">COUNTIF('Deal Detail'!A64:A545,A84)</f>
        <v>0</v>
      </c>
    </row>
    <row r="85" customFormat="false" ht="12.75" hidden="false" customHeight="false" outlineLevel="0" collapsed="false">
      <c r="B85" s="0" t="n">
        <f aca="false">COUNTIF('Deal Detail'!A65:A546,A85)</f>
        <v>0</v>
      </c>
    </row>
    <row r="86" customFormat="false" ht="12.75" hidden="false" customHeight="false" outlineLevel="0" collapsed="false">
      <c r="B86" s="0" t="n">
        <f aca="false">COUNTIF('Deal Detail'!A66:A547,A86)</f>
        <v>0</v>
      </c>
    </row>
    <row r="87" customFormat="false" ht="12.75" hidden="false" customHeight="false" outlineLevel="0" collapsed="false">
      <c r="B87" s="0" t="n">
        <f aca="false">COUNTIF('Deal Detail'!A67:A548,A87)</f>
        <v>0</v>
      </c>
    </row>
    <row r="88" customFormat="false" ht="12.75" hidden="false" customHeight="false" outlineLevel="0" collapsed="false">
      <c r="B88" s="0" t="n">
        <f aca="false">COUNTIF('Deal Detail'!A68:A549,A88)</f>
        <v>0</v>
      </c>
    </row>
    <row r="89" customFormat="false" ht="12.75" hidden="false" customHeight="false" outlineLevel="0" collapsed="false">
      <c r="B89" s="0" t="n">
        <f aca="false">COUNTIF('Deal Detail'!A69:A550,A89)</f>
        <v>0</v>
      </c>
    </row>
    <row r="90" customFormat="false" ht="12.75" hidden="false" customHeight="false" outlineLevel="0" collapsed="false">
      <c r="B90" s="0" t="n">
        <f aca="false">COUNTIF('Deal Detail'!A70:A551,A90)</f>
        <v>0</v>
      </c>
    </row>
    <row r="91" customFormat="false" ht="12.75" hidden="false" customHeight="false" outlineLevel="0" collapsed="false">
      <c r="B91" s="0" t="n">
        <f aca="false">COUNTIF('Deal Detail'!A71:A552,A91)</f>
        <v>0</v>
      </c>
    </row>
    <row r="92" customFormat="false" ht="12.75" hidden="false" customHeight="false" outlineLevel="0" collapsed="false">
      <c r="B92" s="0" t="n">
        <f aca="false">COUNTIF('Deal Detail'!A72:A553,A92)</f>
        <v>0</v>
      </c>
    </row>
    <row r="93" customFormat="false" ht="12.75" hidden="false" customHeight="false" outlineLevel="0" collapsed="false">
      <c r="B93" s="0" t="n">
        <f aca="false">COUNTIF('Deal Detail'!A73:A554,A93)</f>
        <v>0</v>
      </c>
    </row>
    <row r="94" customFormat="false" ht="12.75" hidden="false" customHeight="false" outlineLevel="0" collapsed="false">
      <c r="B94" s="0" t="n">
        <f aca="false">COUNTIF('Deal Detail'!A74:A555,A94)</f>
        <v>0</v>
      </c>
    </row>
    <row r="95" customFormat="false" ht="12.75" hidden="false" customHeight="false" outlineLevel="0" collapsed="false">
      <c r="B95" s="0" t="n">
        <f aca="false">COUNTIF('Deal Detail'!A75:A556,A95)</f>
        <v>0</v>
      </c>
    </row>
    <row r="96" customFormat="false" ht="12.75" hidden="false" customHeight="false" outlineLevel="0" collapsed="false">
      <c r="B96" s="0" t="n">
        <f aca="false">COUNTIF('Deal Detail'!A76:A557,A96)</f>
        <v>0</v>
      </c>
    </row>
    <row r="97" customFormat="false" ht="12.75" hidden="false" customHeight="false" outlineLevel="0" collapsed="false">
      <c r="B97" s="0" t="n">
        <f aca="false">COUNTIF('Deal Detail'!A77:A558,A97)</f>
        <v>0</v>
      </c>
    </row>
    <row r="98" customFormat="false" ht="12.75" hidden="false" customHeight="false" outlineLevel="0" collapsed="false">
      <c r="B98" s="0" t="n">
        <f aca="false">COUNTIF('Deal Detail'!A78:A559,A98)</f>
        <v>0</v>
      </c>
    </row>
    <row r="99" customFormat="false" ht="12.75" hidden="false" customHeight="false" outlineLevel="0" collapsed="false">
      <c r="B99" s="0" t="n">
        <f aca="false">COUNTIF('Deal Detail'!A79:A560,A99)</f>
        <v>0</v>
      </c>
    </row>
    <row r="100" customFormat="false" ht="12.75" hidden="false" customHeight="false" outlineLevel="0" collapsed="false">
      <c r="B100" s="0" t="n">
        <f aca="false">COUNTIF('Deal Detail'!A80:A561,A100)</f>
        <v>0</v>
      </c>
    </row>
    <row r="101" customFormat="false" ht="12.75" hidden="false" customHeight="false" outlineLevel="0" collapsed="false">
      <c r="B101" s="0" t="n">
        <f aca="false">COUNTIF('Deal Detail'!A81:A562,A101)</f>
        <v>0</v>
      </c>
    </row>
    <row r="102" customFormat="false" ht="12.75" hidden="false" customHeight="false" outlineLevel="0" collapsed="false">
      <c r="B102" s="0" t="n">
        <f aca="false">COUNTIF('Deal Detail'!A82:A563,A102)</f>
        <v>0</v>
      </c>
    </row>
    <row r="103" customFormat="false" ht="12.75" hidden="false" customHeight="false" outlineLevel="0" collapsed="false">
      <c r="B103" s="0" t="n">
        <f aca="false">COUNTIF('Deal Detail'!A83:A564,A103)</f>
        <v>0</v>
      </c>
    </row>
    <row r="104" customFormat="false" ht="12.75" hidden="false" customHeight="false" outlineLevel="0" collapsed="false">
      <c r="B104" s="0" t="n">
        <f aca="false">COUNTIF('Deal Detail'!A84:A565,A104)</f>
        <v>0</v>
      </c>
    </row>
    <row r="105" customFormat="false" ht="12.75" hidden="false" customHeight="false" outlineLevel="0" collapsed="false">
      <c r="B105" s="0" t="n">
        <f aca="false">COUNTIF('Deal Detail'!A85:A566,A105)</f>
        <v>0</v>
      </c>
    </row>
    <row r="106" customFormat="false" ht="12.75" hidden="false" customHeight="false" outlineLevel="0" collapsed="false">
      <c r="B106" s="0" t="n">
        <f aca="false">COUNTIF('Deal Detail'!A86:A567,A106)</f>
        <v>0</v>
      </c>
    </row>
    <row r="107" customFormat="false" ht="12.75" hidden="false" customHeight="false" outlineLevel="0" collapsed="false">
      <c r="B107" s="0" t="n">
        <f aca="false">COUNTIF('Deal Detail'!A87:A568,A107)</f>
        <v>0</v>
      </c>
    </row>
    <row r="108" customFormat="false" ht="12.75" hidden="false" customHeight="false" outlineLevel="0" collapsed="false">
      <c r="B108" s="0" t="n">
        <f aca="false">COUNTIF('Deal Detail'!A88:A569,A108)</f>
        <v>0</v>
      </c>
    </row>
    <row r="109" customFormat="false" ht="12.75" hidden="false" customHeight="false" outlineLevel="0" collapsed="false">
      <c r="B109" s="0" t="n">
        <f aca="false">COUNTIF('Deal Detail'!A89:A570,A109)</f>
        <v>0</v>
      </c>
    </row>
    <row r="110" customFormat="false" ht="12.75" hidden="false" customHeight="false" outlineLevel="0" collapsed="false">
      <c r="B110" s="0" t="n">
        <f aca="false">COUNTIF('Deal Detail'!A90:A571,A110)</f>
        <v>0</v>
      </c>
    </row>
    <row r="111" customFormat="false" ht="12.75" hidden="false" customHeight="false" outlineLevel="0" collapsed="false">
      <c r="B111" s="0" t="n">
        <f aca="false">COUNTIF('Deal Detail'!A91:A572,A111)</f>
        <v>0</v>
      </c>
    </row>
    <row r="112" customFormat="false" ht="12.75" hidden="false" customHeight="false" outlineLevel="0" collapsed="false">
      <c r="B112" s="0" t="n">
        <f aca="false">COUNTIF('Deal Detail'!A92:A573,A112)</f>
        <v>0</v>
      </c>
    </row>
    <row r="113" customFormat="false" ht="12.75" hidden="false" customHeight="false" outlineLevel="0" collapsed="false">
      <c r="B113" s="0" t="n">
        <f aca="false">COUNTIF('Deal Detail'!A93:A574,A113)</f>
        <v>0</v>
      </c>
    </row>
    <row r="114" customFormat="false" ht="12.75" hidden="false" customHeight="false" outlineLevel="0" collapsed="false">
      <c r="B114" s="0" t="n">
        <f aca="false">COUNTIF('Deal Detail'!A94:A575,A114)</f>
        <v>0</v>
      </c>
    </row>
    <row r="115" customFormat="false" ht="12.75" hidden="false" customHeight="false" outlineLevel="0" collapsed="false">
      <c r="B115" s="0" t="n">
        <f aca="false">COUNTIF('Deal Detail'!A95:A576,A115)</f>
        <v>0</v>
      </c>
    </row>
    <row r="116" customFormat="false" ht="12.75" hidden="false" customHeight="false" outlineLevel="0" collapsed="false">
      <c r="B116" s="0" t="n">
        <f aca="false">COUNTIF('Deal Detail'!A96:A577,A116)</f>
        <v>0</v>
      </c>
    </row>
    <row r="117" customFormat="false" ht="12.75" hidden="false" customHeight="false" outlineLevel="0" collapsed="false">
      <c r="B117" s="0" t="n">
        <f aca="false">COUNTIF('Deal Detail'!A97:A578,A117)</f>
        <v>0</v>
      </c>
    </row>
    <row r="118" customFormat="false" ht="12.75" hidden="false" customHeight="false" outlineLevel="0" collapsed="false">
      <c r="B118" s="0" t="n">
        <f aca="false">COUNTIF('Deal Detail'!A98:A579,A118)</f>
        <v>0</v>
      </c>
    </row>
    <row r="119" customFormat="false" ht="12.75" hidden="false" customHeight="false" outlineLevel="0" collapsed="false">
      <c r="B119" s="0" t="n">
        <f aca="false">COUNTIF('Deal Detail'!A99:A580,A119)</f>
        <v>0</v>
      </c>
    </row>
    <row r="120" customFormat="false" ht="12.75" hidden="false" customHeight="false" outlineLevel="0" collapsed="false">
      <c r="B120" s="0" t="n">
        <f aca="false">COUNTIF('Deal Detail'!A100:A581,A120)</f>
        <v>0</v>
      </c>
    </row>
    <row r="121" customFormat="false" ht="12.75" hidden="false" customHeight="false" outlineLevel="0" collapsed="false">
      <c r="B121" s="0" t="n">
        <f aca="false">COUNTIF('Deal Detail'!A101:A582,A121)</f>
        <v>0</v>
      </c>
    </row>
    <row r="122" customFormat="false" ht="12.75" hidden="false" customHeight="false" outlineLevel="0" collapsed="false">
      <c r="B122" s="0" t="n">
        <f aca="false">COUNTIF('Deal Detail'!A102:A583,A122)</f>
        <v>0</v>
      </c>
    </row>
    <row r="123" customFormat="false" ht="12.75" hidden="false" customHeight="false" outlineLevel="0" collapsed="false">
      <c r="B123" s="0" t="n">
        <f aca="false">COUNTIF('Deal Detail'!A103:A584,A123)</f>
        <v>0</v>
      </c>
    </row>
    <row r="124" customFormat="false" ht="12.75" hidden="false" customHeight="false" outlineLevel="0" collapsed="false">
      <c r="B124" s="0" t="n">
        <f aca="false">COUNTIF('Deal Detail'!A104:A585,A124)</f>
        <v>0</v>
      </c>
    </row>
    <row r="125" customFormat="false" ht="12.75" hidden="false" customHeight="false" outlineLevel="0" collapsed="false">
      <c r="B125" s="0" t="n">
        <f aca="false">COUNTIF('Deal Detail'!A105:A586,A125)</f>
        <v>0</v>
      </c>
    </row>
    <row r="126" customFormat="false" ht="12.75" hidden="false" customHeight="false" outlineLevel="0" collapsed="false">
      <c r="B126" s="0" t="n">
        <f aca="false">COUNTIF('Deal Detail'!A106:A587,A126)</f>
        <v>0</v>
      </c>
    </row>
    <row r="127" customFormat="false" ht="12.75" hidden="false" customHeight="false" outlineLevel="0" collapsed="false">
      <c r="B127" s="0" t="n">
        <f aca="false">COUNTIF('Deal Detail'!A107:A588,A127)</f>
        <v>0</v>
      </c>
    </row>
    <row r="128" customFormat="false" ht="12.75" hidden="false" customHeight="false" outlineLevel="0" collapsed="false">
      <c r="B128" s="0" t="n">
        <f aca="false">COUNTIF('Deal Detail'!A108:A589,A128)</f>
        <v>0</v>
      </c>
    </row>
    <row r="129" customFormat="false" ht="12.75" hidden="false" customHeight="false" outlineLevel="0" collapsed="false">
      <c r="B129" s="0" t="n">
        <f aca="false">COUNTIF('Deal Detail'!A109:A590,A129)</f>
        <v>0</v>
      </c>
    </row>
    <row r="130" customFormat="false" ht="12.75" hidden="false" customHeight="false" outlineLevel="0" collapsed="false">
      <c r="B130" s="0" t="n">
        <f aca="false">COUNTIF('Deal Detail'!A110:A591,A130)</f>
        <v>0</v>
      </c>
    </row>
    <row r="131" customFormat="false" ht="12.75" hidden="false" customHeight="false" outlineLevel="0" collapsed="false">
      <c r="B131" s="0" t="n">
        <f aca="false">COUNTIF('Deal Detail'!A111:A592,A131)</f>
        <v>0</v>
      </c>
    </row>
    <row r="132" customFormat="false" ht="12.75" hidden="false" customHeight="false" outlineLevel="0" collapsed="false">
      <c r="B132" s="0" t="n">
        <f aca="false">COUNTIF('Deal Detail'!A112:A593,A132)</f>
        <v>0</v>
      </c>
    </row>
    <row r="133" customFormat="false" ht="12.75" hidden="false" customHeight="false" outlineLevel="0" collapsed="false">
      <c r="B133" s="0" t="n">
        <f aca="false">COUNTIF('Deal Detail'!A113:A594,A133)</f>
        <v>0</v>
      </c>
    </row>
    <row r="134" customFormat="false" ht="12.75" hidden="false" customHeight="false" outlineLevel="0" collapsed="false">
      <c r="B134" s="0" t="n">
        <f aca="false">COUNTIF('Deal Detail'!A114:A595,A134)</f>
        <v>0</v>
      </c>
    </row>
    <row r="135" customFormat="false" ht="12.75" hidden="false" customHeight="false" outlineLevel="0" collapsed="false">
      <c r="B135" s="0" t="n">
        <f aca="false">COUNTIF('Deal Detail'!A115:A596,A135)</f>
        <v>0</v>
      </c>
    </row>
    <row r="136" customFormat="false" ht="12.75" hidden="false" customHeight="false" outlineLevel="0" collapsed="false">
      <c r="B136" s="0" t="n">
        <f aca="false">COUNTIF('Deal Detail'!A116:A597,A136)</f>
        <v>0</v>
      </c>
    </row>
    <row r="137" customFormat="false" ht="12.75" hidden="false" customHeight="false" outlineLevel="0" collapsed="false">
      <c r="B137" s="0" t="n">
        <f aca="false">COUNTIF('Deal Detail'!A117:A598,A137)</f>
        <v>0</v>
      </c>
    </row>
    <row r="138" customFormat="false" ht="12.75" hidden="false" customHeight="false" outlineLevel="0" collapsed="false">
      <c r="B138" s="0" t="n">
        <f aca="false">COUNTIF('Deal Detail'!A118:A599,A138)</f>
        <v>0</v>
      </c>
    </row>
    <row r="139" customFormat="false" ht="12.75" hidden="false" customHeight="false" outlineLevel="0" collapsed="false">
      <c r="B139" s="0" t="n">
        <f aca="false">COUNTIF('Deal Detail'!A119:A600,A139)</f>
        <v>0</v>
      </c>
    </row>
    <row r="140" customFormat="false" ht="12.75" hidden="false" customHeight="false" outlineLevel="0" collapsed="false">
      <c r="B140" s="0" t="n">
        <f aca="false">COUNTIF('Deal Detail'!A120:A601,A140)</f>
        <v>0</v>
      </c>
    </row>
    <row r="141" customFormat="false" ht="12.75" hidden="false" customHeight="false" outlineLevel="0" collapsed="false">
      <c r="B141" s="0" t="n">
        <f aca="false">COUNTIF('Deal Detail'!A121:A602,A141)</f>
        <v>0</v>
      </c>
    </row>
    <row r="142" customFormat="false" ht="12.75" hidden="false" customHeight="false" outlineLevel="0" collapsed="false">
      <c r="B142" s="0" t="n">
        <f aca="false">COUNTIF('Deal Detail'!A122:A603,A142)</f>
        <v>0</v>
      </c>
    </row>
    <row r="143" customFormat="false" ht="12.75" hidden="false" customHeight="false" outlineLevel="0" collapsed="false">
      <c r="B143" s="0" t="n">
        <f aca="false">COUNTIF('Deal Detail'!A123:A604,A143)</f>
        <v>0</v>
      </c>
    </row>
    <row r="144" customFormat="false" ht="12.75" hidden="false" customHeight="false" outlineLevel="0" collapsed="false">
      <c r="B144" s="0" t="n">
        <f aca="false">COUNTIF('Deal Detail'!A124:A605,A144)</f>
        <v>0</v>
      </c>
    </row>
    <row r="145" customFormat="false" ht="12.75" hidden="false" customHeight="false" outlineLevel="0" collapsed="false">
      <c r="B145" s="0" t="n">
        <f aca="false">COUNTIF('Deal Detail'!A125:A606,A145)</f>
        <v>0</v>
      </c>
    </row>
    <row r="146" customFormat="false" ht="12.75" hidden="false" customHeight="false" outlineLevel="0" collapsed="false">
      <c r="B146" s="0" t="n">
        <f aca="false">COUNTIF('Deal Detail'!A126:A607,A146)</f>
        <v>0</v>
      </c>
    </row>
    <row r="147" customFormat="false" ht="12.75" hidden="false" customHeight="false" outlineLevel="0" collapsed="false">
      <c r="B147" s="0" t="n">
        <f aca="false">COUNTIF('Deal Detail'!A127:A608,A147)</f>
        <v>0</v>
      </c>
    </row>
    <row r="148" customFormat="false" ht="12.75" hidden="false" customHeight="false" outlineLevel="0" collapsed="false">
      <c r="B148" s="0" t="n">
        <f aca="false">COUNTIF('Deal Detail'!A128:A609,A148)</f>
        <v>0</v>
      </c>
    </row>
    <row r="149" customFormat="false" ht="12.75" hidden="false" customHeight="false" outlineLevel="0" collapsed="false">
      <c r="B149" s="0" t="n">
        <f aca="false">COUNTIF('Deal Detail'!A129:A610,A149)</f>
        <v>0</v>
      </c>
    </row>
    <row r="150" customFormat="false" ht="12.75" hidden="false" customHeight="false" outlineLevel="0" collapsed="false">
      <c r="B150" s="0" t="n">
        <f aca="false">COUNTIF('Deal Detail'!A130:A611,A150)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Andy Zipper</cp:lastModifiedBy>
  <cp:lastPrinted>2001-05-24T19:10:42Z</cp:lastPrinted>
  <dcterms:modified xsi:type="dcterms:W3CDTF">2001-05-25T15:55:16Z</dcterms:modified>
  <cp:revision>0</cp:revision>
  <dc:subject/>
  <dc:title/>
</cp:coreProperties>
</file>