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ntral ANR" sheetId="1" state="visible" r:id="rId3"/>
    <sheet name="Central" sheetId="2" state="visible" r:id="rId4"/>
    <sheet name="East" sheetId="3" state="visible" r:id="rId5"/>
  </sheets>
  <definedNames>
    <definedName function="false" hidden="false" localSheetId="2" name="_xlnm.Print_Area" vbProcedure="false">East!$A$1:$R$56</definedName>
    <definedName function="false" hidden="false" localSheetId="2" name="_xlnm.Print_Titles" vbProcedure="false">East!$1:$1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<sst xmlns="http://schemas.openxmlformats.org/spreadsheetml/2006/main" count="596" uniqueCount="222">
  <si>
    <t xml:space="preserve">ANR TRANSPORT</t>
  </si>
  <si>
    <t xml:space="preserve">TERM-11/2001-10/2002</t>
  </si>
  <si>
    <t xml:space="preserve">Delivery Location</t>
  </si>
  <si>
    <t xml:space="preserve">LDC </t>
  </si>
  <si>
    <t xml:space="preserve">SL</t>
  </si>
  <si>
    <t xml:space="preserve">Winter Vol</t>
  </si>
  <si>
    <t xml:space="preserve">Summer Vol</t>
  </si>
  <si>
    <t xml:space="preserve">Reservation Rate</t>
  </si>
  <si>
    <t xml:space="preserve">Variable </t>
  </si>
  <si>
    <t xml:space="preserve">Total Rate</t>
  </si>
  <si>
    <t xml:space="preserve">Fuel %</t>
  </si>
  <si>
    <t xml:space="preserve">ML7</t>
  </si>
  <si>
    <t xml:space="preserve">Milwaukee</t>
  </si>
  <si>
    <t xml:space="preserve">WGC</t>
  </si>
  <si>
    <t xml:space="preserve">ANR-Milwaukee</t>
  </si>
  <si>
    <t xml:space="preserve">New London</t>
  </si>
  <si>
    <t xml:space="preserve">Stevens Point</t>
  </si>
  <si>
    <t xml:space="preserve">WPS</t>
  </si>
  <si>
    <t xml:space="preserve">FIRM</t>
  </si>
  <si>
    <t xml:space="preserve">ML6</t>
  </si>
  <si>
    <t xml:space="preserve">Burlington</t>
  </si>
  <si>
    <t xml:space="preserve">IES</t>
  </si>
  <si>
    <t xml:space="preserve">ANR </t>
  </si>
  <si>
    <t xml:space="preserve">Centerville</t>
  </si>
  <si>
    <t xml:space="preserve">ANR</t>
  </si>
  <si>
    <t xml:space="preserve">Receipt Point</t>
  </si>
  <si>
    <t xml:space="preserve">All from ANR/SW Pool</t>
  </si>
  <si>
    <t xml:space="preserve">Transportation:</t>
  </si>
  <si>
    <t xml:space="preserve">Termination Date</t>
  </si>
  <si>
    <t xml:space="preserve">Mileage Marker</t>
  </si>
  <si>
    <t xml:space="preserve">Contract</t>
  </si>
  <si>
    <t xml:space="preserve">Amount</t>
  </si>
  <si>
    <t xml:space="preserve">Service Level</t>
  </si>
  <si>
    <t xml:space="preserve">Pipe</t>
  </si>
  <si>
    <t xml:space="preserve">Type</t>
  </si>
  <si>
    <t xml:space="preserve">Monthly Rate</t>
  </si>
  <si>
    <t xml:space="preserve">Daily Rate</t>
  </si>
  <si>
    <t xml:space="preserve">RGS Name</t>
  </si>
  <si>
    <t xml:space="preserve">2800/day</t>
  </si>
  <si>
    <t xml:space="preserve">Enhanced Firm</t>
  </si>
  <si>
    <t xml:space="preserve">Pepl</t>
  </si>
  <si>
    <t xml:space="preserve">Demand</t>
  </si>
  <si>
    <t xml:space="preserve">Panh Tx/Ok Pool</t>
  </si>
  <si>
    <t xml:space="preserve">201-300</t>
  </si>
  <si>
    <t xml:space="preserve">Missouri Public Service (MPB)</t>
  </si>
  <si>
    <t xml:space="preserve">105/day</t>
  </si>
  <si>
    <t xml:space="preserve">Commodity (Per Dth)</t>
  </si>
  <si>
    <t xml:space="preserve">301-400</t>
  </si>
  <si>
    <t xml:space="preserve">Ameren Union Electric (UEL)</t>
  </si>
  <si>
    <t xml:space="preserve">645/day</t>
  </si>
  <si>
    <t xml:space="preserve">401-500</t>
  </si>
  <si>
    <t xml:space="preserve">Central Illinois Public Service Co. (CIPS)</t>
  </si>
  <si>
    <t xml:space="preserve">415/day</t>
  </si>
  <si>
    <t xml:space="preserve">501-600</t>
  </si>
  <si>
    <t xml:space="preserve">Illinois Power (ILP), Central Illinois Light Co. (CIL)</t>
  </si>
  <si>
    <t xml:space="preserve">382/day</t>
  </si>
  <si>
    <t xml:space="preserve">601-700</t>
  </si>
  <si>
    <t xml:space="preserve">Indiana Gas (ING)</t>
  </si>
  <si>
    <t xml:space="preserve">1253/day</t>
  </si>
  <si>
    <t xml:space="preserve">N/A</t>
  </si>
  <si>
    <t xml:space="preserve">3583/day</t>
  </si>
  <si>
    <t xml:space="preserve">Firm</t>
  </si>
  <si>
    <t xml:space="preserve">MRT</t>
  </si>
  <si>
    <t xml:space="preserve">Perryville Hub</t>
  </si>
  <si>
    <t xml:space="preserve">Laclede Gas Company/Firm, Illinois Power/MRT Recallable</t>
  </si>
  <si>
    <t xml:space="preserve">Commodity</t>
  </si>
  <si>
    <t xml:space="preserve">577/day</t>
  </si>
  <si>
    <t xml:space="preserve">Laclede Gas Company (LAC)</t>
  </si>
  <si>
    <t xml:space="preserve">RGS Citygate:</t>
  </si>
  <si>
    <t xml:space="preserve">RGS Service Level:</t>
  </si>
  <si>
    <t xml:space="preserve">Pipeline:</t>
  </si>
  <si>
    <t xml:space="preserve">Contract:</t>
  </si>
  <si>
    <t xml:space="preserve">MDQ:</t>
  </si>
  <si>
    <t xml:space="preserve">Transport Total $:</t>
  </si>
  <si>
    <t xml:space="preserve">Contract Price (pDth):</t>
  </si>
  <si>
    <t xml:space="preserve">Fuel Rate</t>
  </si>
  <si>
    <t xml:space="preserve">Pipe / Releasor:</t>
  </si>
  <si>
    <t xml:space="preserve">Service:</t>
  </si>
  <si>
    <t xml:space="preserve">Begin:</t>
  </si>
  <si>
    <t xml:space="preserve">End:</t>
  </si>
  <si>
    <t xml:space="preserve">Active / Expired:</t>
  </si>
  <si>
    <t xml:space="preserve">Rec. Pt. Index</t>
  </si>
  <si>
    <t xml:space="preserve">Rec. Serv. Level</t>
  </si>
  <si>
    <t xml:space="preserve">Del. Pt.  Index</t>
  </si>
  <si>
    <t xml:space="preserve">Del. Serv. Level</t>
  </si>
  <si>
    <t xml:space="preserve">TCO Pool</t>
  </si>
  <si>
    <t xml:space="preserve">CGT</t>
  </si>
  <si>
    <t xml:space="preserve">67310</t>
  </si>
  <si>
    <t xml:space="preserve">FT1</t>
  </si>
  <si>
    <t xml:space="preserve">Open</t>
  </si>
  <si>
    <t xml:space="preserve">CGT LA</t>
  </si>
  <si>
    <t xml:space="preserve">OH-Crossroads/Cygnet</t>
  </si>
  <si>
    <t xml:space="preserve">CRDS</t>
  </si>
  <si>
    <t xml:space="preserve">70761 (950FM)</t>
  </si>
  <si>
    <t xml:space="preserve">FT</t>
  </si>
  <si>
    <t xml:space="preserve">Receipt</t>
  </si>
  <si>
    <t xml:space="preserve">Delivery</t>
  </si>
  <si>
    <t xml:space="preserve">NY-Rochester Gas &amp; Electric</t>
  </si>
  <si>
    <t xml:space="preserve">DOM</t>
  </si>
  <si>
    <t xml:space="preserve">524213</t>
  </si>
  <si>
    <t xml:space="preserve">RG&amp;E</t>
  </si>
  <si>
    <t xml:space="preserve">CNG POOL</t>
  </si>
  <si>
    <t xml:space="preserve">571584</t>
  </si>
  <si>
    <t xml:space="preserve">GSS</t>
  </si>
  <si>
    <t xml:space="preserve">NY-Niagara Mohawk Power</t>
  </si>
  <si>
    <t xml:space="preserve">New-Pooled</t>
  </si>
  <si>
    <t xml:space="preserve">531140</t>
  </si>
  <si>
    <t xml:space="preserve">NIMO</t>
  </si>
  <si>
    <t xml:space="preserve">524212</t>
  </si>
  <si>
    <t xml:space="preserve">VA-Virginia Natural Gas</t>
  </si>
  <si>
    <t xml:space="preserve">200253</t>
  </si>
  <si>
    <t xml:space="preserve">Agency</t>
  </si>
  <si>
    <t xml:space="preserve">200254</t>
  </si>
  <si>
    <t xml:space="preserve">524092</t>
  </si>
  <si>
    <t xml:space="preserve">Dom Fld Srvs</t>
  </si>
  <si>
    <t xml:space="preserve">200268 (a)</t>
  </si>
  <si>
    <t xml:space="preserve">Dominion</t>
  </si>
  <si>
    <t xml:space="preserve">200268 (b)</t>
  </si>
  <si>
    <t xml:space="preserve">200268 (c)</t>
  </si>
  <si>
    <t xml:space="preserve">NIMO via Empire</t>
  </si>
  <si>
    <t xml:space="preserve">EMP</t>
  </si>
  <si>
    <t xml:space="preserve">95973</t>
  </si>
  <si>
    <t xml:space="preserve">NIAGARA</t>
  </si>
  <si>
    <t xml:space="preserve">95994 a</t>
  </si>
  <si>
    <t xml:space="preserve">95994 b</t>
  </si>
  <si>
    <t xml:space="preserve">FL-Peoples Gas System</t>
  </si>
  <si>
    <t xml:space="preserve">LDC Release Capacity</t>
  </si>
  <si>
    <t xml:space="preserve">FGT</t>
  </si>
  <si>
    <t xml:space="preserve">5916</t>
  </si>
  <si>
    <t xml:space="preserve">Peoples Gas</t>
  </si>
  <si>
    <t xml:space="preserve">FGT ZN2</t>
  </si>
  <si>
    <t xml:space="preserve">6115</t>
  </si>
  <si>
    <t xml:space="preserve">OH-Columbia of Ohio</t>
  </si>
  <si>
    <t xml:space="preserve">Zone 7-1 Agg</t>
  </si>
  <si>
    <t xml:space="preserve">KNG</t>
  </si>
  <si>
    <t xml:space="preserve">1</t>
  </si>
  <si>
    <t xml:space="preserve">Clinton</t>
  </si>
  <si>
    <t xml:space="preserve">TCO POOL</t>
  </si>
  <si>
    <t xml:space="preserve">OH-East Ohio Gas</t>
  </si>
  <si>
    <t xml:space="preserve">EOG via KNG/Crossroads</t>
  </si>
  <si>
    <t xml:space="preserve">2</t>
  </si>
  <si>
    <t xml:space="preserve">COH via EOG/Panhandle</t>
  </si>
  <si>
    <t xml:space="preserve">PEPL</t>
  </si>
  <si>
    <t xml:space="preserve">17131</t>
  </si>
  <si>
    <t xml:space="preserve">Coenergy</t>
  </si>
  <si>
    <t xml:space="preserve">PANHANDLE TOK POOL</t>
  </si>
  <si>
    <t xml:space="preserve">TCO</t>
  </si>
  <si>
    <t xml:space="preserve">63961 a</t>
  </si>
  <si>
    <t xml:space="preserve">FTS</t>
  </si>
  <si>
    <t xml:space="preserve">63961 b</t>
  </si>
  <si>
    <t xml:space="preserve">63961 c</t>
  </si>
  <si>
    <t xml:space="preserve">Zone 8-35 &amp; 39 Agg</t>
  </si>
  <si>
    <t xml:space="preserve">66788</t>
  </si>
  <si>
    <t xml:space="preserve">Zone 7-6 Agg</t>
  </si>
  <si>
    <t xml:space="preserve">67187</t>
  </si>
  <si>
    <t xml:space="preserve">VA-Commonwealth Gas</t>
  </si>
  <si>
    <t xml:space="preserve">67309</t>
  </si>
  <si>
    <t xml:space="preserve">Zone 7-4 Agg</t>
  </si>
  <si>
    <t xml:space="preserve">67349</t>
  </si>
  <si>
    <t xml:space="preserve">OH-Columbia of Pennsylvania</t>
  </si>
  <si>
    <t xml:space="preserve">Zone 8 Aggregation Service</t>
  </si>
  <si>
    <t xml:space="preserve">67350</t>
  </si>
  <si>
    <t xml:space="preserve">Zone 5-2 Agg</t>
  </si>
  <si>
    <t xml:space="preserve">69210</t>
  </si>
  <si>
    <t xml:space="preserve">Zone 7-5 Agg</t>
  </si>
  <si>
    <t xml:space="preserve">70326</t>
  </si>
  <si>
    <t xml:space="preserve">Reliant</t>
  </si>
  <si>
    <t xml:space="preserve">70535</t>
  </si>
  <si>
    <t xml:space="preserve">Hess</t>
  </si>
  <si>
    <t xml:space="preserve">Zone 5-7 Agg</t>
  </si>
  <si>
    <t xml:space="preserve">70916</t>
  </si>
  <si>
    <t xml:space="preserve">Zone 7-3 Agg</t>
  </si>
  <si>
    <t xml:space="preserve">70917</t>
  </si>
  <si>
    <t xml:space="preserve">70918</t>
  </si>
  <si>
    <t xml:space="preserve">70919</t>
  </si>
  <si>
    <t xml:space="preserve">71067</t>
  </si>
  <si>
    <t xml:space="preserve">71099</t>
  </si>
  <si>
    <t xml:space="preserve">71098</t>
  </si>
  <si>
    <t xml:space="preserve">71101</t>
  </si>
  <si>
    <t xml:space="preserve">71100</t>
  </si>
  <si>
    <t xml:space="preserve">68417</t>
  </si>
  <si>
    <t xml:space="preserve">OPT30</t>
  </si>
  <si>
    <t xml:space="preserve">68831</t>
  </si>
  <si>
    <t xml:space="preserve">70503</t>
  </si>
  <si>
    <t xml:space="preserve">CKY</t>
  </si>
  <si>
    <t xml:space="preserve">SST</t>
  </si>
  <si>
    <t xml:space="preserve">PA-Penn Fuels</t>
  </si>
  <si>
    <t xml:space="preserve">TET</t>
  </si>
  <si>
    <t xml:space="preserve">895529</t>
  </si>
  <si>
    <t xml:space="preserve">PPL</t>
  </si>
  <si>
    <t xml:space="preserve">Tetco/ELA Pool</t>
  </si>
  <si>
    <t xml:space="preserve">Tetco M3</t>
  </si>
  <si>
    <t xml:space="preserve">NJ-New Jersey Natural</t>
  </si>
  <si>
    <t xml:space="preserve">Tetco M3 Firm</t>
  </si>
  <si>
    <t xml:space="preserve">895524</t>
  </si>
  <si>
    <t xml:space="preserve">NJN</t>
  </si>
  <si>
    <t xml:space="preserve">FT-1</t>
  </si>
  <si>
    <t xml:space="preserve">East Ohio via Tenn</t>
  </si>
  <si>
    <t xml:space="preserve">TGP</t>
  </si>
  <si>
    <t xml:space="preserve">37387</t>
  </si>
  <si>
    <t xml:space="preserve">EPEnergy</t>
  </si>
  <si>
    <t xml:space="preserve">IF-TENN/LA</t>
  </si>
  <si>
    <t xml:space="preserve">Summer</t>
  </si>
  <si>
    <t xml:space="preserve">Winter</t>
  </si>
  <si>
    <t xml:space="preserve">36515</t>
  </si>
  <si>
    <t xml:space="preserve">DCC</t>
  </si>
  <si>
    <t xml:space="preserve">NY-Delmar Interconnect</t>
  </si>
  <si>
    <t xml:space="preserve">37848</t>
  </si>
  <si>
    <t xml:space="preserve">TN-Jackson Utility Division</t>
  </si>
  <si>
    <t xml:space="preserve">TGT</t>
  </si>
  <si>
    <t xml:space="preserve">T018032</t>
  </si>
  <si>
    <t xml:space="preserve">Jack Util</t>
  </si>
  <si>
    <t xml:space="preserve">IF-TGT/ZSL</t>
  </si>
  <si>
    <t xml:space="preserve">SC-Anderson Interconnect</t>
  </si>
  <si>
    <t xml:space="preserve">TRA</t>
  </si>
  <si>
    <t xml:space="preserve">.4844 a</t>
  </si>
  <si>
    <t xml:space="preserve">Owens</t>
  </si>
  <si>
    <t xml:space="preserve">IF-TRANSCO/Z3</t>
  </si>
  <si>
    <t xml:space="preserve">.4844 b</t>
  </si>
  <si>
    <t xml:space="preserve">.4844 c</t>
  </si>
  <si>
    <t xml:space="preserve">4.0207</t>
  </si>
  <si>
    <t xml:space="preserve">Transco Z3 Pool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</si>
</sst>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.00%"/>
    <numFmt numFmtId="166" formatCode="[$-409]m/d/yyyy"/>
    <numFmt numFmtId="167" formatCode="_(\$* #,##0.00_);_(\$* \(#,##0.00\);_(\$* \-??_);_(@_)"/>
    <numFmt numFmtId="168" formatCode="_(\$* #,##0.0000_);_(\$* \(#,##0.0000\);_(\$* \-??_);_(@_)"/>
    <numFmt numFmtId="169" formatCode="_(* #,##0.00_);_(* \(#,##0.00\);_(* \-??_);_(@_)"/>
    <numFmt numFmtId="170" formatCode="_(* #,##0_);_(* \(#,##0\);_(* \-??_);_(@_)"/>
    <numFmt numFmtId="171" formatCode="_(* #,##0.0000_);_(* \(#,##0.0000\);_(* \-??_);_(@_)"/>
    <numFmt numFmtId="172" formatCode="m/d/yy"/>
    <numFmt numFmtId="173" formatCode="@"/>
    <numFmt numFmtId="174" formatCode="_(* #,##0.00000_);_(* \(#,##0.0000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8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8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8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8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5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8" fillId="5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8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3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3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9" fillId="0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9" fillId="3" borderId="5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K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.56"/>
    <col collapsed="false" customWidth="true" hidden="false" outlineLevel="0" max="3" min="3" style="0" width="19.85"/>
    <col collapsed="false" customWidth="true" hidden="false" outlineLevel="0" max="4" min="4" style="0" width="6.28"/>
    <col collapsed="false" customWidth="true" hidden="false" outlineLevel="0" max="5" min="5" style="0" width="10.13"/>
    <col collapsed="false" customWidth="true" hidden="false" outlineLevel="0" max="6" min="6" style="0" width="12.28"/>
    <col collapsed="false" customWidth="true" hidden="false" outlineLevel="0" max="7" min="7" style="0" width="12.99"/>
    <col collapsed="false" customWidth="true" hidden="false" outlineLevel="0" max="8" min="8" style="0" width="11.13"/>
    <col collapsed="false" customWidth="true" hidden="false" outlineLevel="0" max="9" min="9" style="0" width="11.28"/>
  </cols>
  <sheetData>
    <row r="3" customFormat="false" ht="12.75" hidden="false" customHeight="false" outlineLevel="0" collapsed="false">
      <c r="C3" s="0" t="s">
        <v>0</v>
      </c>
    </row>
    <row r="4" customFormat="false" ht="12.75" hidden="false" customHeight="false" outlineLevel="0" collapsed="false">
      <c r="C4" s="0" t="s">
        <v>1</v>
      </c>
    </row>
    <row r="6" customFormat="false" ht="12.75" hidden="false" customHeight="false" outlineLevel="0" collapsed="false"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8" customFormat="false" ht="12.75" hidden="false" customHeight="false" outlineLevel="0" collapsed="false">
      <c r="B8" s="0" t="s">
        <v>11</v>
      </c>
      <c r="C8" s="0" t="s">
        <v>12</v>
      </c>
      <c r="D8" s="0" t="s">
        <v>13</v>
      </c>
      <c r="E8" s="0" t="s">
        <v>14</v>
      </c>
      <c r="F8" s="0" t="n">
        <v>2025</v>
      </c>
      <c r="G8" s="0" t="n">
        <v>1000</v>
      </c>
      <c r="H8" s="0" t="n">
        <v>0.2984</v>
      </c>
      <c r="I8" s="0" t="n">
        <v>0.0182</v>
      </c>
      <c r="J8" s="0" t="n">
        <v>0.3166</v>
      </c>
      <c r="K8" s="2" t="n">
        <v>0.0449</v>
      </c>
    </row>
    <row r="9" customFormat="false" ht="12.75" hidden="false" customHeight="false" outlineLevel="0" collapsed="false">
      <c r="B9" s="0" t="s">
        <v>11</v>
      </c>
      <c r="C9" s="0" t="s">
        <v>15</v>
      </c>
      <c r="D9" s="0" t="s">
        <v>13</v>
      </c>
      <c r="E9" s="0" t="s">
        <v>14</v>
      </c>
      <c r="F9" s="0" t="n">
        <v>480</v>
      </c>
      <c r="G9" s="0" t="n">
        <v>200</v>
      </c>
      <c r="H9" s="0" t="n">
        <v>0.2984</v>
      </c>
      <c r="I9" s="0" t="n">
        <v>0.0182</v>
      </c>
      <c r="J9" s="0" t="n">
        <v>0.3166</v>
      </c>
      <c r="K9" s="2" t="n">
        <v>0.0449</v>
      </c>
    </row>
    <row r="10" customFormat="false" ht="12.75" hidden="false" customHeight="false" outlineLevel="0" collapsed="false">
      <c r="B10" s="0" t="s">
        <v>11</v>
      </c>
      <c r="C10" s="0" t="s">
        <v>16</v>
      </c>
      <c r="D10" s="0" t="s">
        <v>17</v>
      </c>
      <c r="E10" s="0" t="s">
        <v>18</v>
      </c>
      <c r="F10" s="0" t="n">
        <v>235</v>
      </c>
      <c r="G10" s="0" t="n">
        <v>100</v>
      </c>
      <c r="H10" s="0" t="n">
        <v>0.2984</v>
      </c>
      <c r="I10" s="0" t="n">
        <v>0.0182</v>
      </c>
      <c r="J10" s="0" t="n">
        <v>0.3166</v>
      </c>
      <c r="K10" s="2" t="n">
        <v>0.0449</v>
      </c>
    </row>
    <row r="11" customFormat="false" ht="12.75" hidden="false" customHeight="false" outlineLevel="0" collapsed="false">
      <c r="B11" s="0" t="s">
        <v>19</v>
      </c>
      <c r="C11" s="0" t="s">
        <v>20</v>
      </c>
      <c r="D11" s="0" t="s">
        <v>21</v>
      </c>
      <c r="E11" s="0" t="s">
        <v>22</v>
      </c>
      <c r="F11" s="0" t="n">
        <v>1650</v>
      </c>
      <c r="G11" s="0" t="n">
        <v>600</v>
      </c>
      <c r="H11" s="0" t="n">
        <v>0.2448</v>
      </c>
      <c r="I11" s="0" t="n">
        <v>0.0167</v>
      </c>
      <c r="J11" s="0" t="n">
        <v>0.2615</v>
      </c>
      <c r="K11" s="2" t="n">
        <v>0.0377</v>
      </c>
    </row>
    <row r="12" customFormat="false" ht="12.75" hidden="false" customHeight="false" outlineLevel="0" collapsed="false">
      <c r="B12" s="0" t="s">
        <v>19</v>
      </c>
      <c r="C12" s="0" t="s">
        <v>23</v>
      </c>
      <c r="D12" s="0" t="s">
        <v>21</v>
      </c>
      <c r="E12" s="0" t="s">
        <v>24</v>
      </c>
      <c r="F12" s="0" t="n">
        <v>210</v>
      </c>
      <c r="G12" s="0" t="n">
        <v>100</v>
      </c>
      <c r="H12" s="0" t="n">
        <v>0.2448</v>
      </c>
      <c r="I12" s="0" t="n">
        <v>0.0167</v>
      </c>
      <c r="J12" s="0" t="n">
        <v>0.2615</v>
      </c>
      <c r="K12" s="2" t="n">
        <v>0.0377</v>
      </c>
    </row>
    <row r="13" customFormat="false" ht="13.5" hidden="false" customHeight="false" outlineLevel="0" collapsed="false">
      <c r="F13" s="3" t="n">
        <v>4600</v>
      </c>
      <c r="G13" s="3" t="n">
        <v>2000</v>
      </c>
    </row>
    <row r="14" customFormat="false" ht="13.5" hidden="false" customHeight="false" outlineLevel="0" collapsed="false"/>
    <row r="15" customFormat="false" ht="12.75" hidden="false" customHeight="false" outlineLevel="0" collapsed="false">
      <c r="C15" s="1" t="s">
        <v>25</v>
      </c>
    </row>
    <row r="17" customFormat="false" ht="12.75" hidden="false" customHeight="false" outlineLevel="0" collapsed="false">
      <c r="C17" s="0" t="s">
        <v>26</v>
      </c>
      <c r="K17" s="2"/>
    </row>
    <row r="18" customFormat="false" ht="12.75" hidden="false" customHeight="false" outlineLevel="0" collapsed="false">
      <c r="K18" s="2"/>
    </row>
    <row r="19" customFormat="false" ht="12.75" hidden="false" customHeight="false" outlineLevel="0" collapsed="false">
      <c r="K19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2" min="2" style="0" width="42.56"/>
    <col collapsed="false" customWidth="true" hidden="false" outlineLevel="0" max="4" min="4" style="0" width="10.13"/>
    <col collapsed="false" customWidth="true" hidden="false" outlineLevel="0" max="5" min="5" style="0" width="13.7"/>
    <col collapsed="false" customWidth="true" hidden="false" outlineLevel="0" max="7" min="7" style="0" width="10.41"/>
    <col collapsed="false" customWidth="true" hidden="false" outlineLevel="0" max="8" min="8" style="0" width="17.7"/>
    <col collapsed="false" customWidth="true" hidden="false" outlineLevel="0" max="9" min="9" style="0" width="10.28"/>
    <col collapsed="false" customWidth="true" hidden="false" outlineLevel="0" max="10" min="10" style="0" width="15.28"/>
  </cols>
  <sheetData>
    <row r="2" customFormat="false" ht="13.5" hidden="false" customHeight="true" outlineLevel="0" collapsed="false">
      <c r="A2" s="4" t="s">
        <v>27</v>
      </c>
      <c r="B2" s="4"/>
      <c r="C2" s="4"/>
      <c r="D2" s="4"/>
      <c r="E2" s="4"/>
      <c r="F2" s="4"/>
      <c r="G2" s="4"/>
      <c r="H2" s="4"/>
      <c r="I2" s="4"/>
      <c r="J2" s="4"/>
    </row>
    <row r="3" customFormat="false" ht="12.75" hidden="false" customHeight="false" outlineLevel="0" collapsed="false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34</v>
      </c>
      <c r="H3" s="5" t="s">
        <v>35</v>
      </c>
      <c r="I3" s="5" t="s">
        <v>36</v>
      </c>
      <c r="J3" s="5" t="s">
        <v>37</v>
      </c>
    </row>
    <row r="4" customFormat="false" ht="12.75" hidden="false" customHeight="false" outlineLevel="0" collapsed="false">
      <c r="A4" s="6" t="n">
        <v>37741</v>
      </c>
      <c r="B4" s="6"/>
      <c r="C4" s="7" t="n">
        <v>15528</v>
      </c>
      <c r="D4" s="7" t="s">
        <v>38</v>
      </c>
      <c r="E4" s="7" t="s">
        <v>39</v>
      </c>
      <c r="F4" s="7" t="s">
        <v>40</v>
      </c>
      <c r="G4" s="8" t="s">
        <v>41</v>
      </c>
      <c r="H4" s="9" t="n">
        <f aca="false">4.71+3.28+4.2+0.09-0.01</f>
        <v>12.27</v>
      </c>
      <c r="I4" s="10" t="n">
        <f aca="false">H4/30.416667</f>
        <v>0.403397255853181</v>
      </c>
      <c r="J4" s="7" t="s">
        <v>42</v>
      </c>
    </row>
    <row r="5" customFormat="false" ht="13.5" hidden="false" customHeight="false" outlineLevel="0" collapsed="false">
      <c r="A5" s="6"/>
      <c r="B5" s="11" t="s">
        <v>43</v>
      </c>
      <c r="C5" s="7"/>
      <c r="D5" s="7"/>
      <c r="E5" s="7"/>
      <c r="F5" s="7"/>
      <c r="G5" s="7"/>
      <c r="H5" s="9"/>
      <c r="I5" s="10" t="n">
        <f aca="false">H5/30.416667</f>
        <v>0</v>
      </c>
      <c r="J5" s="7"/>
    </row>
    <row r="6" customFormat="false" ht="12.75" hidden="false" customHeight="false" outlineLevel="0" collapsed="false">
      <c r="A6" s="6"/>
      <c r="B6" s="6" t="s">
        <v>44</v>
      </c>
      <c r="C6" s="7"/>
      <c r="D6" s="12" t="s">
        <v>45</v>
      </c>
      <c r="E6" s="7"/>
      <c r="F6" s="7"/>
      <c r="G6" s="13" t="s">
        <v>46</v>
      </c>
      <c r="H6" s="9"/>
      <c r="I6" s="10" t="n">
        <f aca="false">0.0195+0.0006+0.0075+0.007+0.0022-0.0003</f>
        <v>0.0365</v>
      </c>
      <c r="J6" s="7"/>
    </row>
    <row r="7" customFormat="false" ht="12.75" hidden="false" customHeight="false" outlineLevel="0" collapsed="false">
      <c r="A7" s="6"/>
      <c r="B7" s="11" t="s">
        <v>47</v>
      </c>
      <c r="C7" s="7"/>
      <c r="D7" s="14"/>
      <c r="E7" s="7"/>
      <c r="F7" s="7"/>
      <c r="G7" s="7"/>
      <c r="H7" s="9"/>
      <c r="I7" s="10"/>
      <c r="J7" s="7"/>
    </row>
    <row r="8" customFormat="false" ht="12.75" hidden="false" customHeight="false" outlineLevel="0" collapsed="false">
      <c r="A8" s="6"/>
      <c r="B8" s="6" t="s">
        <v>48</v>
      </c>
      <c r="C8" s="7"/>
      <c r="D8" s="15" t="s">
        <v>49</v>
      </c>
      <c r="E8" s="7"/>
      <c r="F8" s="7"/>
      <c r="G8" s="13" t="s">
        <v>46</v>
      </c>
      <c r="H8" s="9"/>
      <c r="I8" s="10" t="n">
        <f aca="false">0.0195+0.0006+0.01+0.007+0.0022-0.0003</f>
        <v>0.039</v>
      </c>
      <c r="J8" s="7"/>
    </row>
    <row r="9" customFormat="false" ht="12.75" hidden="false" customHeight="false" outlineLevel="0" collapsed="false">
      <c r="A9" s="6"/>
      <c r="B9" s="11" t="s">
        <v>50</v>
      </c>
      <c r="C9" s="7"/>
      <c r="D9" s="14"/>
      <c r="E9" s="7"/>
      <c r="F9" s="7"/>
      <c r="G9" s="7"/>
      <c r="H9" s="9"/>
      <c r="I9" s="10"/>
      <c r="J9" s="7"/>
    </row>
    <row r="10" customFormat="false" ht="12.75" hidden="false" customHeight="false" outlineLevel="0" collapsed="false">
      <c r="A10" s="6"/>
      <c r="B10" s="6" t="s">
        <v>51</v>
      </c>
      <c r="C10" s="7"/>
      <c r="D10" s="15" t="s">
        <v>52</v>
      </c>
      <c r="E10" s="7"/>
      <c r="F10" s="7"/>
      <c r="G10" s="13" t="s">
        <v>46</v>
      </c>
      <c r="H10" s="9"/>
      <c r="I10" s="10" t="n">
        <f aca="false">0.0195+0.0006+0.0125+0.007+0.0022-0.0003</f>
        <v>0.0415</v>
      </c>
      <c r="J10" s="7"/>
    </row>
    <row r="11" customFormat="false" ht="12.75" hidden="false" customHeight="false" outlineLevel="0" collapsed="false">
      <c r="A11" s="6"/>
      <c r="B11" s="11" t="s">
        <v>53</v>
      </c>
      <c r="C11" s="7"/>
      <c r="D11" s="14"/>
      <c r="E11" s="7"/>
      <c r="F11" s="7"/>
      <c r="G11" s="7"/>
      <c r="H11" s="9"/>
      <c r="I11" s="10"/>
      <c r="J11" s="7"/>
    </row>
    <row r="12" customFormat="false" ht="12.75" hidden="false" customHeight="false" outlineLevel="0" collapsed="false">
      <c r="A12" s="6"/>
      <c r="B12" s="6" t="s">
        <v>54</v>
      </c>
      <c r="C12" s="7"/>
      <c r="D12" s="15" t="s">
        <v>55</v>
      </c>
      <c r="E12" s="7"/>
      <c r="F12" s="7"/>
      <c r="G12" s="13" t="s">
        <v>46</v>
      </c>
      <c r="H12" s="9"/>
      <c r="I12" s="10" t="n">
        <f aca="false">0.0195+0.0006+0.015+0.007+0.0022-0.0003</f>
        <v>0.044</v>
      </c>
      <c r="J12" s="7"/>
    </row>
    <row r="13" customFormat="false" ht="12.75" hidden="false" customHeight="false" outlineLevel="0" collapsed="false">
      <c r="A13" s="6"/>
      <c r="B13" s="11" t="s">
        <v>56</v>
      </c>
      <c r="C13" s="7"/>
      <c r="D13" s="14"/>
      <c r="E13" s="7"/>
      <c r="F13" s="7"/>
      <c r="G13" s="7"/>
      <c r="H13" s="9"/>
      <c r="I13" s="10"/>
      <c r="J13" s="7"/>
    </row>
    <row r="14" customFormat="false" ht="13.5" hidden="false" customHeight="false" outlineLevel="0" collapsed="false">
      <c r="A14" s="6"/>
      <c r="B14" s="6" t="s">
        <v>57</v>
      </c>
      <c r="C14" s="7"/>
      <c r="D14" s="16" t="s">
        <v>58</v>
      </c>
      <c r="E14" s="7"/>
      <c r="F14" s="7"/>
      <c r="G14" s="13" t="s">
        <v>46</v>
      </c>
      <c r="H14" s="7"/>
      <c r="I14" s="17" t="n">
        <f aca="false">0.0195+0.0006+0.0175+0.007+0.0022-0.0003</f>
        <v>0.0465</v>
      </c>
      <c r="J14" s="7"/>
    </row>
    <row r="15" customFormat="false" ht="12.75" hidden="false" customHeight="false" outlineLevel="0" collapsed="false">
      <c r="A15" s="6"/>
      <c r="B15" s="6"/>
      <c r="C15" s="7"/>
      <c r="D15" s="7"/>
      <c r="E15" s="7"/>
      <c r="F15" s="7"/>
      <c r="G15" s="7"/>
      <c r="H15" s="7"/>
      <c r="I15" s="7"/>
      <c r="J15" s="7"/>
    </row>
    <row r="16" customFormat="false" ht="12.75" hidden="false" customHeight="false" outlineLevel="0" collapsed="false">
      <c r="A16" s="18" t="n">
        <v>38138</v>
      </c>
      <c r="B16" s="18" t="s">
        <v>59</v>
      </c>
      <c r="C16" s="19" t="n">
        <v>434</v>
      </c>
      <c r="D16" s="19" t="s">
        <v>60</v>
      </c>
      <c r="E16" s="19" t="s">
        <v>61</v>
      </c>
      <c r="F16" s="19" t="s">
        <v>62</v>
      </c>
      <c r="G16" s="19"/>
      <c r="H16" s="19"/>
      <c r="I16" s="19"/>
      <c r="J16" s="19" t="s">
        <v>63</v>
      </c>
    </row>
    <row r="17" customFormat="false" ht="12.75" hidden="false" customHeight="false" outlineLevel="0" collapsed="false">
      <c r="A17" s="18"/>
      <c r="B17" s="18" t="s">
        <v>64</v>
      </c>
      <c r="C17" s="19"/>
      <c r="D17" s="19"/>
      <c r="E17" s="19"/>
      <c r="F17" s="19"/>
      <c r="G17" s="19" t="s">
        <v>41</v>
      </c>
      <c r="H17" s="20" t="n">
        <f aca="false">2.079+2.62</f>
        <v>4.699</v>
      </c>
      <c r="I17" s="20" t="n">
        <f aca="false">H17/30.4166667</f>
        <v>0.154487671063575</v>
      </c>
      <c r="J17" s="19"/>
    </row>
    <row r="18" customFormat="false" ht="12.75" hidden="false" customHeight="false" outlineLevel="0" collapsed="false">
      <c r="A18" s="18"/>
      <c r="B18" s="18"/>
      <c r="C18" s="19"/>
      <c r="D18" s="19"/>
      <c r="E18" s="19"/>
      <c r="F18" s="19"/>
      <c r="G18" s="19" t="s">
        <v>65</v>
      </c>
      <c r="H18" s="19"/>
      <c r="I18" s="20" t="n">
        <f aca="false">0.0016+0.0129</f>
        <v>0.0145</v>
      </c>
      <c r="J18" s="19"/>
    </row>
    <row r="19" customFormat="false" ht="12.75" hidden="false" customHeight="false" outlineLevel="0" collapsed="false">
      <c r="A19" s="18"/>
      <c r="B19" s="18"/>
      <c r="C19" s="19"/>
      <c r="D19" s="19"/>
      <c r="E19" s="19"/>
      <c r="F19" s="19"/>
      <c r="G19" s="19"/>
      <c r="H19" s="21"/>
      <c r="I19" s="19"/>
      <c r="J19" s="19"/>
    </row>
    <row r="20" customFormat="false" ht="12.75" hidden="false" customHeight="false" outlineLevel="0" collapsed="false">
      <c r="A20" s="18"/>
      <c r="B20" s="18"/>
      <c r="C20" s="19"/>
      <c r="D20" s="19"/>
      <c r="E20" s="19"/>
      <c r="F20" s="19"/>
      <c r="G20" s="19"/>
      <c r="H20" s="21"/>
      <c r="I20" s="19"/>
      <c r="J20" s="19"/>
    </row>
    <row r="21" customFormat="false" ht="12.75" hidden="false" customHeight="false" outlineLevel="0" collapsed="false">
      <c r="A21" s="6" t="n">
        <v>38291</v>
      </c>
      <c r="B21" s="6" t="s">
        <v>59</v>
      </c>
      <c r="C21" s="7" t="n">
        <v>416</v>
      </c>
      <c r="D21" s="7" t="s">
        <v>66</v>
      </c>
      <c r="E21" s="7" t="s">
        <v>61</v>
      </c>
      <c r="F21" s="7" t="s">
        <v>62</v>
      </c>
      <c r="G21" s="7"/>
      <c r="H21" s="9"/>
      <c r="I21" s="17"/>
      <c r="J21" s="7" t="s">
        <v>63</v>
      </c>
    </row>
    <row r="22" customFormat="false" ht="12.75" hidden="false" customHeight="false" outlineLevel="0" collapsed="false">
      <c r="A22" s="7"/>
      <c r="B22" s="6" t="s">
        <v>67</v>
      </c>
      <c r="C22" s="7"/>
      <c r="D22" s="7"/>
      <c r="E22" s="7"/>
      <c r="F22" s="7"/>
      <c r="G22" s="7" t="s">
        <v>41</v>
      </c>
      <c r="H22" s="17" t="n">
        <f aca="false">2.079+2.62</f>
        <v>4.699</v>
      </c>
      <c r="I22" s="17" t="n">
        <f aca="false">H22/30.4166667</f>
        <v>0.154487671063575</v>
      </c>
      <c r="J22" s="7"/>
    </row>
    <row r="23" customFormat="false" ht="12.75" hidden="false" customHeight="false" outlineLevel="0" collapsed="false">
      <c r="A23" s="7"/>
      <c r="B23" s="7"/>
      <c r="C23" s="7"/>
      <c r="D23" s="7"/>
      <c r="E23" s="7"/>
      <c r="F23" s="7"/>
      <c r="G23" s="7" t="s">
        <v>65</v>
      </c>
      <c r="H23" s="7"/>
      <c r="I23" s="17" t="n">
        <f aca="false">0.0016+0.0129</f>
        <v>0.0145</v>
      </c>
      <c r="J23" s="7"/>
    </row>
    <row r="24" customFormat="false" ht="12.75" hidden="false" customHeight="false" outlineLevel="0" collapsed="false">
      <c r="A24" s="7"/>
      <c r="B24" s="7"/>
      <c r="C24" s="7"/>
      <c r="D24" s="7"/>
      <c r="E24" s="7"/>
      <c r="F24" s="7"/>
      <c r="G24" s="7"/>
      <c r="H24" s="7"/>
      <c r="I24" s="7"/>
      <c r="J24" s="7"/>
    </row>
    <row r="25" customFormat="false" ht="12.75" hidden="false" customHeight="false" outlineLevel="0" collapsed="false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customFormat="false" ht="12.75" hidden="false" customHeight="false" outlineLevel="0" collapsed="false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customFormat="false" ht="12.75" hidden="false" customHeight="false" outlineLevel="0" collapsed="false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customFormat="false" ht="12.75" hidden="false" customHeight="false" outlineLevel="0" collapsed="false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customFormat="false" ht="12.75" hidden="false" customHeight="false" outlineLevel="0" collapsed="false">
      <c r="A29" s="7"/>
      <c r="B29" s="7"/>
      <c r="C29" s="7"/>
      <c r="D29" s="7"/>
      <c r="E29" s="7"/>
      <c r="F29" s="7"/>
      <c r="G29" s="7"/>
      <c r="H29" s="7"/>
      <c r="I29" s="7"/>
      <c r="J29" s="7"/>
    </row>
    <row r="30" customFormat="false" ht="12.75" hidden="false" customHeight="false" outlineLevel="0" collapsed="false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customFormat="false" ht="12.75" hidden="false" customHeight="false" outlineLevel="0" collapsed="false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customFormat="false" ht="12.75" hidden="false" customHeight="false" outlineLevel="0" collapsed="false">
      <c r="A32" s="7"/>
      <c r="B32" s="7"/>
      <c r="C32" s="7"/>
      <c r="D32" s="7"/>
      <c r="E32" s="7"/>
      <c r="F32" s="7"/>
      <c r="G32" s="7"/>
      <c r="H32" s="7"/>
      <c r="I32" s="7"/>
      <c r="J32" s="7"/>
    </row>
    <row r="33" customFormat="false" ht="12.75" hidden="false" customHeight="false" outlineLevel="0" collapsed="false">
      <c r="A33" s="7"/>
      <c r="B33" s="7"/>
      <c r="C33" s="7"/>
      <c r="D33" s="7"/>
      <c r="E33" s="7"/>
      <c r="F33" s="7"/>
      <c r="G33" s="7"/>
      <c r="H33" s="7"/>
      <c r="I33" s="7"/>
      <c r="J33" s="7"/>
    </row>
    <row r="34" customFormat="false" ht="12.75" hidden="false" customHeight="false" outlineLevel="0" collapsed="false">
      <c r="A34" s="7"/>
      <c r="B34" s="7"/>
      <c r="C34" s="7"/>
      <c r="D34" s="7"/>
      <c r="E34" s="7"/>
      <c r="F34" s="7"/>
      <c r="G34" s="7"/>
      <c r="H34" s="7"/>
      <c r="I34" s="7"/>
      <c r="J34" s="7"/>
    </row>
    <row r="35" customFormat="false" ht="12.75" hidden="false" customHeight="false" outlineLevel="0" collapsed="false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customFormat="false" ht="12.75" hidden="false" customHeight="false" outlineLevel="0" collapsed="false">
      <c r="A36" s="7"/>
      <c r="B36" s="7"/>
      <c r="C36" s="7"/>
      <c r="D36" s="7"/>
      <c r="E36" s="7"/>
      <c r="F36" s="7"/>
      <c r="G36" s="7"/>
      <c r="H36" s="7"/>
      <c r="I36" s="7"/>
      <c r="J36" s="7"/>
    </row>
  </sheetData>
  <mergeCells count="1">
    <mergeCell ref="A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C3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1" topLeftCell="M36" activePane="bottomRight" state="frozen"/>
      <selection pane="topLeft" activeCell="A1" activeCellId="0" sqref="A1"/>
      <selection pane="topRight" activeCell="M1" activeCellId="0" sqref="M1"/>
      <selection pane="bottomLeft" activeCell="A36" activeCellId="0" sqref="A36"/>
      <selection pane="bottomRight" activeCell="N56" activeCellId="0" sqref="N56"/>
    </sheetView>
  </sheetViews>
  <sheetFormatPr defaultColWidth="9.0546875" defaultRowHeight="20.1" customHeight="true" zeroHeight="false" outlineLevelRow="0" outlineLevelCol="0"/>
  <cols>
    <col collapsed="false" customWidth="true" hidden="false" outlineLevel="0" max="1" min="1" style="0" width="21.42"/>
    <col collapsed="false" customWidth="true" hidden="false" outlineLevel="0" max="2" min="2" style="0" width="18.14"/>
    <col collapsed="false" customWidth="true" hidden="false" outlineLevel="0" max="3" min="3" style="0" width="7.85"/>
    <col collapsed="false" customWidth="true" hidden="false" outlineLevel="0" max="4" min="4" style="22" width="12.85"/>
    <col collapsed="false" customWidth="true" hidden="false" outlineLevel="0" max="5" min="5" style="23" width="9.99"/>
    <col collapsed="false" customWidth="true" hidden="false" outlineLevel="0" max="6" min="6" style="24" width="1.13"/>
    <col collapsed="false" customWidth="true" hidden="false" outlineLevel="0" max="8" min="7" style="24" width="11.99"/>
    <col collapsed="false" customWidth="true" hidden="false" outlineLevel="0" max="9" min="9" style="0" width="12.56"/>
    <col collapsed="false" customWidth="true" hidden="false" outlineLevel="0" max="10" min="10" style="0" width="11.56"/>
    <col collapsed="false" customWidth="true" hidden="false" outlineLevel="0" max="11" min="11" style="0" width="6.41"/>
    <col collapsed="false" customWidth="true" hidden="false" outlineLevel="0" max="12" min="12" style="25" width="6.85"/>
    <col collapsed="false" customWidth="true" hidden="false" outlineLevel="0" max="13" min="13" style="25" width="7.85"/>
    <col collapsed="false" customWidth="true" hidden="false" outlineLevel="0" max="14" min="14" style="7" width="13.99"/>
    <col collapsed="false" customWidth="true" hidden="false" outlineLevel="0" max="15" min="15" style="13" width="19.7"/>
    <col collapsed="false" customWidth="true" hidden="false" outlineLevel="0" max="16" min="16" style="13" width="11.42"/>
    <col collapsed="false" customWidth="true" hidden="false" outlineLevel="0" max="17" min="17" style="0" width="22.56"/>
    <col collapsed="false" customWidth="true" hidden="false" outlineLevel="0" max="18" min="18" style="0" width="22.85"/>
  </cols>
  <sheetData>
    <row r="1" customFormat="false" ht="20.1" hidden="false" customHeight="true" outlineLevel="0" collapsed="false">
      <c r="A1" s="26" t="s">
        <v>68</v>
      </c>
      <c r="B1" s="26" t="s">
        <v>69</v>
      </c>
      <c r="C1" s="26" t="s">
        <v>70</v>
      </c>
      <c r="D1" s="27" t="s">
        <v>71</v>
      </c>
      <c r="E1" s="28" t="s">
        <v>72</v>
      </c>
      <c r="F1" s="29" t="s">
        <v>73</v>
      </c>
      <c r="G1" s="29" t="s">
        <v>74</v>
      </c>
      <c r="H1" s="29" t="s">
        <v>65</v>
      </c>
      <c r="I1" s="26" t="s">
        <v>75</v>
      </c>
      <c r="J1" s="26" t="s">
        <v>76</v>
      </c>
      <c r="K1" s="26" t="s">
        <v>77</v>
      </c>
      <c r="L1" s="30" t="s">
        <v>78</v>
      </c>
      <c r="M1" s="30" t="s">
        <v>79</v>
      </c>
      <c r="N1" s="26" t="s">
        <v>80</v>
      </c>
      <c r="O1" s="26" t="s">
        <v>81</v>
      </c>
      <c r="P1" s="26" t="s">
        <v>82</v>
      </c>
      <c r="Q1" s="26" t="s">
        <v>83</v>
      </c>
      <c r="R1" s="26" t="s">
        <v>84</v>
      </c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</row>
    <row r="3" customFormat="false" ht="20.1" hidden="false" customHeight="true" outlineLevel="0" collapsed="false">
      <c r="A3" s="33" t="s">
        <v>85</v>
      </c>
      <c r="B3" s="33" t="s">
        <v>61</v>
      </c>
      <c r="C3" s="33" t="s">
        <v>86</v>
      </c>
      <c r="D3" s="34" t="s">
        <v>87</v>
      </c>
      <c r="E3" s="35" t="n">
        <v>34</v>
      </c>
      <c r="F3" s="36" t="n">
        <v>0.225997259140852</v>
      </c>
      <c r="G3" s="36" t="n">
        <v>0.103397259140852</v>
      </c>
      <c r="H3" s="36" t="n">
        <f aca="false">+F3-G3</f>
        <v>0.1226</v>
      </c>
      <c r="I3" s="36" t="n">
        <v>0</v>
      </c>
      <c r="J3" s="33" t="s">
        <v>86</v>
      </c>
      <c r="K3" s="33" t="s">
        <v>88</v>
      </c>
      <c r="L3" s="37" t="n">
        <v>36956</v>
      </c>
      <c r="M3" s="37" t="n">
        <v>37315</v>
      </c>
      <c r="N3" s="38" t="s">
        <v>89</v>
      </c>
      <c r="O3" s="33" t="s">
        <v>90</v>
      </c>
      <c r="P3" s="33" t="str">
        <f aca="false">B3</f>
        <v>Firm</v>
      </c>
      <c r="Q3" s="33" t="s">
        <v>85</v>
      </c>
      <c r="R3" s="33" t="str">
        <f aca="false">B3</f>
        <v>Firm</v>
      </c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</row>
    <row r="4" customFormat="false" ht="20.1" hidden="false" customHeight="true" outlineLevel="0" collapsed="false">
      <c r="A4" s="39" t="s">
        <v>91</v>
      </c>
      <c r="B4" s="39" t="s">
        <v>61</v>
      </c>
      <c r="C4" s="39" t="s">
        <v>92</v>
      </c>
      <c r="D4" s="40" t="s">
        <v>93</v>
      </c>
      <c r="E4" s="41" t="n">
        <v>30000</v>
      </c>
      <c r="F4" s="42" t="n">
        <v>0.0671972595616739</v>
      </c>
      <c r="G4" s="42" t="n">
        <v>0.0649972595616739</v>
      </c>
      <c r="H4" s="42" t="n">
        <f aca="false">+F4-G4</f>
        <v>0.00219999999999999</v>
      </c>
      <c r="I4" s="42" t="n">
        <v>0.002</v>
      </c>
      <c r="J4" s="39" t="s">
        <v>92</v>
      </c>
      <c r="K4" s="39" t="s">
        <v>94</v>
      </c>
      <c r="L4" s="43" t="n">
        <v>36831</v>
      </c>
      <c r="M4" s="43" t="n">
        <v>40482</v>
      </c>
      <c r="N4" s="44" t="s">
        <v>89</v>
      </c>
      <c r="O4" s="45" t="s">
        <v>91</v>
      </c>
      <c r="P4" s="45" t="s">
        <v>95</v>
      </c>
      <c r="Q4" s="39" t="str">
        <f aca="false">A4</f>
        <v>OH-Crossroads/Cygnet</v>
      </c>
      <c r="R4" s="39" t="s">
        <v>96</v>
      </c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</row>
    <row r="5" customFormat="false" ht="20.1" hidden="true" customHeight="true" outlineLevel="0" collapsed="false">
      <c r="A5" s="33" t="s">
        <v>97</v>
      </c>
      <c r="B5" s="33" t="s">
        <v>61</v>
      </c>
      <c r="C5" s="33" t="s">
        <v>98</v>
      </c>
      <c r="D5" s="34" t="s">
        <v>99</v>
      </c>
      <c r="E5" s="35" t="n">
        <v>86</v>
      </c>
      <c r="F5" s="36" t="n">
        <v>0.294349860854248</v>
      </c>
      <c r="G5" s="36" t="n">
        <v>0.197049860854248</v>
      </c>
      <c r="H5" s="36" t="n">
        <f aca="false">+F5-G5</f>
        <v>0.0973</v>
      </c>
      <c r="I5" s="36" t="n">
        <v>0.0228</v>
      </c>
      <c r="J5" s="33" t="s">
        <v>100</v>
      </c>
      <c r="K5" s="33" t="s">
        <v>94</v>
      </c>
      <c r="L5" s="37" t="n">
        <v>37135</v>
      </c>
      <c r="M5" s="37" t="n">
        <v>37164</v>
      </c>
      <c r="N5" s="38" t="s">
        <v>89</v>
      </c>
      <c r="O5" s="46" t="s">
        <v>101</v>
      </c>
      <c r="P5" s="46" t="s">
        <v>18</v>
      </c>
      <c r="Q5" s="33" t="str">
        <f aca="false">A5</f>
        <v>NY-Rochester Gas &amp; Electric</v>
      </c>
      <c r="R5" s="33" t="str">
        <f aca="false">B5</f>
        <v>Firm</v>
      </c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</row>
    <row r="6" customFormat="false" ht="20.1" hidden="true" customHeight="true" outlineLevel="0" collapsed="false">
      <c r="A6" s="33" t="s">
        <v>97</v>
      </c>
      <c r="B6" s="33" t="s">
        <v>61</v>
      </c>
      <c r="C6" s="33" t="s">
        <v>98</v>
      </c>
      <c r="D6" s="34" t="s">
        <v>102</v>
      </c>
      <c r="E6" s="35" t="n">
        <v>384</v>
      </c>
      <c r="F6" s="36" t="n">
        <v>0.294349860854248</v>
      </c>
      <c r="G6" s="36" t="n">
        <v>0.197049860854248</v>
      </c>
      <c r="H6" s="36" t="n">
        <f aca="false">+F6-G6</f>
        <v>0.0973</v>
      </c>
      <c r="I6" s="36" t="n">
        <v>0.0228</v>
      </c>
      <c r="J6" s="33" t="s">
        <v>100</v>
      </c>
      <c r="K6" s="33" t="s">
        <v>103</v>
      </c>
      <c r="L6" s="37" t="n">
        <v>37135</v>
      </c>
      <c r="M6" s="37" t="n">
        <v>37164</v>
      </c>
      <c r="N6" s="38" t="s">
        <v>89</v>
      </c>
      <c r="O6" s="46" t="s">
        <v>101</v>
      </c>
      <c r="P6" s="46" t="s">
        <v>18</v>
      </c>
      <c r="Q6" s="33" t="str">
        <f aca="false">A6</f>
        <v>NY-Rochester Gas &amp; Electric</v>
      </c>
      <c r="R6" s="33" t="str">
        <f aca="false">B6</f>
        <v>Firm</v>
      </c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</row>
    <row r="7" customFormat="false" ht="20.1" hidden="true" customHeight="true" outlineLevel="0" collapsed="false">
      <c r="A7" s="33" t="s">
        <v>104</v>
      </c>
      <c r="B7" s="33" t="s">
        <v>105</v>
      </c>
      <c r="C7" s="33" t="s">
        <v>98</v>
      </c>
      <c r="D7" s="34" t="s">
        <v>106</v>
      </c>
      <c r="E7" s="35" t="n">
        <v>12022</v>
      </c>
      <c r="F7" s="36" t="n">
        <v>0.172628218505992</v>
      </c>
      <c r="G7" s="36" t="n">
        <v>0.0753282185059921</v>
      </c>
      <c r="H7" s="36" t="n">
        <f aca="false">+F7-G7</f>
        <v>0.0973</v>
      </c>
      <c r="I7" s="36" t="n">
        <v>0.0228</v>
      </c>
      <c r="J7" s="33" t="s">
        <v>107</v>
      </c>
      <c r="K7" s="33" t="s">
        <v>103</v>
      </c>
      <c r="L7" s="37" t="n">
        <v>37104</v>
      </c>
      <c r="M7" s="37" t="n">
        <v>37164</v>
      </c>
      <c r="N7" s="38" t="s">
        <v>89</v>
      </c>
      <c r="O7" s="46" t="s">
        <v>101</v>
      </c>
      <c r="P7" s="46" t="s">
        <v>18</v>
      </c>
      <c r="Q7" s="33" t="str">
        <f aca="false">A7</f>
        <v>NY-Niagara Mohawk Power</v>
      </c>
      <c r="R7" s="33" t="str">
        <f aca="false">B7</f>
        <v>New-Pooled</v>
      </c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</row>
    <row r="8" customFormat="false" ht="20.1" hidden="true" customHeight="true" outlineLevel="0" collapsed="false">
      <c r="A8" s="33" t="s">
        <v>104</v>
      </c>
      <c r="B8" s="33" t="s">
        <v>105</v>
      </c>
      <c r="C8" s="33" t="s">
        <v>98</v>
      </c>
      <c r="D8" s="34" t="s">
        <v>108</v>
      </c>
      <c r="E8" s="35" t="n">
        <v>10099</v>
      </c>
      <c r="F8" s="36" t="n">
        <v>0.172628218505992</v>
      </c>
      <c r="G8" s="36" t="n">
        <v>0.0753282185059921</v>
      </c>
      <c r="H8" s="36" t="n">
        <f aca="false">+F8-G8</f>
        <v>0.0973</v>
      </c>
      <c r="I8" s="36" t="n">
        <v>0.0228</v>
      </c>
      <c r="J8" s="33" t="s">
        <v>107</v>
      </c>
      <c r="K8" s="33" t="s">
        <v>94</v>
      </c>
      <c r="L8" s="37" t="n">
        <v>37135</v>
      </c>
      <c r="M8" s="37" t="n">
        <v>37164</v>
      </c>
      <c r="N8" s="38" t="s">
        <v>89</v>
      </c>
      <c r="O8" s="46" t="s">
        <v>101</v>
      </c>
      <c r="P8" s="46" t="s">
        <v>18</v>
      </c>
      <c r="Q8" s="33" t="str">
        <f aca="false">A8</f>
        <v>NY-Niagara Mohawk Power</v>
      </c>
      <c r="R8" s="33" t="str">
        <f aca="false">B8</f>
        <v>New-Pooled</v>
      </c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</row>
    <row r="9" customFormat="false" ht="20.1" hidden="false" customHeight="true" outlineLevel="0" collapsed="false">
      <c r="A9" s="33" t="s">
        <v>109</v>
      </c>
      <c r="B9" s="33" t="s">
        <v>61</v>
      </c>
      <c r="C9" s="33" t="s">
        <v>98</v>
      </c>
      <c r="D9" s="34" t="s">
        <v>110</v>
      </c>
      <c r="E9" s="35" t="n">
        <v>2000</v>
      </c>
      <c r="F9" s="36" t="n">
        <v>0.294349860854248</v>
      </c>
      <c r="G9" s="36" t="n">
        <v>0.197049860854248</v>
      </c>
      <c r="H9" s="36" t="n">
        <f aca="false">+F9-G9</f>
        <v>0.0973</v>
      </c>
      <c r="I9" s="36" t="n">
        <v>0.0228</v>
      </c>
      <c r="J9" s="33" t="s">
        <v>111</v>
      </c>
      <c r="K9" s="33" t="s">
        <v>94</v>
      </c>
      <c r="L9" s="37" t="n">
        <v>37034</v>
      </c>
      <c r="M9" s="37" t="n">
        <v>39386</v>
      </c>
      <c r="N9" s="38" t="s">
        <v>89</v>
      </c>
      <c r="O9" s="46" t="s">
        <v>101</v>
      </c>
      <c r="P9" s="46" t="s">
        <v>18</v>
      </c>
      <c r="Q9" s="33" t="str">
        <f aca="false">A9</f>
        <v>VA-Virginia Natural Gas</v>
      </c>
      <c r="R9" s="33" t="str">
        <f aca="false">B9</f>
        <v>Firm</v>
      </c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</row>
    <row r="10" customFormat="false" ht="20.1" hidden="false" customHeight="true" outlineLevel="0" collapsed="false">
      <c r="A10" s="47" t="s">
        <v>109</v>
      </c>
      <c r="B10" s="47" t="s">
        <v>61</v>
      </c>
      <c r="C10" s="47" t="s">
        <v>98</v>
      </c>
      <c r="D10" s="48" t="s">
        <v>112</v>
      </c>
      <c r="E10" s="49" t="n">
        <v>2500</v>
      </c>
      <c r="F10" s="50" t="n">
        <v>0.294349860854248</v>
      </c>
      <c r="G10" s="50" t="n">
        <v>0.197049860854248</v>
      </c>
      <c r="H10" s="50" t="n">
        <f aca="false">+F10-G10</f>
        <v>0.0973</v>
      </c>
      <c r="I10" s="50" t="n">
        <v>0.0228</v>
      </c>
      <c r="J10" s="47" t="s">
        <v>111</v>
      </c>
      <c r="K10" s="47" t="s">
        <v>94</v>
      </c>
      <c r="L10" s="51" t="n">
        <v>37034</v>
      </c>
      <c r="M10" s="51" t="n">
        <v>41213</v>
      </c>
      <c r="N10" s="52" t="s">
        <v>89</v>
      </c>
      <c r="O10" s="53" t="s">
        <v>101</v>
      </c>
      <c r="P10" s="53" t="s">
        <v>18</v>
      </c>
      <c r="Q10" s="47" t="str">
        <f aca="false">A10</f>
        <v>VA-Virginia Natural Gas</v>
      </c>
      <c r="R10" s="47" t="str">
        <f aca="false">B10</f>
        <v>Firm</v>
      </c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</row>
    <row r="11" customFormat="false" ht="20.1" hidden="true" customHeight="true" outlineLevel="0" collapsed="false">
      <c r="A11" s="33" t="s">
        <v>104</v>
      </c>
      <c r="B11" s="33" t="s">
        <v>105</v>
      </c>
      <c r="C11" s="33" t="s">
        <v>98</v>
      </c>
      <c r="D11" s="34" t="s">
        <v>113</v>
      </c>
      <c r="E11" s="35" t="n">
        <v>4000</v>
      </c>
      <c r="F11" s="36" t="n">
        <v>0.1273</v>
      </c>
      <c r="G11" s="36" t="n">
        <v>0.03</v>
      </c>
      <c r="H11" s="36" t="n">
        <f aca="false">+F11-G11</f>
        <v>0.0973</v>
      </c>
      <c r="I11" s="36" t="n">
        <v>0.0228</v>
      </c>
      <c r="J11" s="33" t="s">
        <v>114</v>
      </c>
      <c r="K11" s="33" t="s">
        <v>94</v>
      </c>
      <c r="L11" s="37" t="n">
        <v>37073</v>
      </c>
      <c r="M11" s="37" t="n">
        <v>37195</v>
      </c>
      <c r="N11" s="38" t="s">
        <v>89</v>
      </c>
      <c r="O11" s="46" t="s">
        <v>101</v>
      </c>
      <c r="P11" s="46" t="s">
        <v>18</v>
      </c>
      <c r="Q11" s="33" t="str">
        <f aca="false">A11</f>
        <v>NY-Niagara Mohawk Power</v>
      </c>
      <c r="R11" s="33" t="str">
        <f aca="false">B11</f>
        <v>New-Pooled</v>
      </c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</row>
    <row r="12" customFormat="false" ht="20.1" hidden="true" customHeight="true" outlineLevel="0" collapsed="false">
      <c r="A12" s="33" t="s">
        <v>104</v>
      </c>
      <c r="B12" s="33" t="s">
        <v>105</v>
      </c>
      <c r="C12" s="33" t="s">
        <v>98</v>
      </c>
      <c r="D12" s="34" t="s">
        <v>115</v>
      </c>
      <c r="E12" s="35" t="n">
        <v>12000</v>
      </c>
      <c r="F12" s="36" t="n">
        <v>0.0999989032328887</v>
      </c>
      <c r="G12" s="36" t="n">
        <v>0.0799989032328887</v>
      </c>
      <c r="H12" s="36" t="n">
        <f aca="false">+F12-G12</f>
        <v>0.02</v>
      </c>
      <c r="I12" s="36" t="n">
        <v>0.0228</v>
      </c>
      <c r="J12" s="33" t="s">
        <v>116</v>
      </c>
      <c r="K12" s="33" t="s">
        <v>94</v>
      </c>
      <c r="L12" s="37" t="n">
        <v>37043</v>
      </c>
      <c r="M12" s="37" t="n">
        <v>37195</v>
      </c>
      <c r="N12" s="38" t="s">
        <v>89</v>
      </c>
      <c r="O12" s="46" t="s">
        <v>101</v>
      </c>
      <c r="P12" s="46" t="s">
        <v>18</v>
      </c>
      <c r="Q12" s="33" t="str">
        <f aca="false">A12</f>
        <v>NY-Niagara Mohawk Power</v>
      </c>
      <c r="R12" s="33" t="str">
        <f aca="false">B12</f>
        <v>New-Pooled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</row>
    <row r="13" customFormat="false" ht="20.1" hidden="false" customHeight="true" outlineLevel="0" collapsed="false">
      <c r="A13" s="33" t="s">
        <v>104</v>
      </c>
      <c r="B13" s="33" t="s">
        <v>105</v>
      </c>
      <c r="C13" s="33" t="s">
        <v>98</v>
      </c>
      <c r="D13" s="34" t="s">
        <v>117</v>
      </c>
      <c r="E13" s="35" t="n">
        <v>12000</v>
      </c>
      <c r="F13" s="36" t="n">
        <v>0.0999989032328887</v>
      </c>
      <c r="G13" s="36" t="n">
        <v>0.0799989032328887</v>
      </c>
      <c r="H13" s="36" t="n">
        <f aca="false">+F13-G13</f>
        <v>0.02</v>
      </c>
      <c r="I13" s="36" t="n">
        <v>0.0228</v>
      </c>
      <c r="J13" s="33" t="s">
        <v>116</v>
      </c>
      <c r="K13" s="33" t="s">
        <v>94</v>
      </c>
      <c r="L13" s="37" t="n">
        <v>37347</v>
      </c>
      <c r="M13" s="37" t="n">
        <v>37407</v>
      </c>
      <c r="N13" s="38" t="s">
        <v>89</v>
      </c>
      <c r="O13" s="46" t="s">
        <v>101</v>
      </c>
      <c r="P13" s="46" t="s">
        <v>18</v>
      </c>
      <c r="Q13" s="33" t="str">
        <f aca="false">A13</f>
        <v>NY-Niagara Mohawk Power</v>
      </c>
      <c r="R13" s="33" t="str">
        <f aca="false">B13</f>
        <v>New-Pooled</v>
      </c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</row>
    <row r="14" customFormat="false" ht="20.1" hidden="false" customHeight="true" outlineLevel="0" collapsed="false">
      <c r="A14" s="47" t="s">
        <v>104</v>
      </c>
      <c r="B14" s="47" t="s">
        <v>105</v>
      </c>
      <c r="C14" s="47" t="s">
        <v>98</v>
      </c>
      <c r="D14" s="48" t="s">
        <v>118</v>
      </c>
      <c r="E14" s="49" t="n">
        <v>12000</v>
      </c>
      <c r="F14" s="50" t="n">
        <v>0.294349860854248</v>
      </c>
      <c r="G14" s="50" t="n">
        <v>0.197049860854248</v>
      </c>
      <c r="H14" s="50" t="n">
        <f aca="false">+F14-G14</f>
        <v>0.0973</v>
      </c>
      <c r="I14" s="50" t="n">
        <v>0.0228</v>
      </c>
      <c r="J14" s="47" t="s">
        <v>116</v>
      </c>
      <c r="K14" s="47" t="s">
        <v>94</v>
      </c>
      <c r="L14" s="51" t="n">
        <v>37196</v>
      </c>
      <c r="M14" s="51" t="n">
        <v>37346</v>
      </c>
      <c r="N14" s="52" t="s">
        <v>89</v>
      </c>
      <c r="O14" s="53" t="s">
        <v>101</v>
      </c>
      <c r="P14" s="53" t="s">
        <v>18</v>
      </c>
      <c r="Q14" s="47" t="str">
        <f aca="false">A14</f>
        <v>NY-Niagara Mohawk Power</v>
      </c>
      <c r="R14" s="47" t="str">
        <f aca="false">B14</f>
        <v>New-Pooled</v>
      </c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</row>
    <row r="15" customFormat="false" ht="20.1" hidden="true" customHeight="true" outlineLevel="0" collapsed="false">
      <c r="A15" s="33" t="s">
        <v>104</v>
      </c>
      <c r="B15" s="33" t="s">
        <v>119</v>
      </c>
      <c r="C15" s="33" t="s">
        <v>120</v>
      </c>
      <c r="D15" s="34" t="s">
        <v>121</v>
      </c>
      <c r="E15" s="35" t="n">
        <v>10000</v>
      </c>
      <c r="F15" s="36" t="n">
        <v>0.120967122196525</v>
      </c>
      <c r="G15" s="36" t="n">
        <v>0.0995671221965247</v>
      </c>
      <c r="H15" s="36" t="n">
        <f aca="false">+F15-G15</f>
        <v>0.0214</v>
      </c>
      <c r="I15" s="36" t="n">
        <v>0</v>
      </c>
      <c r="J15" s="33" t="s">
        <v>120</v>
      </c>
      <c r="K15" s="33" t="s">
        <v>94</v>
      </c>
      <c r="L15" s="37" t="n">
        <v>36831</v>
      </c>
      <c r="M15" s="37" t="n">
        <v>37195</v>
      </c>
      <c r="N15" s="38" t="s">
        <v>89</v>
      </c>
      <c r="O15" s="46" t="s">
        <v>122</v>
      </c>
      <c r="P15" s="46" t="s">
        <v>18</v>
      </c>
      <c r="Q15" s="33" t="str">
        <f aca="false">A15</f>
        <v>NY-Niagara Mohawk Power</v>
      </c>
      <c r="R15" s="33" t="str">
        <f aca="false">B15</f>
        <v>NIMO via Empire</v>
      </c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</row>
    <row r="16" customFormat="false" ht="20.1" hidden="false" customHeight="true" outlineLevel="0" collapsed="false">
      <c r="A16" s="33" t="s">
        <v>104</v>
      </c>
      <c r="B16" s="33" t="s">
        <v>119</v>
      </c>
      <c r="C16" s="33" t="s">
        <v>120</v>
      </c>
      <c r="D16" s="34" t="s">
        <v>123</v>
      </c>
      <c r="E16" s="35" t="n">
        <v>10000</v>
      </c>
      <c r="F16" s="36" t="n">
        <v>0.2714</v>
      </c>
      <c r="G16" s="36" t="n">
        <v>0.25</v>
      </c>
      <c r="H16" s="36" t="n">
        <f aca="false">+F16-G16</f>
        <v>0.0214</v>
      </c>
      <c r="I16" s="36" t="n">
        <v>0</v>
      </c>
      <c r="J16" s="33" t="s">
        <v>120</v>
      </c>
      <c r="K16" s="33" t="s">
        <v>94</v>
      </c>
      <c r="L16" s="37" t="n">
        <v>37196</v>
      </c>
      <c r="M16" s="37" t="n">
        <v>37346</v>
      </c>
      <c r="N16" s="38" t="s">
        <v>89</v>
      </c>
      <c r="O16" s="46" t="s">
        <v>122</v>
      </c>
      <c r="P16" s="46" t="s">
        <v>18</v>
      </c>
      <c r="Q16" s="33" t="str">
        <f aca="false">A16</f>
        <v>NY-Niagara Mohawk Power</v>
      </c>
      <c r="R16" s="33" t="str">
        <f aca="false">B16</f>
        <v>NIMO via Empire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</row>
    <row r="17" customFormat="false" ht="20.1" hidden="false" customHeight="true" outlineLevel="0" collapsed="false">
      <c r="A17" s="47" t="s">
        <v>104</v>
      </c>
      <c r="B17" s="47" t="s">
        <v>119</v>
      </c>
      <c r="C17" s="47" t="s">
        <v>120</v>
      </c>
      <c r="D17" s="48" t="s">
        <v>124</v>
      </c>
      <c r="E17" s="49" t="n">
        <v>3000</v>
      </c>
      <c r="F17" s="50" t="n">
        <v>0.2114</v>
      </c>
      <c r="G17" s="50" t="n">
        <v>0.19</v>
      </c>
      <c r="H17" s="50" t="n">
        <f aca="false">+F17-G17</f>
        <v>0.0214</v>
      </c>
      <c r="I17" s="50" t="n">
        <v>0</v>
      </c>
      <c r="J17" s="47" t="s">
        <v>120</v>
      </c>
      <c r="K17" s="47" t="s">
        <v>94</v>
      </c>
      <c r="L17" s="51" t="n">
        <v>37347</v>
      </c>
      <c r="M17" s="51" t="n">
        <v>37560</v>
      </c>
      <c r="N17" s="52" t="s">
        <v>89</v>
      </c>
      <c r="O17" s="53" t="s">
        <v>122</v>
      </c>
      <c r="P17" s="53" t="s">
        <v>18</v>
      </c>
      <c r="Q17" s="47" t="str">
        <f aca="false">A17</f>
        <v>NY-Niagara Mohawk Power</v>
      </c>
      <c r="R17" s="47" t="str">
        <f aca="false">B17</f>
        <v>NIMO via Empire</v>
      </c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</row>
    <row r="18" customFormat="false" ht="20.1" hidden="false" customHeight="true" outlineLevel="0" collapsed="false">
      <c r="A18" s="33" t="s">
        <v>125</v>
      </c>
      <c r="B18" s="33" t="s">
        <v>126</v>
      </c>
      <c r="C18" s="33" t="s">
        <v>127</v>
      </c>
      <c r="D18" s="34" t="s">
        <v>128</v>
      </c>
      <c r="E18" s="35" t="n">
        <v>818</v>
      </c>
      <c r="F18" s="36" t="n">
        <v>0.0655441093134892</v>
      </c>
      <c r="G18" s="36" t="n">
        <v>0.0251441093134892</v>
      </c>
      <c r="H18" s="36" t="n">
        <f aca="false">+F18-G18</f>
        <v>0.0404</v>
      </c>
      <c r="I18" s="36" t="n">
        <v>0.024</v>
      </c>
      <c r="J18" s="33" t="s">
        <v>129</v>
      </c>
      <c r="K18" s="33" t="n">
        <v>0</v>
      </c>
      <c r="L18" s="37" t="n">
        <v>37104</v>
      </c>
      <c r="M18" s="37" t="n">
        <v>37468</v>
      </c>
      <c r="N18" s="38" t="s">
        <v>89</v>
      </c>
      <c r="O18" s="46" t="s">
        <v>130</v>
      </c>
      <c r="P18" s="46" t="s">
        <v>18</v>
      </c>
      <c r="Q18" s="33" t="str">
        <f aca="false">A18</f>
        <v>FL-Peoples Gas System</v>
      </c>
      <c r="R18" s="33" t="str">
        <f aca="false">B18</f>
        <v>LDC Release Capacity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</row>
    <row r="19" customFormat="false" ht="20.1" hidden="false" customHeight="true" outlineLevel="0" collapsed="false">
      <c r="A19" s="47" t="s">
        <v>125</v>
      </c>
      <c r="B19" s="47" t="s">
        <v>126</v>
      </c>
      <c r="C19" s="47" t="s">
        <v>127</v>
      </c>
      <c r="D19" s="48" t="s">
        <v>131</v>
      </c>
      <c r="E19" s="49" t="n">
        <v>634</v>
      </c>
      <c r="F19" s="50" t="n">
        <v>0.0526202738386819</v>
      </c>
      <c r="G19" s="50" t="n">
        <v>0.0122202738386819</v>
      </c>
      <c r="H19" s="50" t="n">
        <f aca="false">+F19-G19</f>
        <v>0.0404</v>
      </c>
      <c r="I19" s="50" t="n">
        <v>0.024</v>
      </c>
      <c r="J19" s="47" t="s">
        <v>129</v>
      </c>
      <c r="K19" s="47" t="n">
        <v>0</v>
      </c>
      <c r="L19" s="51" t="n">
        <v>37104</v>
      </c>
      <c r="M19" s="51" t="n">
        <v>37468</v>
      </c>
      <c r="N19" s="52" t="s">
        <v>89</v>
      </c>
      <c r="O19" s="53" t="s">
        <v>130</v>
      </c>
      <c r="P19" s="53" t="s">
        <v>18</v>
      </c>
      <c r="Q19" s="47" t="str">
        <f aca="false">A19</f>
        <v>FL-Peoples Gas System</v>
      </c>
      <c r="R19" s="47" t="str">
        <f aca="false">B19</f>
        <v>LDC Release Capacity</v>
      </c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</row>
    <row r="20" customFormat="false" ht="20.1" hidden="true" customHeight="true" outlineLevel="0" collapsed="false">
      <c r="A20" s="33" t="s">
        <v>132</v>
      </c>
      <c r="B20" s="33" t="s">
        <v>133</v>
      </c>
      <c r="C20" s="33" t="s">
        <v>134</v>
      </c>
      <c r="D20" s="34" t="s">
        <v>135</v>
      </c>
      <c r="E20" s="35" t="n">
        <v>1500</v>
      </c>
      <c r="F20" s="36" t="n">
        <v>0.1</v>
      </c>
      <c r="G20" s="36" t="n">
        <v>0.1</v>
      </c>
      <c r="H20" s="36" t="n">
        <f aca="false">+F20-G20</f>
        <v>0</v>
      </c>
      <c r="I20" s="36" t="n">
        <v>0.01</v>
      </c>
      <c r="J20" s="33" t="s">
        <v>136</v>
      </c>
      <c r="K20" s="33" t="s">
        <v>94</v>
      </c>
      <c r="L20" s="37" t="n">
        <v>36982</v>
      </c>
      <c r="M20" s="37" t="n">
        <v>37195</v>
      </c>
      <c r="N20" s="38" t="s">
        <v>89</v>
      </c>
      <c r="O20" s="46" t="s">
        <v>137</v>
      </c>
      <c r="P20" s="46" t="s">
        <v>18</v>
      </c>
      <c r="Q20" s="33" t="str">
        <f aca="false">A20</f>
        <v>OH-Columbia of Ohio</v>
      </c>
      <c r="R20" s="33" t="str">
        <f aca="false">B20</f>
        <v>Zone 7-1 Agg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</row>
    <row r="21" customFormat="false" ht="20.1" hidden="false" customHeight="true" outlineLevel="0" collapsed="false">
      <c r="A21" s="33" t="s">
        <v>132</v>
      </c>
      <c r="B21" s="33" t="s">
        <v>133</v>
      </c>
      <c r="C21" s="33" t="s">
        <v>134</v>
      </c>
      <c r="D21" s="34" t="s">
        <v>135</v>
      </c>
      <c r="E21" s="35" t="n">
        <v>5000</v>
      </c>
      <c r="F21" s="36" t="n">
        <v>0.19</v>
      </c>
      <c r="G21" s="36" t="n">
        <v>0.19</v>
      </c>
      <c r="H21" s="36" t="n">
        <f aca="false">+F21-G21</f>
        <v>0</v>
      </c>
      <c r="I21" s="36" t="n">
        <v>0.01</v>
      </c>
      <c r="J21" s="33" t="s">
        <v>136</v>
      </c>
      <c r="K21" s="33" t="s">
        <v>94</v>
      </c>
      <c r="L21" s="37" t="n">
        <v>37196</v>
      </c>
      <c r="M21" s="37" t="n">
        <v>37346</v>
      </c>
      <c r="N21" s="38" t="s">
        <v>89</v>
      </c>
      <c r="O21" s="46" t="s">
        <v>137</v>
      </c>
      <c r="P21" s="46" t="s">
        <v>18</v>
      </c>
      <c r="Q21" s="33" t="str">
        <f aca="false">A21</f>
        <v>OH-Columbia of Ohio</v>
      </c>
      <c r="R21" s="33" t="str">
        <f aca="false">B21</f>
        <v>Zone 7-1 Agg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</row>
    <row r="22" customFormat="false" ht="20.1" hidden="false" customHeight="true" outlineLevel="0" collapsed="false">
      <c r="A22" s="47" t="s">
        <v>138</v>
      </c>
      <c r="B22" s="47" t="s">
        <v>139</v>
      </c>
      <c r="C22" s="47" t="s">
        <v>134</v>
      </c>
      <c r="D22" s="48" t="s">
        <v>140</v>
      </c>
      <c r="E22" s="49" t="n">
        <v>5000</v>
      </c>
      <c r="F22" s="50" t="n">
        <v>0.17</v>
      </c>
      <c r="G22" s="50" t="n">
        <v>0.17</v>
      </c>
      <c r="H22" s="50" t="n">
        <f aca="false">+F22-G22</f>
        <v>0</v>
      </c>
      <c r="I22" s="50" t="n">
        <v>0.01</v>
      </c>
      <c r="J22" s="47" t="s">
        <v>136</v>
      </c>
      <c r="K22" s="47" t="s">
        <v>94</v>
      </c>
      <c r="L22" s="51" t="n">
        <v>36982</v>
      </c>
      <c r="M22" s="51" t="n">
        <v>37407</v>
      </c>
      <c r="N22" s="52" t="s">
        <v>89</v>
      </c>
      <c r="O22" s="53" t="s">
        <v>137</v>
      </c>
      <c r="P22" s="53" t="s">
        <v>18</v>
      </c>
      <c r="Q22" s="47" t="str">
        <f aca="false">A22</f>
        <v>OH-East Ohio Gas</v>
      </c>
      <c r="R22" s="47" t="str">
        <f aca="false">B22</f>
        <v>EOG via KNG/Crossroads</v>
      </c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</row>
    <row r="23" customFormat="false" ht="20.1" hidden="true" customHeight="true" outlineLevel="0" collapsed="false">
      <c r="A23" s="33" t="s">
        <v>132</v>
      </c>
      <c r="B23" s="33" t="s">
        <v>141</v>
      </c>
      <c r="C23" s="33" t="s">
        <v>142</v>
      </c>
      <c r="D23" s="34" t="s">
        <v>143</v>
      </c>
      <c r="E23" s="35" t="n">
        <v>10000</v>
      </c>
      <c r="F23" s="36" t="n">
        <v>0.17</v>
      </c>
      <c r="G23" s="36" t="n">
        <v>0.17</v>
      </c>
      <c r="H23" s="36" t="n">
        <f aca="false">+F23-G23</f>
        <v>0</v>
      </c>
      <c r="I23" s="36"/>
      <c r="J23" s="33" t="s">
        <v>144</v>
      </c>
      <c r="K23" s="33" t="s">
        <v>94</v>
      </c>
      <c r="L23" s="37" t="n">
        <v>36982</v>
      </c>
      <c r="M23" s="37" t="n">
        <v>37195</v>
      </c>
      <c r="N23" s="38" t="s">
        <v>89</v>
      </c>
      <c r="O23" s="46" t="s">
        <v>145</v>
      </c>
      <c r="P23" s="46" t="s">
        <v>18</v>
      </c>
      <c r="Q23" s="33" t="str">
        <f aca="false">A23</f>
        <v>OH-Columbia of Ohio</v>
      </c>
      <c r="R23" s="33" t="str">
        <f aca="false">B23</f>
        <v>COH via EOG/Panhandle</v>
      </c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</row>
    <row r="24" customFormat="false" ht="20.1" hidden="true" customHeight="true" outlineLevel="0" collapsed="false">
      <c r="A24" s="33" t="s">
        <v>132</v>
      </c>
      <c r="B24" s="33" t="s">
        <v>133</v>
      </c>
      <c r="C24" s="33" t="s">
        <v>146</v>
      </c>
      <c r="D24" s="34" t="s">
        <v>147</v>
      </c>
      <c r="E24" s="35" t="n">
        <v>9789</v>
      </c>
      <c r="F24" s="36" t="n">
        <v>0.152594519123348</v>
      </c>
      <c r="G24" s="36" t="n">
        <v>0.129994519123348</v>
      </c>
      <c r="H24" s="36" t="n">
        <f aca="false">+F24-G24</f>
        <v>0.0226</v>
      </c>
      <c r="I24" s="54" t="n">
        <v>0.02776</v>
      </c>
      <c r="J24" s="33" t="s">
        <v>146</v>
      </c>
      <c r="K24" s="33" t="s">
        <v>148</v>
      </c>
      <c r="L24" s="37" t="n">
        <v>36831</v>
      </c>
      <c r="M24" s="37" t="n">
        <v>37195</v>
      </c>
      <c r="N24" s="38" t="s">
        <v>89</v>
      </c>
      <c r="O24" s="46" t="s">
        <v>137</v>
      </c>
      <c r="P24" s="46" t="s">
        <v>18</v>
      </c>
      <c r="Q24" s="33" t="str">
        <f aca="false">A24</f>
        <v>OH-Columbia of Ohio</v>
      </c>
      <c r="R24" s="33" t="str">
        <f aca="false">B24</f>
        <v>Zone 7-1 Agg</v>
      </c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IA24" s="33"/>
      <c r="IB24" s="33"/>
      <c r="IC24" s="33"/>
    </row>
    <row r="25" customFormat="false" ht="20.1" hidden="true" customHeight="true" outlineLevel="0" collapsed="false">
      <c r="A25" s="33" t="s">
        <v>132</v>
      </c>
      <c r="B25" s="33" t="s">
        <v>133</v>
      </c>
      <c r="C25" s="33" t="s">
        <v>146</v>
      </c>
      <c r="D25" s="34" t="s">
        <v>149</v>
      </c>
      <c r="E25" s="35" t="n">
        <v>9787</v>
      </c>
      <c r="F25" s="36" t="n">
        <v>0.152594519123348</v>
      </c>
      <c r="G25" s="36" t="n">
        <v>0.129994519123348</v>
      </c>
      <c r="H25" s="36" t="n">
        <f aca="false">+F25-G25</f>
        <v>0.0226</v>
      </c>
      <c r="I25" s="54" t="n">
        <v>0.02776</v>
      </c>
      <c r="J25" s="33" t="s">
        <v>146</v>
      </c>
      <c r="K25" s="33" t="s">
        <v>148</v>
      </c>
      <c r="L25" s="37" t="n">
        <v>36831</v>
      </c>
      <c r="M25" s="37" t="n">
        <v>37195</v>
      </c>
      <c r="N25" s="38" t="s">
        <v>89</v>
      </c>
      <c r="O25" s="46" t="s">
        <v>137</v>
      </c>
      <c r="P25" s="46" t="s">
        <v>18</v>
      </c>
      <c r="Q25" s="33" t="str">
        <f aca="false">A25</f>
        <v>OH-Columbia of Ohio</v>
      </c>
      <c r="R25" s="33" t="str">
        <f aca="false">B25</f>
        <v>Zone 7-1 Agg</v>
      </c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</row>
    <row r="26" customFormat="false" ht="20.1" hidden="true" customHeight="true" outlineLevel="0" collapsed="false">
      <c r="A26" s="33" t="s">
        <v>132</v>
      </c>
      <c r="B26" s="33" t="s">
        <v>133</v>
      </c>
      <c r="C26" s="33" t="s">
        <v>146</v>
      </c>
      <c r="D26" s="34" t="s">
        <v>150</v>
      </c>
      <c r="E26" s="35" t="n">
        <v>9789</v>
      </c>
      <c r="F26" s="36" t="n">
        <v>0.152594519123348</v>
      </c>
      <c r="G26" s="36" t="n">
        <v>0.129994519123348</v>
      </c>
      <c r="H26" s="36" t="n">
        <f aca="false">+F26-G26</f>
        <v>0.0226</v>
      </c>
      <c r="I26" s="54" t="n">
        <v>0.02776</v>
      </c>
      <c r="J26" s="33" t="s">
        <v>146</v>
      </c>
      <c r="K26" s="33" t="s">
        <v>148</v>
      </c>
      <c r="L26" s="37" t="n">
        <v>36831</v>
      </c>
      <c r="M26" s="37" t="n">
        <v>37195</v>
      </c>
      <c r="N26" s="38" t="s">
        <v>89</v>
      </c>
      <c r="O26" s="46" t="s">
        <v>137</v>
      </c>
      <c r="P26" s="46" t="s">
        <v>18</v>
      </c>
      <c r="Q26" s="33" t="str">
        <f aca="false">A26</f>
        <v>OH-Columbia of Ohio</v>
      </c>
      <c r="R26" s="33" t="str">
        <f aca="false">B26</f>
        <v>Zone 7-1 Agg</v>
      </c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</row>
    <row r="27" customFormat="false" ht="20.1" hidden="true" customHeight="true" outlineLevel="0" collapsed="false">
      <c r="A27" s="33" t="s">
        <v>132</v>
      </c>
      <c r="B27" s="33" t="s">
        <v>151</v>
      </c>
      <c r="C27" s="33" t="s">
        <v>146</v>
      </c>
      <c r="D27" s="34" t="s">
        <v>152</v>
      </c>
      <c r="E27" s="35" t="n">
        <v>1700</v>
      </c>
      <c r="F27" s="36" t="n">
        <v>0.170084929890576</v>
      </c>
      <c r="G27" s="36" t="n">
        <v>0.147484929890576</v>
      </c>
      <c r="H27" s="36" t="n">
        <f aca="false">+F27-G27</f>
        <v>0.0226</v>
      </c>
      <c r="I27" s="54" t="n">
        <v>0.02776</v>
      </c>
      <c r="J27" s="33" t="s">
        <v>146</v>
      </c>
      <c r="K27" s="33" t="s">
        <v>148</v>
      </c>
      <c r="L27" s="37" t="n">
        <v>36831</v>
      </c>
      <c r="M27" s="37" t="n">
        <v>37194</v>
      </c>
      <c r="N27" s="38" t="s">
        <v>89</v>
      </c>
      <c r="O27" s="46" t="s">
        <v>137</v>
      </c>
      <c r="P27" s="46" t="s">
        <v>18</v>
      </c>
      <c r="Q27" s="33" t="str">
        <f aca="false">A27</f>
        <v>OH-Columbia of Ohio</v>
      </c>
      <c r="R27" s="33" t="str">
        <f aca="false">B27</f>
        <v>Zone 8-35 &amp; 39 Agg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</row>
    <row r="28" customFormat="false" ht="20.1" hidden="false" customHeight="true" outlineLevel="0" collapsed="false">
      <c r="A28" s="33" t="s">
        <v>132</v>
      </c>
      <c r="B28" s="33" t="s">
        <v>153</v>
      </c>
      <c r="C28" s="33" t="s">
        <v>146</v>
      </c>
      <c r="D28" s="34" t="s">
        <v>154</v>
      </c>
      <c r="E28" s="35" t="n">
        <v>1000</v>
      </c>
      <c r="F28" s="36" t="n">
        <v>0.226271230644699</v>
      </c>
      <c r="G28" s="36" t="n">
        <v>0.203671230644699</v>
      </c>
      <c r="H28" s="36" t="n">
        <f aca="false">+F28-G28</f>
        <v>0.0226</v>
      </c>
      <c r="I28" s="54" t="n">
        <v>0.02776</v>
      </c>
      <c r="J28" s="33" t="s">
        <v>146</v>
      </c>
      <c r="K28" s="33" t="s">
        <v>148</v>
      </c>
      <c r="L28" s="37" t="n">
        <v>36982</v>
      </c>
      <c r="M28" s="37" t="n">
        <v>37346</v>
      </c>
      <c r="N28" s="38" t="s">
        <v>89</v>
      </c>
      <c r="O28" s="46" t="s">
        <v>137</v>
      </c>
      <c r="P28" s="46" t="s">
        <v>18</v>
      </c>
      <c r="Q28" s="33" t="str">
        <f aca="false">A28</f>
        <v>OH-Columbia of Ohio</v>
      </c>
      <c r="R28" s="33" t="str">
        <f aca="false">B28</f>
        <v>Zone 7-6 Agg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</row>
    <row r="29" customFormat="false" ht="20.1" hidden="false" customHeight="true" outlineLevel="0" collapsed="false">
      <c r="A29" s="47" t="s">
        <v>155</v>
      </c>
      <c r="B29" s="47" t="s">
        <v>61</v>
      </c>
      <c r="C29" s="47" t="s">
        <v>146</v>
      </c>
      <c r="D29" s="48" t="s">
        <v>156</v>
      </c>
      <c r="E29" s="49" t="n">
        <v>33</v>
      </c>
      <c r="F29" s="50" t="n">
        <v>0.229230134721862</v>
      </c>
      <c r="G29" s="50" t="n">
        <v>0.206630134721862</v>
      </c>
      <c r="H29" s="50" t="n">
        <f aca="false">+F29-G29</f>
        <v>0.0226</v>
      </c>
      <c r="I29" s="55" t="n">
        <v>0.02776</v>
      </c>
      <c r="J29" s="47" t="s">
        <v>146</v>
      </c>
      <c r="K29" s="47" t="s">
        <v>148</v>
      </c>
      <c r="L29" s="51" t="n">
        <v>36956</v>
      </c>
      <c r="M29" s="51" t="n">
        <v>37315</v>
      </c>
      <c r="N29" s="52" t="s">
        <v>89</v>
      </c>
      <c r="O29" s="53" t="s">
        <v>137</v>
      </c>
      <c r="P29" s="53" t="s">
        <v>18</v>
      </c>
      <c r="Q29" s="47" t="str">
        <f aca="false">A29</f>
        <v>VA-Commonwealth Gas</v>
      </c>
      <c r="R29" s="47" t="str">
        <f aca="false">B29</f>
        <v>Firm</v>
      </c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</row>
    <row r="30" customFormat="false" ht="20.1" hidden="false" customHeight="true" outlineLevel="0" collapsed="false">
      <c r="A30" s="33" t="s">
        <v>132</v>
      </c>
      <c r="B30" s="33" t="s">
        <v>157</v>
      </c>
      <c r="C30" s="33" t="s">
        <v>146</v>
      </c>
      <c r="D30" s="34" t="s">
        <v>158</v>
      </c>
      <c r="E30" s="35" t="n">
        <v>1000</v>
      </c>
      <c r="F30" s="36" t="n">
        <v>0.226271230644699</v>
      </c>
      <c r="G30" s="36" t="n">
        <v>0.203671230644699</v>
      </c>
      <c r="H30" s="36" t="n">
        <f aca="false">+F30-G30</f>
        <v>0.0226</v>
      </c>
      <c r="I30" s="54" t="n">
        <v>0.02776</v>
      </c>
      <c r="J30" s="33" t="s">
        <v>146</v>
      </c>
      <c r="K30" s="33" t="s">
        <v>148</v>
      </c>
      <c r="L30" s="37" t="n">
        <v>36982</v>
      </c>
      <c r="M30" s="37" t="n">
        <v>37346</v>
      </c>
      <c r="N30" s="38" t="s">
        <v>89</v>
      </c>
      <c r="O30" s="46" t="s">
        <v>137</v>
      </c>
      <c r="P30" s="46" t="s">
        <v>18</v>
      </c>
      <c r="Q30" s="33" t="str">
        <f aca="false">A30</f>
        <v>OH-Columbia of Ohio</v>
      </c>
      <c r="R30" s="33" t="str">
        <f aca="false">B30</f>
        <v>Zone 7-4 Agg</v>
      </c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</row>
    <row r="31" customFormat="false" ht="20.1" hidden="false" customHeight="true" outlineLevel="0" collapsed="false">
      <c r="A31" s="47" t="s">
        <v>159</v>
      </c>
      <c r="B31" s="47" t="s">
        <v>160</v>
      </c>
      <c r="C31" s="47" t="s">
        <v>146</v>
      </c>
      <c r="D31" s="48" t="s">
        <v>161</v>
      </c>
      <c r="E31" s="49" t="n">
        <v>2000</v>
      </c>
      <c r="F31" s="50" t="n">
        <v>0.226271230644699</v>
      </c>
      <c r="G31" s="50" t="n">
        <v>0.203671230644699</v>
      </c>
      <c r="H31" s="50" t="n">
        <f aca="false">+F31-G31</f>
        <v>0.0226</v>
      </c>
      <c r="I31" s="55" t="n">
        <v>0.02776</v>
      </c>
      <c r="J31" s="47" t="s">
        <v>146</v>
      </c>
      <c r="K31" s="47" t="s">
        <v>148</v>
      </c>
      <c r="L31" s="51" t="n">
        <v>37196</v>
      </c>
      <c r="M31" s="51" t="n">
        <v>37559</v>
      </c>
      <c r="N31" s="52" t="s">
        <v>89</v>
      </c>
      <c r="O31" s="53" t="s">
        <v>137</v>
      </c>
      <c r="P31" s="53" t="s">
        <v>18</v>
      </c>
      <c r="Q31" s="47" t="str">
        <f aca="false">A31</f>
        <v>OH-Columbia of Pennsylvania</v>
      </c>
      <c r="R31" s="47" t="str">
        <f aca="false">B31</f>
        <v>Zone 8 Aggregation Service</v>
      </c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</row>
    <row r="32" customFormat="false" ht="20.1" hidden="true" customHeight="true" outlineLevel="0" collapsed="false">
      <c r="A32" s="33" t="s">
        <v>132</v>
      </c>
      <c r="B32" s="33" t="s">
        <v>162</v>
      </c>
      <c r="C32" s="33" t="s">
        <v>146</v>
      </c>
      <c r="D32" s="34" t="s">
        <v>163</v>
      </c>
      <c r="E32" s="35" t="n">
        <v>500</v>
      </c>
      <c r="F32" s="36" t="n">
        <v>0.177942464051042</v>
      </c>
      <c r="G32" s="36" t="n">
        <v>0.155342464051042</v>
      </c>
      <c r="H32" s="36" t="n">
        <f aca="false">+F32-G32</f>
        <v>0.0226</v>
      </c>
      <c r="I32" s="54" t="n">
        <v>0.02776</v>
      </c>
      <c r="J32" s="33" t="s">
        <v>146</v>
      </c>
      <c r="K32" s="33" t="s">
        <v>148</v>
      </c>
      <c r="L32" s="37" t="n">
        <v>36831</v>
      </c>
      <c r="M32" s="37" t="n">
        <v>37195</v>
      </c>
      <c r="N32" s="38" t="s">
        <v>89</v>
      </c>
      <c r="O32" s="46" t="s">
        <v>137</v>
      </c>
      <c r="P32" s="46" t="s">
        <v>18</v>
      </c>
      <c r="Q32" s="33" t="str">
        <f aca="false">A32</f>
        <v>OH-Columbia of Ohio</v>
      </c>
      <c r="R32" s="33" t="str">
        <f aca="false">B32</f>
        <v>Zone 5-2 Agg</v>
      </c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</row>
    <row r="33" customFormat="false" ht="20.1" hidden="false" customHeight="true" outlineLevel="0" collapsed="false">
      <c r="A33" s="33" t="s">
        <v>132</v>
      </c>
      <c r="B33" s="33" t="s">
        <v>164</v>
      </c>
      <c r="C33" s="33" t="s">
        <v>146</v>
      </c>
      <c r="D33" s="34" t="s">
        <v>165</v>
      </c>
      <c r="E33" s="35" t="n">
        <v>1000</v>
      </c>
      <c r="F33" s="36" t="n">
        <v>0.117613697588891</v>
      </c>
      <c r="G33" s="36" t="n">
        <v>0.095013697588891</v>
      </c>
      <c r="H33" s="36" t="n">
        <f aca="false">+F33-G33</f>
        <v>0.0226</v>
      </c>
      <c r="I33" s="54" t="n">
        <v>0.02776</v>
      </c>
      <c r="J33" s="33" t="s">
        <v>166</v>
      </c>
      <c r="K33" s="33" t="s">
        <v>148</v>
      </c>
      <c r="L33" s="37" t="n">
        <v>36923</v>
      </c>
      <c r="M33" s="37" t="n">
        <v>38291</v>
      </c>
      <c r="N33" s="38" t="s">
        <v>89</v>
      </c>
      <c r="O33" s="46" t="s">
        <v>137</v>
      </c>
      <c r="P33" s="46" t="s">
        <v>18</v>
      </c>
      <c r="Q33" s="33" t="str">
        <f aca="false">A33</f>
        <v>OH-Columbia of Ohio</v>
      </c>
      <c r="R33" s="33" t="str">
        <f aca="false">B33</f>
        <v>Zone 7-5 Agg</v>
      </c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</row>
    <row r="34" customFormat="false" ht="20.1" hidden="true" customHeight="true" outlineLevel="0" collapsed="false">
      <c r="A34" s="33" t="s">
        <v>132</v>
      </c>
      <c r="B34" s="33" t="s">
        <v>164</v>
      </c>
      <c r="C34" s="33" t="s">
        <v>146</v>
      </c>
      <c r="D34" s="34" t="s">
        <v>167</v>
      </c>
      <c r="E34" s="35" t="n">
        <v>12500</v>
      </c>
      <c r="F34" s="36" t="n">
        <v>0.0429835614204541</v>
      </c>
      <c r="G34" s="36" t="n">
        <v>0.0203835614204541</v>
      </c>
      <c r="H34" s="36" t="n">
        <f aca="false">+F34-G34</f>
        <v>0.0226</v>
      </c>
      <c r="I34" s="54" t="n">
        <v>0.02776</v>
      </c>
      <c r="J34" s="33" t="s">
        <v>168</v>
      </c>
      <c r="K34" s="33" t="s">
        <v>148</v>
      </c>
      <c r="L34" s="37" t="n">
        <v>37043</v>
      </c>
      <c r="M34" s="37" t="n">
        <v>37164</v>
      </c>
      <c r="N34" s="38" t="s">
        <v>89</v>
      </c>
      <c r="O34" s="46" t="s">
        <v>137</v>
      </c>
      <c r="P34" s="46" t="s">
        <v>18</v>
      </c>
      <c r="Q34" s="33" t="str">
        <f aca="false">A34</f>
        <v>OH-Columbia of Ohio</v>
      </c>
      <c r="R34" s="33" t="str">
        <f aca="false">B34</f>
        <v>Zone 7-5 Agg</v>
      </c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</row>
    <row r="35" customFormat="false" ht="20.1" hidden="false" customHeight="true" outlineLevel="0" collapsed="false">
      <c r="A35" s="47" t="s">
        <v>132</v>
      </c>
      <c r="B35" s="47" t="s">
        <v>169</v>
      </c>
      <c r="C35" s="47" t="s">
        <v>146</v>
      </c>
      <c r="D35" s="48" t="s">
        <v>170</v>
      </c>
      <c r="E35" s="49" t="n">
        <v>2791</v>
      </c>
      <c r="F35" s="50" t="n">
        <v>0.227487668987532</v>
      </c>
      <c r="G35" s="50" t="n">
        <v>0.204887668987532</v>
      </c>
      <c r="H35" s="50" t="n">
        <f aca="false">+F35-G35</f>
        <v>0.0226</v>
      </c>
      <c r="I35" s="55" t="n">
        <v>0.02776</v>
      </c>
      <c r="J35" s="47" t="s">
        <v>146</v>
      </c>
      <c r="K35" s="47" t="s">
        <v>148</v>
      </c>
      <c r="L35" s="51" t="n">
        <v>37104</v>
      </c>
      <c r="M35" s="51" t="n">
        <v>37346</v>
      </c>
      <c r="N35" s="52" t="s">
        <v>89</v>
      </c>
      <c r="O35" s="53" t="s">
        <v>137</v>
      </c>
      <c r="P35" s="53" t="s">
        <v>18</v>
      </c>
      <c r="Q35" s="47" t="str">
        <f aca="false">A35</f>
        <v>OH-Columbia of Ohio</v>
      </c>
      <c r="R35" s="47" t="str">
        <f aca="false">B35</f>
        <v>Zone 5-7 Agg</v>
      </c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</row>
    <row r="36" customFormat="false" ht="20.1" hidden="false" customHeight="true" outlineLevel="0" collapsed="false">
      <c r="A36" s="33" t="s">
        <v>132</v>
      </c>
      <c r="B36" s="33" t="s">
        <v>171</v>
      </c>
      <c r="C36" s="33" t="s">
        <v>146</v>
      </c>
      <c r="D36" s="34" t="s">
        <v>172</v>
      </c>
      <c r="E36" s="35" t="n">
        <v>6700</v>
      </c>
      <c r="F36" s="36" t="n">
        <v>0.227487668987532</v>
      </c>
      <c r="G36" s="36" t="n">
        <v>0.204887668987532</v>
      </c>
      <c r="H36" s="36" t="n">
        <f aca="false">+F36-G36</f>
        <v>0.0226</v>
      </c>
      <c r="I36" s="54" t="n">
        <v>0.02776</v>
      </c>
      <c r="J36" s="33" t="s">
        <v>146</v>
      </c>
      <c r="K36" s="33" t="s">
        <v>148</v>
      </c>
      <c r="L36" s="37" t="n">
        <v>37196</v>
      </c>
      <c r="M36" s="37" t="n">
        <v>37346</v>
      </c>
      <c r="N36" s="38" t="s">
        <v>89</v>
      </c>
      <c r="O36" s="46" t="s">
        <v>137</v>
      </c>
      <c r="P36" s="46" t="s">
        <v>18</v>
      </c>
      <c r="Q36" s="33" t="str">
        <f aca="false">A36</f>
        <v>OH-Columbia of Ohio</v>
      </c>
      <c r="R36" s="33" t="str">
        <f aca="false">B36</f>
        <v>Zone 7-3 Agg</v>
      </c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</row>
    <row r="37" customFormat="false" ht="20.1" hidden="false" customHeight="true" outlineLevel="0" collapsed="false">
      <c r="A37" s="47" t="s">
        <v>132</v>
      </c>
      <c r="B37" s="47" t="s">
        <v>157</v>
      </c>
      <c r="C37" s="47" t="s">
        <v>146</v>
      </c>
      <c r="D37" s="48" t="s">
        <v>173</v>
      </c>
      <c r="E37" s="49" t="n">
        <v>4300</v>
      </c>
      <c r="F37" s="50" t="n">
        <v>0.227487668987532</v>
      </c>
      <c r="G37" s="50" t="n">
        <v>0.204887668987532</v>
      </c>
      <c r="H37" s="50" t="n">
        <f aca="false">+F37-G37</f>
        <v>0.0226</v>
      </c>
      <c r="I37" s="55" t="n">
        <v>0.02776</v>
      </c>
      <c r="J37" s="47" t="s">
        <v>146</v>
      </c>
      <c r="K37" s="47" t="s">
        <v>148</v>
      </c>
      <c r="L37" s="51" t="n">
        <v>37196</v>
      </c>
      <c r="M37" s="51" t="n">
        <v>37346</v>
      </c>
      <c r="N37" s="52" t="s">
        <v>89</v>
      </c>
      <c r="O37" s="53" t="s">
        <v>137</v>
      </c>
      <c r="P37" s="53" t="s">
        <v>18</v>
      </c>
      <c r="Q37" s="47" t="str">
        <f aca="false">A37</f>
        <v>OH-Columbia of Ohio</v>
      </c>
      <c r="R37" s="47" t="str">
        <f aca="false">B37</f>
        <v>Zone 7-4 Agg</v>
      </c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</row>
    <row r="38" customFormat="false" ht="20.1" hidden="false" customHeight="true" outlineLevel="0" collapsed="false">
      <c r="A38" s="33" t="s">
        <v>132</v>
      </c>
      <c r="B38" s="33" t="s">
        <v>153</v>
      </c>
      <c r="C38" s="33" t="s">
        <v>146</v>
      </c>
      <c r="D38" s="34" t="s">
        <v>174</v>
      </c>
      <c r="E38" s="35" t="n">
        <v>8100</v>
      </c>
      <c r="F38" s="36" t="n">
        <v>0.227487668987532</v>
      </c>
      <c r="G38" s="36" t="n">
        <v>0.204887668987532</v>
      </c>
      <c r="H38" s="36" t="n">
        <f aca="false">+F38-G38</f>
        <v>0.0226</v>
      </c>
      <c r="I38" s="54" t="n">
        <v>0.02776</v>
      </c>
      <c r="J38" s="33" t="s">
        <v>146</v>
      </c>
      <c r="K38" s="33" t="s">
        <v>148</v>
      </c>
      <c r="L38" s="37" t="n">
        <v>37196</v>
      </c>
      <c r="M38" s="37" t="n">
        <v>37346</v>
      </c>
      <c r="N38" s="38" t="s">
        <v>89</v>
      </c>
      <c r="O38" s="46" t="s">
        <v>137</v>
      </c>
      <c r="P38" s="46" t="s">
        <v>18</v>
      </c>
      <c r="Q38" s="33" t="str">
        <f aca="false">A38</f>
        <v>OH-Columbia of Ohio</v>
      </c>
      <c r="R38" s="33" t="str">
        <f aca="false">B38</f>
        <v>Zone 7-6 Agg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3"/>
      <c r="HV38" s="33"/>
      <c r="HW38" s="33"/>
      <c r="HX38" s="33"/>
      <c r="HY38" s="33"/>
      <c r="HZ38" s="33"/>
      <c r="IA38" s="33"/>
      <c r="IB38" s="33"/>
      <c r="IC38" s="33"/>
    </row>
    <row r="39" customFormat="false" ht="20.1" hidden="false" customHeight="true" outlineLevel="0" collapsed="false">
      <c r="A39" s="47" t="s">
        <v>132</v>
      </c>
      <c r="B39" s="47" t="s">
        <v>169</v>
      </c>
      <c r="C39" s="47" t="s">
        <v>146</v>
      </c>
      <c r="D39" s="48" t="s">
        <v>175</v>
      </c>
      <c r="E39" s="49" t="n">
        <v>1710</v>
      </c>
      <c r="F39" s="50" t="n">
        <v>0.22646849091651</v>
      </c>
      <c r="G39" s="50" t="n">
        <v>0.20386849091651</v>
      </c>
      <c r="H39" s="50" t="n">
        <f aca="false">+F39-G39</f>
        <v>0.0226</v>
      </c>
      <c r="I39" s="55" t="n">
        <v>0.02776</v>
      </c>
      <c r="J39" s="47" t="s">
        <v>146</v>
      </c>
      <c r="K39" s="47" t="s">
        <v>148</v>
      </c>
      <c r="L39" s="51" t="n">
        <v>37135</v>
      </c>
      <c r="M39" s="51" t="n">
        <v>37346</v>
      </c>
      <c r="N39" s="52" t="s">
        <v>89</v>
      </c>
      <c r="O39" s="53" t="s">
        <v>137</v>
      </c>
      <c r="P39" s="53" t="s">
        <v>18</v>
      </c>
      <c r="Q39" s="47" t="str">
        <f aca="false">A39</f>
        <v>OH-Columbia of Ohio</v>
      </c>
      <c r="R39" s="47" t="str">
        <f aca="false">B39</f>
        <v>Zone 5-7 Agg</v>
      </c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</row>
    <row r="40" customFormat="false" ht="20.1" hidden="false" customHeight="true" outlineLevel="0" collapsed="false">
      <c r="A40" s="33" t="s">
        <v>132</v>
      </c>
      <c r="B40" s="33" t="s">
        <v>169</v>
      </c>
      <c r="C40" s="33" t="s">
        <v>146</v>
      </c>
      <c r="D40" s="34" t="s">
        <v>176</v>
      </c>
      <c r="E40" s="35" t="n">
        <v>1050</v>
      </c>
      <c r="F40" s="36" t="n">
        <v>0.22646849091651</v>
      </c>
      <c r="G40" s="36" t="n">
        <v>0.20386849091651</v>
      </c>
      <c r="H40" s="36" t="n">
        <f aca="false">+F40-G40</f>
        <v>0.0226</v>
      </c>
      <c r="I40" s="54" t="n">
        <v>0.02776</v>
      </c>
      <c r="J40" s="33" t="s">
        <v>146</v>
      </c>
      <c r="K40" s="33" t="s">
        <v>148</v>
      </c>
      <c r="L40" s="37" t="n">
        <v>37196</v>
      </c>
      <c r="M40" s="37" t="n">
        <v>37559</v>
      </c>
      <c r="N40" s="38" t="s">
        <v>89</v>
      </c>
      <c r="O40" s="46" t="s">
        <v>137</v>
      </c>
      <c r="P40" s="46" t="s">
        <v>18</v>
      </c>
      <c r="Q40" s="33" t="str">
        <f aca="false">A40</f>
        <v>OH-Columbia of Ohio</v>
      </c>
      <c r="R40" s="33" t="str">
        <f aca="false">B40</f>
        <v>Zone 5-7 Agg</v>
      </c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</row>
    <row r="41" customFormat="false" ht="20.1" hidden="false" customHeight="true" outlineLevel="0" collapsed="false">
      <c r="A41" s="47" t="s">
        <v>132</v>
      </c>
      <c r="B41" s="47" t="s">
        <v>169</v>
      </c>
      <c r="C41" s="47" t="s">
        <v>146</v>
      </c>
      <c r="D41" s="48" t="s">
        <v>177</v>
      </c>
      <c r="E41" s="49" t="n">
        <v>1100</v>
      </c>
      <c r="F41" s="50" t="n">
        <v>0.22646849091651</v>
      </c>
      <c r="G41" s="50" t="n">
        <v>0.20386849091651</v>
      </c>
      <c r="H41" s="50" t="n">
        <f aca="false">+F41-G41</f>
        <v>0.0226</v>
      </c>
      <c r="I41" s="55" t="n">
        <v>0.02776</v>
      </c>
      <c r="J41" s="47" t="s">
        <v>146</v>
      </c>
      <c r="K41" s="47" t="s">
        <v>148</v>
      </c>
      <c r="L41" s="51" t="n">
        <v>37196</v>
      </c>
      <c r="M41" s="51" t="n">
        <v>37559</v>
      </c>
      <c r="N41" s="52" t="s">
        <v>89</v>
      </c>
      <c r="O41" s="53" t="s">
        <v>137</v>
      </c>
      <c r="P41" s="53" t="s">
        <v>18</v>
      </c>
      <c r="Q41" s="47" t="str">
        <f aca="false">A41</f>
        <v>OH-Columbia of Ohio</v>
      </c>
      <c r="R41" s="47" t="str">
        <f aca="false">B41</f>
        <v>Zone 5-7 Agg</v>
      </c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</row>
    <row r="42" customFormat="false" ht="20.1" hidden="false" customHeight="true" outlineLevel="0" collapsed="false">
      <c r="A42" s="33" t="s">
        <v>132</v>
      </c>
      <c r="B42" s="33" t="s">
        <v>169</v>
      </c>
      <c r="C42" s="33" t="s">
        <v>146</v>
      </c>
      <c r="D42" s="34" t="s">
        <v>178</v>
      </c>
      <c r="E42" s="35" t="n">
        <v>2400</v>
      </c>
      <c r="F42" s="36" t="n">
        <v>0.22646849091651</v>
      </c>
      <c r="G42" s="36" t="n">
        <v>0.20386849091651</v>
      </c>
      <c r="H42" s="36" t="n">
        <f aca="false">+F42-G42</f>
        <v>0.0226</v>
      </c>
      <c r="I42" s="54" t="n">
        <v>0.02776</v>
      </c>
      <c r="J42" s="33" t="s">
        <v>146</v>
      </c>
      <c r="K42" s="33" t="s">
        <v>148</v>
      </c>
      <c r="L42" s="37" t="n">
        <v>37196</v>
      </c>
      <c r="M42" s="37" t="n">
        <v>37711</v>
      </c>
      <c r="N42" s="38" t="s">
        <v>89</v>
      </c>
      <c r="O42" s="46" t="s">
        <v>137</v>
      </c>
      <c r="P42" s="46" t="s">
        <v>18</v>
      </c>
      <c r="Q42" s="33" t="str">
        <f aca="false">A42</f>
        <v>OH-Columbia of Ohio</v>
      </c>
      <c r="R42" s="33" t="str">
        <f aca="false">B42</f>
        <v>Zone 5-7 Agg</v>
      </c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</row>
    <row r="43" customFormat="false" ht="20.1" hidden="false" customHeight="true" outlineLevel="0" collapsed="false">
      <c r="A43" s="47" t="s">
        <v>132</v>
      </c>
      <c r="B43" s="47" t="s">
        <v>162</v>
      </c>
      <c r="C43" s="47" t="s">
        <v>146</v>
      </c>
      <c r="D43" s="48" t="s">
        <v>179</v>
      </c>
      <c r="E43" s="49" t="n">
        <v>2000</v>
      </c>
      <c r="F43" s="50" t="n">
        <v>0.22646849091651</v>
      </c>
      <c r="G43" s="50" t="n">
        <v>0.20386849091651</v>
      </c>
      <c r="H43" s="50" t="n">
        <f aca="false">+F43-G43</f>
        <v>0.0226</v>
      </c>
      <c r="I43" s="55" t="n">
        <v>0.02776</v>
      </c>
      <c r="J43" s="47" t="s">
        <v>146</v>
      </c>
      <c r="K43" s="47" t="s">
        <v>148</v>
      </c>
      <c r="L43" s="51" t="n">
        <v>37196</v>
      </c>
      <c r="M43" s="51" t="n">
        <v>38442</v>
      </c>
      <c r="N43" s="52" t="s">
        <v>89</v>
      </c>
      <c r="O43" s="53" t="s">
        <v>137</v>
      </c>
      <c r="P43" s="53" t="s">
        <v>18</v>
      </c>
      <c r="Q43" s="47" t="str">
        <f aca="false">A43</f>
        <v>OH-Columbia of Ohio</v>
      </c>
      <c r="R43" s="47" t="str">
        <f aca="false">B43</f>
        <v>Zone 5-2 Agg</v>
      </c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</row>
    <row r="44" customFormat="false" ht="20.1" hidden="true" customHeight="true" outlineLevel="0" collapsed="false">
      <c r="A44" s="33" t="s">
        <v>132</v>
      </c>
      <c r="B44" s="33" t="s">
        <v>164</v>
      </c>
      <c r="C44" s="33" t="s">
        <v>146</v>
      </c>
      <c r="D44" s="34" t="s">
        <v>180</v>
      </c>
      <c r="E44" s="35" t="n">
        <v>2174</v>
      </c>
      <c r="F44" s="36" t="n">
        <v>0.102490410083393</v>
      </c>
      <c r="G44" s="36" t="n">
        <v>0.0798904100833928</v>
      </c>
      <c r="H44" s="36" t="n">
        <f aca="false">+F44-G44</f>
        <v>0.0226</v>
      </c>
      <c r="I44" s="54" t="n">
        <v>0.02776</v>
      </c>
      <c r="J44" s="33" t="s">
        <v>146</v>
      </c>
      <c r="K44" s="33" t="s">
        <v>181</v>
      </c>
      <c r="L44" s="37" t="n">
        <v>36982</v>
      </c>
      <c r="M44" s="37" t="n">
        <v>37195</v>
      </c>
      <c r="N44" s="38" t="s">
        <v>89</v>
      </c>
      <c r="O44" s="46" t="s">
        <v>137</v>
      </c>
      <c r="P44" s="46" t="s">
        <v>18</v>
      </c>
      <c r="Q44" s="33" t="str">
        <f aca="false">A44</f>
        <v>OH-Columbia of Ohio</v>
      </c>
      <c r="R44" s="33" t="str">
        <f aca="false">B44</f>
        <v>Zone 7-5 Agg</v>
      </c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</row>
    <row r="45" customFormat="false" ht="20.1" hidden="true" customHeight="true" outlineLevel="0" collapsed="false">
      <c r="A45" s="33" t="s">
        <v>132</v>
      </c>
      <c r="B45" s="33" t="s">
        <v>164</v>
      </c>
      <c r="C45" s="33" t="s">
        <v>146</v>
      </c>
      <c r="D45" s="34" t="s">
        <v>182</v>
      </c>
      <c r="E45" s="35" t="n">
        <v>5000</v>
      </c>
      <c r="F45" s="36" t="n">
        <v>0.102490410083393</v>
      </c>
      <c r="G45" s="36" t="n">
        <v>0.0798904100833928</v>
      </c>
      <c r="H45" s="36" t="n">
        <f aca="false">+F45-G45</f>
        <v>0.0226</v>
      </c>
      <c r="I45" s="54" t="n">
        <v>0.02776</v>
      </c>
      <c r="J45" s="33" t="s">
        <v>146</v>
      </c>
      <c r="K45" s="33" t="s">
        <v>181</v>
      </c>
      <c r="L45" s="37" t="n">
        <v>36982</v>
      </c>
      <c r="M45" s="37" t="n">
        <v>37195</v>
      </c>
      <c r="N45" s="38" t="s">
        <v>89</v>
      </c>
      <c r="O45" s="46" t="s">
        <v>137</v>
      </c>
      <c r="P45" s="46" t="s">
        <v>18</v>
      </c>
      <c r="Q45" s="33" t="str">
        <f aca="false">A45</f>
        <v>OH-Columbia of Ohio</v>
      </c>
      <c r="R45" s="33" t="str">
        <f aca="false">B45</f>
        <v>Zone 7-5 Agg</v>
      </c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</row>
    <row r="46" customFormat="false" ht="20.1" hidden="false" customHeight="true" outlineLevel="0" collapsed="false">
      <c r="A46" s="33" t="s">
        <v>132</v>
      </c>
      <c r="B46" s="33" t="s">
        <v>133</v>
      </c>
      <c r="C46" s="33" t="s">
        <v>146</v>
      </c>
      <c r="D46" s="34" t="s">
        <v>183</v>
      </c>
      <c r="E46" s="35" t="n">
        <v>10000</v>
      </c>
      <c r="F46" s="36" t="n">
        <v>0.131710526315789</v>
      </c>
      <c r="G46" s="36" t="n">
        <v>0.109210526315789</v>
      </c>
      <c r="H46" s="36" t="n">
        <f aca="false">+F46-G46</f>
        <v>0.0225</v>
      </c>
      <c r="I46" s="54" t="n">
        <v>0.02776</v>
      </c>
      <c r="J46" s="33" t="s">
        <v>184</v>
      </c>
      <c r="K46" s="33" t="s">
        <v>185</v>
      </c>
      <c r="L46" s="37" t="n">
        <v>37196</v>
      </c>
      <c r="M46" s="37" t="n">
        <v>37346</v>
      </c>
      <c r="N46" s="38" t="s">
        <v>89</v>
      </c>
      <c r="O46" s="46" t="s">
        <v>137</v>
      </c>
      <c r="P46" s="46" t="s">
        <v>18</v>
      </c>
      <c r="Q46" s="33" t="str">
        <f aca="false">A46</f>
        <v>OH-Columbia of Ohio</v>
      </c>
      <c r="R46" s="33" t="str">
        <f aca="false">B46</f>
        <v>Zone 7-1 Agg</v>
      </c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</row>
    <row r="47" customFormat="false" ht="20.1" hidden="true" customHeight="true" outlineLevel="0" collapsed="false">
      <c r="A47" s="33" t="s">
        <v>186</v>
      </c>
      <c r="B47" s="33" t="s">
        <v>61</v>
      </c>
      <c r="C47" s="33" t="s">
        <v>187</v>
      </c>
      <c r="D47" s="34" t="s">
        <v>188</v>
      </c>
      <c r="E47" s="35" t="n">
        <v>100</v>
      </c>
      <c r="F47" s="36" t="n">
        <v>0.646733333333333</v>
      </c>
      <c r="G47" s="36" t="n">
        <v>0.580533333333333</v>
      </c>
      <c r="H47" s="36" t="n">
        <f aca="false">+F47-G47</f>
        <v>0.0662</v>
      </c>
      <c r="I47" s="36" t="n">
        <v>0.0796</v>
      </c>
      <c r="J47" s="33" t="s">
        <v>189</v>
      </c>
      <c r="K47" s="33" t="s">
        <v>94</v>
      </c>
      <c r="L47" s="37" t="n">
        <v>37135</v>
      </c>
      <c r="M47" s="37" t="n">
        <v>37164</v>
      </c>
      <c r="N47" s="38" t="s">
        <v>89</v>
      </c>
      <c r="O47" s="33" t="s">
        <v>190</v>
      </c>
      <c r="P47" s="33" t="s">
        <v>61</v>
      </c>
      <c r="Q47" s="33" t="s">
        <v>191</v>
      </c>
      <c r="R47" s="33" t="s">
        <v>61</v>
      </c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</row>
    <row r="48" customFormat="false" ht="20.1" hidden="true" customHeight="true" outlineLevel="0" collapsed="false">
      <c r="A48" s="56" t="s">
        <v>192</v>
      </c>
      <c r="B48" s="56" t="s">
        <v>193</v>
      </c>
      <c r="C48" s="56" t="s">
        <v>187</v>
      </c>
      <c r="D48" s="57" t="s">
        <v>194</v>
      </c>
      <c r="E48" s="58" t="n">
        <v>537</v>
      </c>
      <c r="F48" s="59" t="n">
        <v>0.546666666666667</v>
      </c>
      <c r="G48" s="59" t="n">
        <v>0.480466666666667</v>
      </c>
      <c r="H48" s="36" t="n">
        <f aca="false">+F48-G48</f>
        <v>0.0662</v>
      </c>
      <c r="I48" s="36" t="n">
        <v>0.0796</v>
      </c>
      <c r="J48" s="56" t="s">
        <v>195</v>
      </c>
      <c r="K48" s="56" t="s">
        <v>196</v>
      </c>
      <c r="L48" s="60" t="n">
        <v>37135</v>
      </c>
      <c r="M48" s="60" t="n">
        <v>37164</v>
      </c>
      <c r="N48" s="61" t="s">
        <v>89</v>
      </c>
      <c r="O48" s="56" t="s">
        <v>190</v>
      </c>
      <c r="P48" s="56" t="s">
        <v>61</v>
      </c>
      <c r="Q48" s="56" t="s">
        <v>191</v>
      </c>
      <c r="R48" s="56" t="s">
        <v>61</v>
      </c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</row>
    <row r="49" customFormat="false" ht="20.1" hidden="true" customHeight="true" outlineLevel="0" collapsed="false">
      <c r="A49" s="33" t="s">
        <v>138</v>
      </c>
      <c r="B49" s="33" t="s">
        <v>197</v>
      </c>
      <c r="C49" s="33" t="s">
        <v>198</v>
      </c>
      <c r="D49" s="34" t="s">
        <v>199</v>
      </c>
      <c r="E49" s="35" t="n">
        <v>7500</v>
      </c>
      <c r="F49" s="36" t="n">
        <v>0.163764382902308</v>
      </c>
      <c r="G49" s="36" t="n">
        <v>0.0601643829023081</v>
      </c>
      <c r="H49" s="36" t="n">
        <f aca="false">+F49-G49</f>
        <v>0.1036</v>
      </c>
      <c r="I49" s="36" t="n">
        <v>0.0506</v>
      </c>
      <c r="J49" s="33" t="s">
        <v>200</v>
      </c>
      <c r="K49" s="33" t="s">
        <v>94</v>
      </c>
      <c r="L49" s="37" t="n">
        <v>37073</v>
      </c>
      <c r="M49" s="37" t="n">
        <v>37195</v>
      </c>
      <c r="N49" s="38" t="s">
        <v>89</v>
      </c>
      <c r="O49" s="33" t="s">
        <v>201</v>
      </c>
      <c r="P49" s="33" t="s">
        <v>61</v>
      </c>
      <c r="Q49" s="33" t="str">
        <f aca="false">A49</f>
        <v>OH-East Ohio Gas</v>
      </c>
      <c r="R49" s="33" t="str">
        <f aca="false">B49</f>
        <v>East Ohio via Tenn</v>
      </c>
      <c r="S49" s="33" t="s">
        <v>202</v>
      </c>
      <c r="T49" s="33" t="n">
        <v>0.059</v>
      </c>
      <c r="U49" s="33" t="s">
        <v>203</v>
      </c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</row>
    <row r="50" customFormat="false" ht="20.1" hidden="true" customHeight="true" outlineLevel="0" collapsed="false">
      <c r="A50" s="33" t="s">
        <v>186</v>
      </c>
      <c r="B50" s="33" t="s">
        <v>61</v>
      </c>
      <c r="C50" s="33" t="s">
        <v>198</v>
      </c>
      <c r="D50" s="34" t="s">
        <v>204</v>
      </c>
      <c r="E50" s="35" t="n">
        <v>3500</v>
      </c>
      <c r="F50" s="36" t="n">
        <v>0.2136</v>
      </c>
      <c r="G50" s="36" t="n">
        <v>0.11</v>
      </c>
      <c r="H50" s="36" t="n">
        <f aca="false">+F50-G50</f>
        <v>0.1036</v>
      </c>
      <c r="I50" s="36" t="n">
        <v>0.0506</v>
      </c>
      <c r="J50" s="33" t="s">
        <v>205</v>
      </c>
      <c r="K50" s="33" t="s">
        <v>94</v>
      </c>
      <c r="L50" s="37" t="n">
        <v>36982</v>
      </c>
      <c r="M50" s="37" t="n">
        <v>37195</v>
      </c>
      <c r="N50" s="38" t="s">
        <v>89</v>
      </c>
      <c r="O50" s="33" t="s">
        <v>201</v>
      </c>
      <c r="P50" s="33" t="str">
        <f aca="false">B50</f>
        <v>Firm</v>
      </c>
      <c r="Q50" s="33" t="str">
        <f aca="false">A50</f>
        <v>PA-Penn Fuels</v>
      </c>
      <c r="R50" s="33" t="str">
        <f aca="false">B50</f>
        <v>Firm</v>
      </c>
      <c r="S50" s="33" t="s">
        <v>202</v>
      </c>
      <c r="T50" s="33" t="n">
        <v>0.059</v>
      </c>
      <c r="U50" s="33" t="s">
        <v>203</v>
      </c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</row>
    <row r="51" customFormat="false" ht="20.1" hidden="true" customHeight="true" outlineLevel="0" collapsed="false">
      <c r="A51" s="33" t="s">
        <v>206</v>
      </c>
      <c r="B51" s="33" t="s">
        <v>61</v>
      </c>
      <c r="C51" s="33" t="s">
        <v>198</v>
      </c>
      <c r="D51" s="34" t="s">
        <v>207</v>
      </c>
      <c r="E51" s="35" t="n">
        <v>1400</v>
      </c>
      <c r="F51" s="36" t="n">
        <v>0.1548</v>
      </c>
      <c r="G51" s="36" t="n">
        <v>0.04</v>
      </c>
      <c r="H51" s="36" t="n">
        <f aca="false">+F51-G51</f>
        <v>0.1148</v>
      </c>
      <c r="I51" s="36" t="n">
        <v>0.0597</v>
      </c>
      <c r="J51" s="33" t="s">
        <v>200</v>
      </c>
      <c r="K51" s="33" t="s">
        <v>94</v>
      </c>
      <c r="L51" s="37" t="n">
        <v>37135</v>
      </c>
      <c r="M51" s="37" t="n">
        <v>37164</v>
      </c>
      <c r="N51" s="38" t="s">
        <v>89</v>
      </c>
      <c r="O51" s="33" t="s">
        <v>201</v>
      </c>
      <c r="P51" s="33" t="str">
        <f aca="false">B51</f>
        <v>Firm</v>
      </c>
      <c r="Q51" s="33" t="str">
        <f aca="false">A51</f>
        <v>NY-Delmar Interconnect</v>
      </c>
      <c r="R51" s="33" t="str">
        <f aca="false">B51</f>
        <v>Firm</v>
      </c>
      <c r="S51" s="33" t="s">
        <v>202</v>
      </c>
      <c r="T51" s="33" t="n">
        <v>0.0699</v>
      </c>
      <c r="U51" s="33" t="s">
        <v>203</v>
      </c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</row>
    <row r="52" customFormat="false" ht="20.1" hidden="true" customHeight="true" outlineLevel="0" collapsed="false">
      <c r="A52" s="33" t="s">
        <v>208</v>
      </c>
      <c r="B52" s="33" t="s">
        <v>61</v>
      </c>
      <c r="C52" s="33" t="s">
        <v>209</v>
      </c>
      <c r="D52" s="34" t="s">
        <v>210</v>
      </c>
      <c r="E52" s="35" t="n">
        <v>3300</v>
      </c>
      <c r="F52" s="36" t="n">
        <v>0.2966</v>
      </c>
      <c r="G52" s="36" t="n">
        <v>0.193</v>
      </c>
      <c r="H52" s="36" t="n">
        <f aca="false">+F52-G52</f>
        <v>0.1036</v>
      </c>
      <c r="I52" s="36" t="n">
        <v>0.0198</v>
      </c>
      <c r="J52" s="33" t="s">
        <v>211</v>
      </c>
      <c r="K52" s="33" t="s">
        <v>94</v>
      </c>
      <c r="L52" s="37" t="n">
        <v>37135</v>
      </c>
      <c r="M52" s="37" t="n">
        <v>37164</v>
      </c>
      <c r="N52" s="38" t="s">
        <v>89</v>
      </c>
      <c r="O52" s="33" t="s">
        <v>212</v>
      </c>
      <c r="P52" s="46" t="str">
        <f aca="false">B52</f>
        <v>Firm</v>
      </c>
      <c r="Q52" s="33" t="str">
        <f aca="false">A52</f>
        <v>TN-Jackson Utility Division</v>
      </c>
      <c r="R52" s="33" t="str">
        <f aca="false">B52</f>
        <v>Firm</v>
      </c>
      <c r="S52" s="33" t="s">
        <v>202</v>
      </c>
      <c r="T52" s="33" t="n">
        <v>0.0203</v>
      </c>
      <c r="U52" s="33" t="s">
        <v>203</v>
      </c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</row>
    <row r="53" customFormat="false" ht="20.1" hidden="false" customHeight="true" outlineLevel="0" collapsed="false">
      <c r="A53" s="62" t="s">
        <v>213</v>
      </c>
      <c r="B53" s="62" t="s">
        <v>61</v>
      </c>
      <c r="C53" s="62" t="s">
        <v>214</v>
      </c>
      <c r="D53" s="63" t="s">
        <v>215</v>
      </c>
      <c r="E53" s="64" t="n">
        <v>1056</v>
      </c>
      <c r="F53" s="65" t="n">
        <v>0.388643333333333</v>
      </c>
      <c r="G53" s="65" t="n">
        <v>0.338943333333333</v>
      </c>
      <c r="H53" s="50" t="n">
        <f aca="false">+F53-G53</f>
        <v>0.0497</v>
      </c>
      <c r="I53" s="50" t="n">
        <v>0.0381</v>
      </c>
      <c r="J53" s="62" t="s">
        <v>216</v>
      </c>
      <c r="K53" s="62" t="s">
        <v>94</v>
      </c>
      <c r="L53" s="66" t="n">
        <v>36526</v>
      </c>
      <c r="M53" s="66" t="n">
        <v>40178</v>
      </c>
      <c r="N53" s="67" t="s">
        <v>89</v>
      </c>
      <c r="O53" s="62" t="s">
        <v>217</v>
      </c>
      <c r="P53" s="53" t="str">
        <f aca="false">B53</f>
        <v>Firm</v>
      </c>
      <c r="Q53" s="47" t="str">
        <f aca="false">A53</f>
        <v>SC-Anderson Interconnect</v>
      </c>
      <c r="R53" s="47" t="str">
        <f aca="false">B53</f>
        <v>Firm</v>
      </c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</row>
    <row r="54" customFormat="false" ht="20.1" hidden="false" customHeight="true" outlineLevel="0" collapsed="false">
      <c r="A54" s="33" t="s">
        <v>213</v>
      </c>
      <c r="B54" s="33" t="s">
        <v>61</v>
      </c>
      <c r="C54" s="33" t="s">
        <v>214</v>
      </c>
      <c r="D54" s="34" t="s">
        <v>218</v>
      </c>
      <c r="E54" s="35" t="n">
        <v>1552</v>
      </c>
      <c r="F54" s="36" t="n">
        <v>0.367813333333333</v>
      </c>
      <c r="G54" s="36" t="n">
        <v>0.320113333333333</v>
      </c>
      <c r="H54" s="36" t="n">
        <f aca="false">+F54-G54</f>
        <v>0.0477</v>
      </c>
      <c r="I54" s="36" t="n">
        <v>0.0381</v>
      </c>
      <c r="J54" s="33" t="s">
        <v>216</v>
      </c>
      <c r="K54" s="33" t="s">
        <v>94</v>
      </c>
      <c r="L54" s="37" t="n">
        <v>36526</v>
      </c>
      <c r="M54" s="37" t="n">
        <v>40178</v>
      </c>
      <c r="N54" s="38" t="s">
        <v>89</v>
      </c>
      <c r="O54" s="33" t="s">
        <v>217</v>
      </c>
      <c r="P54" s="46" t="str">
        <f aca="false">B54</f>
        <v>Firm</v>
      </c>
      <c r="Q54" s="33" t="str">
        <f aca="false">A54</f>
        <v>SC-Anderson Interconnect</v>
      </c>
      <c r="R54" s="33" t="str">
        <f aca="false">B54</f>
        <v>Firm</v>
      </c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</row>
    <row r="55" customFormat="false" ht="20.1" hidden="false" customHeight="true" outlineLevel="0" collapsed="false">
      <c r="A55" s="62" t="s">
        <v>213</v>
      </c>
      <c r="B55" s="62" t="s">
        <v>61</v>
      </c>
      <c r="C55" s="62" t="s">
        <v>214</v>
      </c>
      <c r="D55" s="63" t="s">
        <v>219</v>
      </c>
      <c r="E55" s="64" t="n">
        <v>3602</v>
      </c>
      <c r="F55" s="65" t="n">
        <v>0.34295</v>
      </c>
      <c r="G55" s="65" t="n">
        <v>0.29785</v>
      </c>
      <c r="H55" s="50" t="n">
        <f aca="false">+F55-G55</f>
        <v>0.0451</v>
      </c>
      <c r="I55" s="50" t="n">
        <v>0.0381</v>
      </c>
      <c r="J55" s="62" t="s">
        <v>216</v>
      </c>
      <c r="K55" s="62" t="s">
        <v>94</v>
      </c>
      <c r="L55" s="66" t="n">
        <v>36526</v>
      </c>
      <c r="M55" s="66" t="n">
        <v>40178</v>
      </c>
      <c r="N55" s="67" t="s">
        <v>89</v>
      </c>
      <c r="O55" s="62" t="s">
        <v>217</v>
      </c>
      <c r="P55" s="53" t="str">
        <f aca="false">B55</f>
        <v>Firm</v>
      </c>
      <c r="Q55" s="47" t="str">
        <f aca="false">A55</f>
        <v>SC-Anderson Interconnect</v>
      </c>
      <c r="R55" s="47" t="str">
        <f aca="false">B55</f>
        <v>Firm</v>
      </c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2"/>
      <c r="BA55" s="62"/>
      <c r="BB55" s="62"/>
      <c r="BC55" s="62"/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/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/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/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/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2"/>
      <c r="FK55" s="62"/>
      <c r="FL55" s="62"/>
      <c r="FM55" s="62"/>
      <c r="FN55" s="62"/>
      <c r="FO55" s="62"/>
      <c r="FP55" s="62"/>
      <c r="FQ55" s="62"/>
      <c r="FR55" s="62"/>
      <c r="FS55" s="62"/>
      <c r="FT55" s="62"/>
      <c r="FU55" s="62"/>
      <c r="FV55" s="62"/>
      <c r="FW55" s="62"/>
      <c r="FX55" s="62"/>
      <c r="FY55" s="62"/>
      <c r="FZ55" s="62"/>
      <c r="GA55" s="62"/>
      <c r="GB55" s="62"/>
      <c r="GC55" s="62"/>
      <c r="GD55" s="62"/>
      <c r="GE55" s="62"/>
      <c r="GF55" s="62"/>
      <c r="GG55" s="62"/>
      <c r="GH55" s="62"/>
      <c r="GI55" s="62"/>
      <c r="GJ55" s="62"/>
      <c r="GK55" s="62"/>
      <c r="GL55" s="62"/>
      <c r="GM55" s="62"/>
      <c r="GN55" s="62"/>
      <c r="GO55" s="62"/>
      <c r="GP55" s="62"/>
      <c r="GQ55" s="62"/>
      <c r="GR55" s="62"/>
      <c r="GS55" s="62"/>
      <c r="GT55" s="62"/>
      <c r="GU55" s="62"/>
      <c r="GV55" s="62"/>
      <c r="GW55" s="62"/>
      <c r="GX55" s="62"/>
      <c r="GY55" s="62"/>
      <c r="GZ55" s="62"/>
      <c r="HA55" s="62"/>
      <c r="HB55" s="62"/>
      <c r="HC55" s="62"/>
      <c r="HD55" s="62"/>
      <c r="HE55" s="62"/>
      <c r="HF55" s="62"/>
      <c r="HG55" s="62"/>
      <c r="HH55" s="62"/>
      <c r="HI55" s="62"/>
      <c r="HJ55" s="62"/>
      <c r="HK55" s="62"/>
      <c r="HL55" s="62"/>
      <c r="HM55" s="62"/>
      <c r="HN55" s="62"/>
      <c r="HO55" s="62"/>
      <c r="HP55" s="62"/>
      <c r="HQ55" s="62"/>
      <c r="HR55" s="62"/>
      <c r="HS55" s="62"/>
      <c r="HT55" s="62"/>
      <c r="HU55" s="62"/>
      <c r="HV55" s="62"/>
      <c r="HW55" s="62"/>
      <c r="HX55" s="62"/>
      <c r="HY55" s="62"/>
      <c r="HZ55" s="62"/>
      <c r="IA55" s="62"/>
      <c r="IB55" s="62"/>
      <c r="IC55" s="62"/>
    </row>
    <row r="56" customFormat="false" ht="20.1" hidden="false" customHeight="true" outlineLevel="0" collapsed="false">
      <c r="A56" s="39" t="s">
        <v>186</v>
      </c>
      <c r="B56" s="39" t="s">
        <v>61</v>
      </c>
      <c r="C56" s="39" t="s">
        <v>214</v>
      </c>
      <c r="D56" s="40" t="s">
        <v>220</v>
      </c>
      <c r="E56" s="41" t="n">
        <v>100</v>
      </c>
      <c r="F56" s="42" t="n">
        <v>0.40181</v>
      </c>
      <c r="G56" s="42" t="n">
        <v>0.36231</v>
      </c>
      <c r="H56" s="42" t="n">
        <f aca="false">+F56-G56</f>
        <v>0.0395</v>
      </c>
      <c r="I56" s="42" t="n">
        <v>0.0796</v>
      </c>
      <c r="J56" s="39" t="s">
        <v>189</v>
      </c>
      <c r="K56" s="39" t="s">
        <v>94</v>
      </c>
      <c r="L56" s="43" t="n">
        <v>37135</v>
      </c>
      <c r="M56" s="43" t="n">
        <v>37164</v>
      </c>
      <c r="N56" s="44" t="s">
        <v>89</v>
      </c>
      <c r="O56" s="39" t="s">
        <v>221</v>
      </c>
      <c r="P56" s="39" t="s">
        <v>61</v>
      </c>
      <c r="Q56" s="39" t="s">
        <v>191</v>
      </c>
      <c r="R56" s="39" t="s">
        <v>61</v>
      </c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</row>
    <row r="57" customFormat="false" ht="20.1" hidden="false" customHeight="true" outlineLevel="0" collapsed="false">
      <c r="I57" s="24"/>
    </row>
    <row r="58" customFormat="false" ht="20.1" hidden="false" customHeight="true" outlineLevel="0" collapsed="false">
      <c r="I58" s="24"/>
    </row>
    <row r="59" customFormat="false" ht="20.1" hidden="false" customHeight="true" outlineLevel="0" collapsed="false">
      <c r="I59" s="24"/>
    </row>
    <row r="60" customFormat="false" ht="20.1" hidden="false" customHeight="true" outlineLevel="0" collapsed="false">
      <c r="I60" s="24"/>
    </row>
    <row r="61" customFormat="false" ht="20.1" hidden="false" customHeight="true" outlineLevel="0" collapsed="false">
      <c r="I61" s="24"/>
    </row>
    <row r="62" customFormat="false" ht="20.1" hidden="false" customHeight="true" outlineLevel="0" collapsed="false">
      <c r="I62" s="24"/>
    </row>
    <row r="63" customFormat="false" ht="20.1" hidden="false" customHeight="true" outlineLevel="0" collapsed="false">
      <c r="I63" s="24"/>
    </row>
    <row r="64" customFormat="false" ht="20.1" hidden="false" customHeight="true" outlineLevel="0" collapsed="false">
      <c r="I64" s="24"/>
    </row>
    <row r="65" customFormat="false" ht="20.1" hidden="false" customHeight="true" outlineLevel="0" collapsed="false">
      <c r="I65" s="24"/>
    </row>
    <row r="66" customFormat="false" ht="20.1" hidden="false" customHeight="true" outlineLevel="0" collapsed="false">
      <c r="I66" s="24"/>
    </row>
    <row r="67" customFormat="false" ht="20.1" hidden="false" customHeight="true" outlineLevel="0" collapsed="false">
      <c r="I67" s="24"/>
    </row>
    <row r="68" customFormat="false" ht="20.1" hidden="false" customHeight="true" outlineLevel="0" collapsed="false">
      <c r="I68" s="24"/>
    </row>
    <row r="69" customFormat="false" ht="20.1" hidden="false" customHeight="true" outlineLevel="0" collapsed="false">
      <c r="I69" s="24"/>
    </row>
    <row r="70" customFormat="false" ht="20.1" hidden="false" customHeight="true" outlineLevel="0" collapsed="false">
      <c r="I70" s="24"/>
    </row>
    <row r="71" customFormat="false" ht="20.1" hidden="false" customHeight="true" outlineLevel="0" collapsed="false">
      <c r="I71" s="24"/>
    </row>
    <row r="72" customFormat="false" ht="20.1" hidden="false" customHeight="true" outlineLevel="0" collapsed="false">
      <c r="I72" s="24"/>
    </row>
    <row r="73" customFormat="false" ht="20.1" hidden="false" customHeight="true" outlineLevel="0" collapsed="false">
      <c r="I73" s="24"/>
    </row>
    <row r="74" customFormat="false" ht="20.1" hidden="false" customHeight="true" outlineLevel="0" collapsed="false">
      <c r="I74" s="24"/>
    </row>
    <row r="75" customFormat="false" ht="20.1" hidden="false" customHeight="true" outlineLevel="0" collapsed="false">
      <c r="I75" s="24"/>
    </row>
    <row r="76" customFormat="false" ht="20.1" hidden="false" customHeight="true" outlineLevel="0" collapsed="false">
      <c r="I76" s="24"/>
    </row>
    <row r="77" customFormat="false" ht="20.1" hidden="false" customHeight="true" outlineLevel="0" collapsed="false">
      <c r="I77" s="24"/>
    </row>
    <row r="78" customFormat="false" ht="20.1" hidden="false" customHeight="true" outlineLevel="0" collapsed="false">
      <c r="I78" s="24"/>
    </row>
    <row r="79" customFormat="false" ht="20.1" hidden="false" customHeight="true" outlineLevel="0" collapsed="false">
      <c r="I79" s="24"/>
    </row>
    <row r="80" customFormat="false" ht="20.1" hidden="false" customHeight="true" outlineLevel="0" collapsed="false">
      <c r="I80" s="24"/>
    </row>
    <row r="81" customFormat="false" ht="20.1" hidden="false" customHeight="true" outlineLevel="0" collapsed="false">
      <c r="I81" s="24"/>
    </row>
    <row r="82" customFormat="false" ht="20.1" hidden="false" customHeight="true" outlineLevel="0" collapsed="false">
      <c r="I82" s="24"/>
    </row>
    <row r="83" customFormat="false" ht="20.1" hidden="false" customHeight="true" outlineLevel="0" collapsed="false">
      <c r="I83" s="24"/>
    </row>
    <row r="84" customFormat="false" ht="20.1" hidden="false" customHeight="true" outlineLevel="0" collapsed="false">
      <c r="I84" s="24"/>
    </row>
    <row r="85" customFormat="false" ht="20.1" hidden="false" customHeight="true" outlineLevel="0" collapsed="false">
      <c r="I85" s="24"/>
    </row>
    <row r="86" customFormat="false" ht="20.1" hidden="false" customHeight="true" outlineLevel="0" collapsed="false">
      <c r="I86" s="24"/>
    </row>
    <row r="87" customFormat="false" ht="20.1" hidden="false" customHeight="true" outlineLevel="0" collapsed="false">
      <c r="I87" s="24"/>
    </row>
    <row r="88" customFormat="false" ht="20.1" hidden="false" customHeight="true" outlineLevel="0" collapsed="false">
      <c r="I88" s="24"/>
    </row>
    <row r="89" customFormat="false" ht="20.1" hidden="false" customHeight="true" outlineLevel="0" collapsed="false">
      <c r="I89" s="24"/>
    </row>
    <row r="90" customFormat="false" ht="20.1" hidden="false" customHeight="true" outlineLevel="0" collapsed="false">
      <c r="I90" s="24"/>
    </row>
    <row r="91" customFormat="false" ht="20.1" hidden="false" customHeight="true" outlineLevel="0" collapsed="false">
      <c r="I91" s="24"/>
    </row>
    <row r="92" customFormat="false" ht="20.1" hidden="false" customHeight="true" outlineLevel="0" collapsed="false">
      <c r="I92" s="24"/>
    </row>
    <row r="93" customFormat="false" ht="20.1" hidden="false" customHeight="true" outlineLevel="0" collapsed="false">
      <c r="I93" s="24"/>
    </row>
    <row r="94" customFormat="false" ht="20.1" hidden="false" customHeight="true" outlineLevel="0" collapsed="false">
      <c r="I94" s="24"/>
    </row>
    <row r="95" customFormat="false" ht="20.1" hidden="false" customHeight="true" outlineLevel="0" collapsed="false">
      <c r="I95" s="24"/>
    </row>
    <row r="96" customFormat="false" ht="20.1" hidden="false" customHeight="true" outlineLevel="0" collapsed="false">
      <c r="I96" s="24"/>
    </row>
    <row r="97" customFormat="false" ht="20.1" hidden="false" customHeight="true" outlineLevel="0" collapsed="false">
      <c r="I97" s="24"/>
    </row>
    <row r="98" customFormat="false" ht="20.1" hidden="false" customHeight="true" outlineLevel="0" collapsed="false">
      <c r="I98" s="24"/>
    </row>
    <row r="99" customFormat="false" ht="20.1" hidden="false" customHeight="true" outlineLevel="0" collapsed="false">
      <c r="I99" s="24"/>
    </row>
    <row r="100" customFormat="false" ht="20.1" hidden="false" customHeight="true" outlineLevel="0" collapsed="false">
      <c r="I100" s="24"/>
    </row>
    <row r="101" customFormat="false" ht="20.1" hidden="false" customHeight="true" outlineLevel="0" collapsed="false">
      <c r="I101" s="24"/>
    </row>
    <row r="102" customFormat="false" ht="20.1" hidden="false" customHeight="true" outlineLevel="0" collapsed="false">
      <c r="I102" s="24"/>
    </row>
    <row r="103" customFormat="false" ht="20.1" hidden="false" customHeight="true" outlineLevel="0" collapsed="false">
      <c r="I103" s="24"/>
    </row>
    <row r="104" customFormat="false" ht="20.1" hidden="false" customHeight="true" outlineLevel="0" collapsed="false">
      <c r="I104" s="24"/>
    </row>
    <row r="105" customFormat="false" ht="20.1" hidden="false" customHeight="true" outlineLevel="0" collapsed="false">
      <c r="I105" s="24"/>
    </row>
    <row r="106" customFormat="false" ht="20.1" hidden="false" customHeight="true" outlineLevel="0" collapsed="false">
      <c r="I106" s="24"/>
    </row>
    <row r="107" customFormat="false" ht="20.1" hidden="false" customHeight="true" outlineLevel="0" collapsed="false">
      <c r="I107" s="24"/>
    </row>
    <row r="108" customFormat="false" ht="20.1" hidden="false" customHeight="true" outlineLevel="0" collapsed="false">
      <c r="I108" s="24"/>
    </row>
    <row r="109" customFormat="false" ht="20.1" hidden="false" customHeight="true" outlineLevel="0" collapsed="false">
      <c r="I109" s="24"/>
    </row>
    <row r="110" customFormat="false" ht="20.1" hidden="false" customHeight="true" outlineLevel="0" collapsed="false">
      <c r="I110" s="24"/>
    </row>
    <row r="111" customFormat="false" ht="20.1" hidden="false" customHeight="true" outlineLevel="0" collapsed="false">
      <c r="I111" s="24"/>
    </row>
    <row r="112" customFormat="false" ht="20.1" hidden="false" customHeight="true" outlineLevel="0" collapsed="false">
      <c r="I112" s="24"/>
    </row>
    <row r="113" customFormat="false" ht="20.1" hidden="false" customHeight="true" outlineLevel="0" collapsed="false">
      <c r="I113" s="24"/>
    </row>
    <row r="114" customFormat="false" ht="20.1" hidden="false" customHeight="true" outlineLevel="0" collapsed="false">
      <c r="I114" s="24"/>
    </row>
    <row r="115" customFormat="false" ht="20.1" hidden="false" customHeight="true" outlineLevel="0" collapsed="false">
      <c r="I115" s="24"/>
    </row>
    <row r="116" customFormat="false" ht="20.1" hidden="false" customHeight="true" outlineLevel="0" collapsed="false">
      <c r="I116" s="24"/>
    </row>
    <row r="117" customFormat="false" ht="20.1" hidden="false" customHeight="true" outlineLevel="0" collapsed="false">
      <c r="I117" s="24"/>
    </row>
    <row r="118" customFormat="false" ht="20.1" hidden="false" customHeight="true" outlineLevel="0" collapsed="false">
      <c r="I118" s="24"/>
    </row>
    <row r="119" customFormat="false" ht="20.1" hidden="false" customHeight="true" outlineLevel="0" collapsed="false">
      <c r="I119" s="24"/>
    </row>
    <row r="120" customFormat="false" ht="20.1" hidden="false" customHeight="true" outlineLevel="0" collapsed="false">
      <c r="I120" s="24"/>
    </row>
    <row r="121" customFormat="false" ht="20.1" hidden="false" customHeight="true" outlineLevel="0" collapsed="false">
      <c r="I121" s="24"/>
    </row>
    <row r="122" customFormat="false" ht="20.1" hidden="false" customHeight="true" outlineLevel="0" collapsed="false">
      <c r="I122" s="24"/>
    </row>
    <row r="123" customFormat="false" ht="20.1" hidden="false" customHeight="true" outlineLevel="0" collapsed="false">
      <c r="I123" s="24"/>
    </row>
    <row r="124" customFormat="false" ht="20.1" hidden="false" customHeight="true" outlineLevel="0" collapsed="false">
      <c r="I124" s="24"/>
    </row>
    <row r="125" customFormat="false" ht="20.1" hidden="false" customHeight="true" outlineLevel="0" collapsed="false">
      <c r="I125" s="24"/>
    </row>
    <row r="126" customFormat="false" ht="20.1" hidden="false" customHeight="true" outlineLevel="0" collapsed="false">
      <c r="I126" s="24"/>
    </row>
    <row r="127" customFormat="false" ht="20.1" hidden="false" customHeight="true" outlineLevel="0" collapsed="false">
      <c r="I127" s="24"/>
    </row>
    <row r="128" customFormat="false" ht="20.1" hidden="false" customHeight="true" outlineLevel="0" collapsed="false">
      <c r="I128" s="24"/>
    </row>
    <row r="129" customFormat="false" ht="20.1" hidden="false" customHeight="true" outlineLevel="0" collapsed="false">
      <c r="I129" s="24"/>
    </row>
    <row r="130" customFormat="false" ht="20.1" hidden="false" customHeight="true" outlineLevel="0" collapsed="false">
      <c r="I130" s="24"/>
    </row>
    <row r="131" customFormat="false" ht="20.1" hidden="false" customHeight="true" outlineLevel="0" collapsed="false">
      <c r="I131" s="24"/>
    </row>
    <row r="132" customFormat="false" ht="20.1" hidden="false" customHeight="true" outlineLevel="0" collapsed="false">
      <c r="I132" s="24"/>
    </row>
    <row r="133" customFormat="false" ht="20.1" hidden="false" customHeight="true" outlineLevel="0" collapsed="false">
      <c r="I133" s="24"/>
    </row>
    <row r="134" customFormat="false" ht="20.1" hidden="false" customHeight="true" outlineLevel="0" collapsed="false">
      <c r="I134" s="24"/>
    </row>
    <row r="135" customFormat="false" ht="20.1" hidden="false" customHeight="true" outlineLevel="0" collapsed="false">
      <c r="I135" s="24"/>
    </row>
    <row r="136" customFormat="false" ht="20.1" hidden="false" customHeight="true" outlineLevel="0" collapsed="false">
      <c r="I136" s="24"/>
    </row>
    <row r="137" customFormat="false" ht="20.1" hidden="false" customHeight="true" outlineLevel="0" collapsed="false">
      <c r="I137" s="24"/>
    </row>
    <row r="138" customFormat="false" ht="20.1" hidden="false" customHeight="true" outlineLevel="0" collapsed="false">
      <c r="I138" s="24"/>
    </row>
    <row r="139" customFormat="false" ht="20.1" hidden="false" customHeight="true" outlineLevel="0" collapsed="false">
      <c r="I139" s="24"/>
    </row>
    <row r="140" customFormat="false" ht="20.1" hidden="false" customHeight="true" outlineLevel="0" collapsed="false">
      <c r="I140" s="24"/>
    </row>
    <row r="141" customFormat="false" ht="20.1" hidden="false" customHeight="true" outlineLevel="0" collapsed="false">
      <c r="I141" s="24"/>
    </row>
    <row r="142" customFormat="false" ht="20.1" hidden="false" customHeight="true" outlineLevel="0" collapsed="false">
      <c r="I142" s="24"/>
    </row>
    <row r="143" customFormat="false" ht="20.1" hidden="false" customHeight="true" outlineLevel="0" collapsed="false">
      <c r="I143" s="24"/>
    </row>
    <row r="144" customFormat="false" ht="20.1" hidden="false" customHeight="true" outlineLevel="0" collapsed="false">
      <c r="I144" s="24"/>
    </row>
    <row r="145" customFormat="false" ht="20.1" hidden="false" customHeight="true" outlineLevel="0" collapsed="false">
      <c r="I145" s="24"/>
    </row>
    <row r="146" customFormat="false" ht="20.1" hidden="false" customHeight="true" outlineLevel="0" collapsed="false">
      <c r="I146" s="24"/>
    </row>
    <row r="147" customFormat="false" ht="20.1" hidden="false" customHeight="true" outlineLevel="0" collapsed="false">
      <c r="I147" s="24"/>
    </row>
    <row r="148" customFormat="false" ht="20.1" hidden="false" customHeight="true" outlineLevel="0" collapsed="false">
      <c r="I148" s="24"/>
    </row>
    <row r="149" customFormat="false" ht="20.1" hidden="false" customHeight="true" outlineLevel="0" collapsed="false">
      <c r="I149" s="24"/>
    </row>
    <row r="150" customFormat="false" ht="20.1" hidden="false" customHeight="true" outlineLevel="0" collapsed="false">
      <c r="I150" s="24"/>
    </row>
    <row r="151" customFormat="false" ht="20.1" hidden="false" customHeight="true" outlineLevel="0" collapsed="false">
      <c r="I151" s="24"/>
    </row>
    <row r="152" customFormat="false" ht="20.1" hidden="false" customHeight="true" outlineLevel="0" collapsed="false">
      <c r="I152" s="24"/>
    </row>
    <row r="153" customFormat="false" ht="20.1" hidden="false" customHeight="true" outlineLevel="0" collapsed="false">
      <c r="I153" s="24"/>
    </row>
    <row r="154" customFormat="false" ht="20.1" hidden="false" customHeight="true" outlineLevel="0" collapsed="false">
      <c r="I154" s="24"/>
    </row>
    <row r="155" customFormat="false" ht="20.1" hidden="false" customHeight="true" outlineLevel="0" collapsed="false">
      <c r="I155" s="24"/>
    </row>
    <row r="156" customFormat="false" ht="20.1" hidden="false" customHeight="true" outlineLevel="0" collapsed="false">
      <c r="I156" s="24"/>
    </row>
    <row r="157" customFormat="false" ht="20.1" hidden="false" customHeight="true" outlineLevel="0" collapsed="false">
      <c r="I157" s="24"/>
    </row>
    <row r="158" customFormat="false" ht="20.1" hidden="false" customHeight="true" outlineLevel="0" collapsed="false">
      <c r="I158" s="24"/>
    </row>
    <row r="159" customFormat="false" ht="20.1" hidden="false" customHeight="true" outlineLevel="0" collapsed="false">
      <c r="I159" s="24"/>
    </row>
    <row r="160" customFormat="false" ht="20.1" hidden="false" customHeight="true" outlineLevel="0" collapsed="false">
      <c r="I160" s="24"/>
    </row>
    <row r="161" customFormat="false" ht="20.1" hidden="false" customHeight="true" outlineLevel="0" collapsed="false">
      <c r="I161" s="24"/>
    </row>
    <row r="162" customFormat="false" ht="20.1" hidden="false" customHeight="true" outlineLevel="0" collapsed="false">
      <c r="I162" s="24"/>
    </row>
    <row r="163" customFormat="false" ht="20.1" hidden="false" customHeight="true" outlineLevel="0" collapsed="false">
      <c r="I163" s="24"/>
    </row>
    <row r="164" customFormat="false" ht="20.1" hidden="false" customHeight="true" outlineLevel="0" collapsed="false">
      <c r="I164" s="24"/>
    </row>
    <row r="165" customFormat="false" ht="20.1" hidden="false" customHeight="true" outlineLevel="0" collapsed="false">
      <c r="I165" s="24"/>
    </row>
    <row r="166" customFormat="false" ht="20.1" hidden="false" customHeight="true" outlineLevel="0" collapsed="false">
      <c r="I166" s="24"/>
    </row>
    <row r="167" customFormat="false" ht="20.1" hidden="false" customHeight="true" outlineLevel="0" collapsed="false">
      <c r="I167" s="24"/>
    </row>
    <row r="168" customFormat="false" ht="20.1" hidden="false" customHeight="true" outlineLevel="0" collapsed="false">
      <c r="I168" s="24"/>
    </row>
    <row r="169" customFormat="false" ht="20.1" hidden="false" customHeight="true" outlineLevel="0" collapsed="false">
      <c r="I169" s="24"/>
    </row>
    <row r="170" customFormat="false" ht="20.1" hidden="false" customHeight="true" outlineLevel="0" collapsed="false">
      <c r="I170" s="24"/>
    </row>
    <row r="171" customFormat="false" ht="20.1" hidden="false" customHeight="true" outlineLevel="0" collapsed="false">
      <c r="I171" s="24"/>
    </row>
    <row r="172" customFormat="false" ht="20.1" hidden="false" customHeight="true" outlineLevel="0" collapsed="false">
      <c r="I172" s="24"/>
    </row>
    <row r="173" customFormat="false" ht="20.1" hidden="false" customHeight="true" outlineLevel="0" collapsed="false">
      <c r="I173" s="24"/>
    </row>
    <row r="174" customFormat="false" ht="20.1" hidden="false" customHeight="true" outlineLevel="0" collapsed="false">
      <c r="I174" s="24"/>
    </row>
    <row r="175" customFormat="false" ht="20.1" hidden="false" customHeight="true" outlineLevel="0" collapsed="false">
      <c r="I175" s="24"/>
    </row>
    <row r="176" customFormat="false" ht="20.1" hidden="false" customHeight="true" outlineLevel="0" collapsed="false">
      <c r="I176" s="24"/>
    </row>
    <row r="177" customFormat="false" ht="20.1" hidden="false" customHeight="true" outlineLevel="0" collapsed="false">
      <c r="I177" s="24"/>
    </row>
    <row r="178" customFormat="false" ht="20.1" hidden="false" customHeight="true" outlineLevel="0" collapsed="false">
      <c r="I178" s="24"/>
    </row>
    <row r="179" customFormat="false" ht="20.1" hidden="false" customHeight="true" outlineLevel="0" collapsed="false">
      <c r="I179" s="24"/>
    </row>
    <row r="180" customFormat="false" ht="20.1" hidden="false" customHeight="true" outlineLevel="0" collapsed="false">
      <c r="I180" s="24"/>
    </row>
    <row r="181" customFormat="false" ht="20.1" hidden="false" customHeight="true" outlineLevel="0" collapsed="false">
      <c r="I181" s="24"/>
    </row>
    <row r="182" customFormat="false" ht="20.1" hidden="false" customHeight="true" outlineLevel="0" collapsed="false">
      <c r="I182" s="24"/>
    </row>
    <row r="183" customFormat="false" ht="20.1" hidden="false" customHeight="true" outlineLevel="0" collapsed="false">
      <c r="I183" s="24"/>
    </row>
    <row r="184" customFormat="false" ht="20.1" hidden="false" customHeight="true" outlineLevel="0" collapsed="false">
      <c r="I184" s="24"/>
    </row>
    <row r="185" customFormat="false" ht="20.1" hidden="false" customHeight="true" outlineLevel="0" collapsed="false">
      <c r="I185" s="24"/>
    </row>
    <row r="186" customFormat="false" ht="20.1" hidden="false" customHeight="true" outlineLevel="0" collapsed="false">
      <c r="I186" s="24"/>
    </row>
    <row r="187" customFormat="false" ht="20.1" hidden="false" customHeight="true" outlineLevel="0" collapsed="false">
      <c r="I187" s="24"/>
    </row>
    <row r="188" customFormat="false" ht="20.1" hidden="false" customHeight="true" outlineLevel="0" collapsed="false">
      <c r="I188" s="24"/>
    </row>
    <row r="189" customFormat="false" ht="20.1" hidden="false" customHeight="true" outlineLevel="0" collapsed="false">
      <c r="I189" s="24"/>
    </row>
    <row r="190" customFormat="false" ht="20.1" hidden="false" customHeight="true" outlineLevel="0" collapsed="false">
      <c r="I190" s="24"/>
    </row>
    <row r="191" customFormat="false" ht="20.1" hidden="false" customHeight="true" outlineLevel="0" collapsed="false">
      <c r="I191" s="24"/>
    </row>
    <row r="192" customFormat="false" ht="20.1" hidden="false" customHeight="true" outlineLevel="0" collapsed="false">
      <c r="I192" s="24"/>
    </row>
    <row r="193" customFormat="false" ht="20.1" hidden="false" customHeight="true" outlineLevel="0" collapsed="false">
      <c r="I193" s="24"/>
    </row>
    <row r="194" customFormat="false" ht="20.1" hidden="false" customHeight="true" outlineLevel="0" collapsed="false">
      <c r="I194" s="24"/>
    </row>
    <row r="195" customFormat="false" ht="20.1" hidden="false" customHeight="true" outlineLevel="0" collapsed="false">
      <c r="I195" s="24"/>
    </row>
    <row r="196" customFormat="false" ht="20.1" hidden="false" customHeight="true" outlineLevel="0" collapsed="false">
      <c r="I196" s="24"/>
    </row>
    <row r="197" customFormat="false" ht="20.1" hidden="false" customHeight="true" outlineLevel="0" collapsed="false">
      <c r="I197" s="24"/>
    </row>
    <row r="198" customFormat="false" ht="20.1" hidden="false" customHeight="true" outlineLevel="0" collapsed="false">
      <c r="I198" s="24"/>
    </row>
    <row r="199" customFormat="false" ht="20.1" hidden="false" customHeight="true" outlineLevel="0" collapsed="false">
      <c r="I199" s="24"/>
    </row>
    <row r="200" customFormat="false" ht="20.1" hidden="false" customHeight="true" outlineLevel="0" collapsed="false">
      <c r="I200" s="24"/>
    </row>
    <row r="201" customFormat="false" ht="20.1" hidden="false" customHeight="true" outlineLevel="0" collapsed="false">
      <c r="I201" s="24"/>
    </row>
    <row r="202" customFormat="false" ht="20.1" hidden="false" customHeight="true" outlineLevel="0" collapsed="false">
      <c r="I202" s="24"/>
    </row>
    <row r="203" customFormat="false" ht="20.1" hidden="false" customHeight="true" outlineLevel="0" collapsed="false">
      <c r="I203" s="24"/>
    </row>
    <row r="204" customFormat="false" ht="20.1" hidden="false" customHeight="true" outlineLevel="0" collapsed="false">
      <c r="I204" s="24"/>
    </row>
    <row r="205" customFormat="false" ht="20.1" hidden="false" customHeight="true" outlineLevel="0" collapsed="false">
      <c r="I205" s="24"/>
    </row>
    <row r="206" customFormat="false" ht="20.1" hidden="false" customHeight="true" outlineLevel="0" collapsed="false">
      <c r="I206" s="24"/>
    </row>
    <row r="207" customFormat="false" ht="20.1" hidden="false" customHeight="true" outlineLevel="0" collapsed="false">
      <c r="I207" s="24"/>
    </row>
    <row r="208" customFormat="false" ht="20.1" hidden="false" customHeight="true" outlineLevel="0" collapsed="false">
      <c r="I208" s="24"/>
    </row>
    <row r="209" customFormat="false" ht="20.1" hidden="false" customHeight="true" outlineLevel="0" collapsed="false">
      <c r="I209" s="24"/>
    </row>
    <row r="210" customFormat="false" ht="20.1" hidden="false" customHeight="true" outlineLevel="0" collapsed="false">
      <c r="I210" s="24"/>
    </row>
    <row r="211" customFormat="false" ht="20.1" hidden="false" customHeight="true" outlineLevel="0" collapsed="false">
      <c r="I211" s="24"/>
    </row>
    <row r="212" customFormat="false" ht="20.1" hidden="false" customHeight="true" outlineLevel="0" collapsed="false">
      <c r="I212" s="24"/>
    </row>
    <row r="213" customFormat="false" ht="20.1" hidden="false" customHeight="true" outlineLevel="0" collapsed="false">
      <c r="I213" s="24"/>
    </row>
    <row r="214" customFormat="false" ht="20.1" hidden="false" customHeight="true" outlineLevel="0" collapsed="false">
      <c r="I214" s="24"/>
    </row>
    <row r="215" customFormat="false" ht="20.1" hidden="false" customHeight="true" outlineLevel="0" collapsed="false">
      <c r="I215" s="24"/>
    </row>
    <row r="216" customFormat="false" ht="20.1" hidden="false" customHeight="true" outlineLevel="0" collapsed="false">
      <c r="I216" s="24"/>
    </row>
    <row r="217" customFormat="false" ht="20.1" hidden="false" customHeight="true" outlineLevel="0" collapsed="false">
      <c r="I217" s="24"/>
    </row>
    <row r="218" customFormat="false" ht="20.1" hidden="false" customHeight="true" outlineLevel="0" collapsed="false">
      <c r="I218" s="24"/>
    </row>
    <row r="219" customFormat="false" ht="20.1" hidden="false" customHeight="true" outlineLevel="0" collapsed="false">
      <c r="I219" s="24"/>
    </row>
    <row r="220" customFormat="false" ht="20.1" hidden="false" customHeight="true" outlineLevel="0" collapsed="false">
      <c r="I220" s="24"/>
    </row>
    <row r="221" customFormat="false" ht="20.1" hidden="false" customHeight="true" outlineLevel="0" collapsed="false">
      <c r="I221" s="24"/>
    </row>
    <row r="222" customFormat="false" ht="20.1" hidden="false" customHeight="true" outlineLevel="0" collapsed="false">
      <c r="I222" s="24"/>
    </row>
    <row r="223" customFormat="false" ht="20.1" hidden="false" customHeight="true" outlineLevel="0" collapsed="false">
      <c r="I223" s="24"/>
    </row>
    <row r="224" customFormat="false" ht="20.1" hidden="false" customHeight="true" outlineLevel="0" collapsed="false">
      <c r="I224" s="24"/>
    </row>
    <row r="225" customFormat="false" ht="20.1" hidden="false" customHeight="true" outlineLevel="0" collapsed="false">
      <c r="I225" s="24"/>
    </row>
    <row r="226" customFormat="false" ht="20.1" hidden="false" customHeight="true" outlineLevel="0" collapsed="false">
      <c r="I226" s="24"/>
    </row>
    <row r="227" customFormat="false" ht="20.1" hidden="false" customHeight="true" outlineLevel="0" collapsed="false">
      <c r="I227" s="24"/>
    </row>
    <row r="228" customFormat="false" ht="20.1" hidden="false" customHeight="true" outlineLevel="0" collapsed="false">
      <c r="I228" s="24"/>
    </row>
    <row r="229" customFormat="false" ht="20.1" hidden="false" customHeight="true" outlineLevel="0" collapsed="false">
      <c r="I229" s="24"/>
    </row>
    <row r="230" customFormat="false" ht="20.1" hidden="false" customHeight="true" outlineLevel="0" collapsed="false">
      <c r="I230" s="24"/>
    </row>
    <row r="231" customFormat="false" ht="20.1" hidden="false" customHeight="true" outlineLevel="0" collapsed="false">
      <c r="I231" s="24"/>
    </row>
    <row r="232" customFormat="false" ht="20.1" hidden="false" customHeight="true" outlineLevel="0" collapsed="false">
      <c r="I232" s="24"/>
    </row>
    <row r="233" customFormat="false" ht="20.1" hidden="false" customHeight="true" outlineLevel="0" collapsed="false">
      <c r="I233" s="24"/>
    </row>
    <row r="234" customFormat="false" ht="20.1" hidden="false" customHeight="true" outlineLevel="0" collapsed="false">
      <c r="I234" s="24"/>
    </row>
    <row r="235" customFormat="false" ht="20.1" hidden="false" customHeight="true" outlineLevel="0" collapsed="false">
      <c r="I235" s="24"/>
    </row>
    <row r="236" customFormat="false" ht="20.1" hidden="false" customHeight="true" outlineLevel="0" collapsed="false">
      <c r="I236" s="24"/>
    </row>
    <row r="237" customFormat="false" ht="20.1" hidden="false" customHeight="true" outlineLevel="0" collapsed="false">
      <c r="I237" s="24"/>
    </row>
    <row r="238" customFormat="false" ht="20.1" hidden="false" customHeight="true" outlineLevel="0" collapsed="false">
      <c r="I238" s="24"/>
    </row>
    <row r="239" customFormat="false" ht="20.1" hidden="false" customHeight="true" outlineLevel="0" collapsed="false">
      <c r="I239" s="24"/>
    </row>
    <row r="240" customFormat="false" ht="20.1" hidden="false" customHeight="true" outlineLevel="0" collapsed="false">
      <c r="I240" s="24"/>
    </row>
    <row r="241" customFormat="false" ht="20.1" hidden="false" customHeight="true" outlineLevel="0" collapsed="false">
      <c r="I241" s="24"/>
    </row>
    <row r="242" customFormat="false" ht="20.1" hidden="false" customHeight="true" outlineLevel="0" collapsed="false">
      <c r="I242" s="24"/>
    </row>
    <row r="243" customFormat="false" ht="20.1" hidden="false" customHeight="true" outlineLevel="0" collapsed="false">
      <c r="I243" s="24"/>
    </row>
    <row r="244" customFormat="false" ht="20.1" hidden="false" customHeight="true" outlineLevel="0" collapsed="false">
      <c r="I244" s="24"/>
    </row>
    <row r="245" customFormat="false" ht="20.1" hidden="false" customHeight="true" outlineLevel="0" collapsed="false">
      <c r="I245" s="24"/>
    </row>
    <row r="246" customFormat="false" ht="20.1" hidden="false" customHeight="true" outlineLevel="0" collapsed="false">
      <c r="I246" s="24"/>
    </row>
    <row r="247" customFormat="false" ht="20.1" hidden="false" customHeight="true" outlineLevel="0" collapsed="false">
      <c r="I247" s="24"/>
    </row>
    <row r="248" customFormat="false" ht="20.1" hidden="false" customHeight="true" outlineLevel="0" collapsed="false">
      <c r="I248" s="24"/>
    </row>
    <row r="249" customFormat="false" ht="20.1" hidden="false" customHeight="true" outlineLevel="0" collapsed="false">
      <c r="I249" s="24"/>
    </row>
    <row r="250" customFormat="false" ht="20.1" hidden="false" customHeight="true" outlineLevel="0" collapsed="false">
      <c r="I250" s="24"/>
    </row>
    <row r="251" customFormat="false" ht="20.1" hidden="false" customHeight="true" outlineLevel="0" collapsed="false">
      <c r="I251" s="24"/>
    </row>
    <row r="252" customFormat="false" ht="20.1" hidden="false" customHeight="true" outlineLevel="0" collapsed="false">
      <c r="I252" s="24"/>
    </row>
    <row r="253" customFormat="false" ht="20.1" hidden="false" customHeight="true" outlineLevel="0" collapsed="false">
      <c r="I253" s="24"/>
    </row>
    <row r="254" customFormat="false" ht="20.1" hidden="false" customHeight="true" outlineLevel="0" collapsed="false">
      <c r="I254" s="24"/>
    </row>
    <row r="255" customFormat="false" ht="20.1" hidden="false" customHeight="true" outlineLevel="0" collapsed="false">
      <c r="I255" s="24"/>
    </row>
    <row r="256" customFormat="false" ht="20.1" hidden="false" customHeight="true" outlineLevel="0" collapsed="false">
      <c r="I256" s="24"/>
    </row>
    <row r="257" customFormat="false" ht="20.1" hidden="false" customHeight="true" outlineLevel="0" collapsed="false">
      <c r="I257" s="24"/>
    </row>
    <row r="258" customFormat="false" ht="20.1" hidden="false" customHeight="true" outlineLevel="0" collapsed="false">
      <c r="I258" s="24"/>
    </row>
    <row r="259" customFormat="false" ht="20.1" hidden="false" customHeight="true" outlineLevel="0" collapsed="false">
      <c r="I259" s="24"/>
    </row>
    <row r="260" customFormat="false" ht="20.1" hidden="false" customHeight="true" outlineLevel="0" collapsed="false">
      <c r="I260" s="24"/>
    </row>
    <row r="261" customFormat="false" ht="20.1" hidden="false" customHeight="true" outlineLevel="0" collapsed="false">
      <c r="I261" s="24"/>
    </row>
    <row r="262" customFormat="false" ht="20.1" hidden="false" customHeight="true" outlineLevel="0" collapsed="false">
      <c r="I262" s="24"/>
    </row>
    <row r="263" customFormat="false" ht="20.1" hidden="false" customHeight="true" outlineLevel="0" collapsed="false">
      <c r="I263" s="24"/>
    </row>
    <row r="264" customFormat="false" ht="20.1" hidden="false" customHeight="true" outlineLevel="0" collapsed="false">
      <c r="I264" s="24"/>
    </row>
    <row r="265" customFormat="false" ht="20.1" hidden="false" customHeight="true" outlineLevel="0" collapsed="false">
      <c r="I265" s="24"/>
    </row>
    <row r="266" customFormat="false" ht="20.1" hidden="false" customHeight="true" outlineLevel="0" collapsed="false">
      <c r="I266" s="24"/>
    </row>
    <row r="267" customFormat="false" ht="20.1" hidden="false" customHeight="true" outlineLevel="0" collapsed="false">
      <c r="I267" s="24"/>
    </row>
    <row r="268" customFormat="false" ht="20.1" hidden="false" customHeight="true" outlineLevel="0" collapsed="false">
      <c r="I268" s="24"/>
    </row>
    <row r="269" customFormat="false" ht="20.1" hidden="false" customHeight="true" outlineLevel="0" collapsed="false">
      <c r="I269" s="24"/>
    </row>
    <row r="270" customFormat="false" ht="20.1" hidden="false" customHeight="true" outlineLevel="0" collapsed="false">
      <c r="I270" s="24"/>
    </row>
    <row r="271" customFormat="false" ht="20.1" hidden="false" customHeight="true" outlineLevel="0" collapsed="false">
      <c r="I271" s="24"/>
    </row>
    <row r="272" customFormat="false" ht="20.1" hidden="false" customHeight="true" outlineLevel="0" collapsed="false">
      <c r="I272" s="24"/>
    </row>
    <row r="273" customFormat="false" ht="20.1" hidden="false" customHeight="true" outlineLevel="0" collapsed="false">
      <c r="I273" s="24"/>
    </row>
    <row r="274" customFormat="false" ht="20.1" hidden="false" customHeight="true" outlineLevel="0" collapsed="false">
      <c r="I274" s="24"/>
    </row>
    <row r="275" customFormat="false" ht="20.1" hidden="false" customHeight="true" outlineLevel="0" collapsed="false">
      <c r="I275" s="24"/>
    </row>
    <row r="276" customFormat="false" ht="20.1" hidden="false" customHeight="true" outlineLevel="0" collapsed="false">
      <c r="I276" s="24"/>
    </row>
    <row r="277" customFormat="false" ht="20.1" hidden="false" customHeight="true" outlineLevel="0" collapsed="false">
      <c r="I277" s="24"/>
    </row>
    <row r="278" customFormat="false" ht="20.1" hidden="false" customHeight="true" outlineLevel="0" collapsed="false">
      <c r="I278" s="24"/>
    </row>
    <row r="279" customFormat="false" ht="20.1" hidden="false" customHeight="true" outlineLevel="0" collapsed="false">
      <c r="I279" s="24"/>
    </row>
    <row r="280" customFormat="false" ht="20.1" hidden="false" customHeight="true" outlineLevel="0" collapsed="false">
      <c r="I280" s="24"/>
    </row>
    <row r="281" customFormat="false" ht="20.1" hidden="false" customHeight="true" outlineLevel="0" collapsed="false">
      <c r="I281" s="24"/>
    </row>
    <row r="282" customFormat="false" ht="20.1" hidden="false" customHeight="true" outlineLevel="0" collapsed="false">
      <c r="I282" s="24"/>
    </row>
    <row r="283" customFormat="false" ht="20.1" hidden="false" customHeight="true" outlineLevel="0" collapsed="false">
      <c r="I283" s="24"/>
    </row>
    <row r="284" customFormat="false" ht="20.1" hidden="false" customHeight="true" outlineLevel="0" collapsed="false">
      <c r="I284" s="24"/>
    </row>
    <row r="285" customFormat="false" ht="20.1" hidden="false" customHeight="true" outlineLevel="0" collapsed="false">
      <c r="I285" s="24"/>
    </row>
    <row r="286" customFormat="false" ht="20.1" hidden="false" customHeight="true" outlineLevel="0" collapsed="false">
      <c r="I286" s="24"/>
    </row>
    <row r="287" customFormat="false" ht="20.1" hidden="false" customHeight="true" outlineLevel="0" collapsed="false">
      <c r="I287" s="24"/>
    </row>
    <row r="288" customFormat="false" ht="20.1" hidden="false" customHeight="true" outlineLevel="0" collapsed="false">
      <c r="I288" s="24"/>
    </row>
    <row r="289" customFormat="false" ht="20.1" hidden="false" customHeight="true" outlineLevel="0" collapsed="false">
      <c r="I289" s="24"/>
    </row>
    <row r="290" customFormat="false" ht="20.1" hidden="false" customHeight="true" outlineLevel="0" collapsed="false">
      <c r="I290" s="24"/>
    </row>
    <row r="291" customFormat="false" ht="20.1" hidden="false" customHeight="true" outlineLevel="0" collapsed="false">
      <c r="I291" s="24"/>
    </row>
    <row r="292" customFormat="false" ht="20.1" hidden="false" customHeight="true" outlineLevel="0" collapsed="false">
      <c r="I292" s="24"/>
    </row>
    <row r="293" customFormat="false" ht="20.1" hidden="false" customHeight="true" outlineLevel="0" collapsed="false">
      <c r="I293" s="24"/>
    </row>
    <row r="294" customFormat="false" ht="20.1" hidden="false" customHeight="true" outlineLevel="0" collapsed="false">
      <c r="I294" s="24"/>
    </row>
    <row r="295" customFormat="false" ht="20.1" hidden="false" customHeight="true" outlineLevel="0" collapsed="false">
      <c r="I295" s="24"/>
    </row>
    <row r="296" customFormat="false" ht="20.1" hidden="false" customHeight="true" outlineLevel="0" collapsed="false">
      <c r="I296" s="24"/>
    </row>
    <row r="297" customFormat="false" ht="20.1" hidden="false" customHeight="true" outlineLevel="0" collapsed="false">
      <c r="I297" s="24"/>
    </row>
    <row r="298" customFormat="false" ht="20.1" hidden="false" customHeight="true" outlineLevel="0" collapsed="false">
      <c r="I298" s="24"/>
    </row>
    <row r="299" customFormat="false" ht="20.1" hidden="false" customHeight="true" outlineLevel="0" collapsed="false">
      <c r="I299" s="24"/>
    </row>
    <row r="300" customFormat="false" ht="20.1" hidden="false" customHeight="true" outlineLevel="0" collapsed="false">
      <c r="I300" s="24"/>
    </row>
    <row r="301" customFormat="false" ht="20.1" hidden="false" customHeight="true" outlineLevel="0" collapsed="false">
      <c r="I301" s="24"/>
    </row>
    <row r="302" customFormat="false" ht="20.1" hidden="false" customHeight="true" outlineLevel="0" collapsed="false">
      <c r="I302" s="24"/>
    </row>
    <row r="303" customFormat="false" ht="20.1" hidden="false" customHeight="true" outlineLevel="0" collapsed="false">
      <c r="I303" s="24"/>
    </row>
    <row r="304" customFormat="false" ht="20.1" hidden="false" customHeight="true" outlineLevel="0" collapsed="false">
      <c r="I304" s="24"/>
    </row>
    <row r="305" customFormat="false" ht="20.1" hidden="false" customHeight="true" outlineLevel="0" collapsed="false">
      <c r="I305" s="24"/>
    </row>
    <row r="306" customFormat="false" ht="20.1" hidden="false" customHeight="true" outlineLevel="0" collapsed="false">
      <c r="I306" s="24"/>
    </row>
    <row r="307" customFormat="false" ht="20.1" hidden="false" customHeight="true" outlineLevel="0" collapsed="false">
      <c r="I307" s="24"/>
    </row>
    <row r="308" customFormat="false" ht="20.1" hidden="false" customHeight="true" outlineLevel="0" collapsed="false">
      <c r="I308" s="24"/>
    </row>
    <row r="309" customFormat="false" ht="20.1" hidden="false" customHeight="true" outlineLevel="0" collapsed="false">
      <c r="I309" s="24"/>
    </row>
    <row r="310" customFormat="false" ht="20.1" hidden="false" customHeight="true" outlineLevel="0" collapsed="false">
      <c r="I310" s="24"/>
    </row>
    <row r="311" customFormat="false" ht="20.1" hidden="false" customHeight="true" outlineLevel="0" collapsed="false">
      <c r="I311" s="24"/>
    </row>
    <row r="312" customFormat="false" ht="20.1" hidden="false" customHeight="true" outlineLevel="0" collapsed="false">
      <c r="I312" s="24"/>
    </row>
    <row r="313" customFormat="false" ht="20.1" hidden="false" customHeight="true" outlineLevel="0" collapsed="false">
      <c r="I313" s="24"/>
    </row>
    <row r="314" customFormat="false" ht="20.1" hidden="false" customHeight="true" outlineLevel="0" collapsed="false">
      <c r="I314" s="24"/>
    </row>
    <row r="315" customFormat="false" ht="20.1" hidden="false" customHeight="true" outlineLevel="0" collapsed="false">
      <c r="I315" s="24"/>
    </row>
    <row r="316" customFormat="false" ht="20.1" hidden="false" customHeight="true" outlineLevel="0" collapsed="false">
      <c r="I316" s="24"/>
    </row>
    <row r="317" customFormat="false" ht="20.1" hidden="false" customHeight="true" outlineLevel="0" collapsed="false">
      <c r="I317" s="24"/>
    </row>
    <row r="318" customFormat="false" ht="20.1" hidden="false" customHeight="true" outlineLevel="0" collapsed="false">
      <c r="I318" s="24"/>
    </row>
    <row r="319" customFormat="false" ht="20.1" hidden="false" customHeight="true" outlineLevel="0" collapsed="false">
      <c r="I319" s="24"/>
    </row>
    <row r="320" customFormat="false" ht="20.1" hidden="false" customHeight="true" outlineLevel="0" collapsed="false">
      <c r="I320" s="24"/>
    </row>
    <row r="321" customFormat="false" ht="20.1" hidden="false" customHeight="true" outlineLevel="0" collapsed="false">
      <c r="I321" s="24"/>
    </row>
    <row r="322" customFormat="false" ht="20.1" hidden="false" customHeight="true" outlineLevel="0" collapsed="false">
      <c r="I322" s="24"/>
    </row>
    <row r="323" customFormat="false" ht="20.1" hidden="false" customHeight="true" outlineLevel="0" collapsed="false">
      <c r="I323" s="24"/>
    </row>
    <row r="324" customFormat="false" ht="20.1" hidden="false" customHeight="true" outlineLevel="0" collapsed="false">
      <c r="I324" s="24"/>
    </row>
    <row r="325" customFormat="false" ht="20.1" hidden="false" customHeight="true" outlineLevel="0" collapsed="false">
      <c r="I325" s="24"/>
    </row>
    <row r="326" customFormat="false" ht="20.1" hidden="false" customHeight="true" outlineLevel="0" collapsed="false">
      <c r="I326" s="24"/>
    </row>
    <row r="327" customFormat="false" ht="20.1" hidden="false" customHeight="true" outlineLevel="0" collapsed="false">
      <c r="I327" s="24"/>
    </row>
    <row r="328" customFormat="false" ht="20.1" hidden="false" customHeight="true" outlineLevel="0" collapsed="false">
      <c r="I328" s="24"/>
    </row>
    <row r="329" customFormat="false" ht="20.1" hidden="false" customHeight="true" outlineLevel="0" collapsed="false">
      <c r="I329" s="24"/>
    </row>
    <row r="330" customFormat="false" ht="20.1" hidden="false" customHeight="true" outlineLevel="0" collapsed="false">
      <c r="I330" s="24"/>
    </row>
    <row r="331" customFormat="false" ht="20.1" hidden="false" customHeight="true" outlineLevel="0" collapsed="false">
      <c r="I331" s="24"/>
    </row>
    <row r="332" customFormat="false" ht="20.1" hidden="false" customHeight="true" outlineLevel="0" collapsed="false">
      <c r="I332" s="24"/>
    </row>
    <row r="333" customFormat="false" ht="20.1" hidden="false" customHeight="true" outlineLevel="0" collapsed="false">
      <c r="I333" s="24"/>
    </row>
    <row r="334" customFormat="false" ht="20.1" hidden="false" customHeight="true" outlineLevel="0" collapsed="false">
      <c r="I334" s="24"/>
    </row>
    <row r="335" customFormat="false" ht="20.1" hidden="false" customHeight="true" outlineLevel="0" collapsed="false">
      <c r="I335" s="24"/>
    </row>
    <row r="336" customFormat="false" ht="20.1" hidden="false" customHeight="true" outlineLevel="0" collapsed="false">
      <c r="I336" s="24"/>
    </row>
    <row r="337" customFormat="false" ht="20.1" hidden="false" customHeight="true" outlineLevel="0" collapsed="false">
      <c r="I337" s="24"/>
    </row>
    <row r="338" customFormat="false" ht="20.1" hidden="false" customHeight="true" outlineLevel="0" collapsed="false">
      <c r="I338" s="24"/>
    </row>
    <row r="339" customFormat="false" ht="20.1" hidden="false" customHeight="true" outlineLevel="0" collapsed="false">
      <c r="I339" s="24"/>
    </row>
    <row r="340" customFormat="false" ht="20.1" hidden="false" customHeight="true" outlineLevel="0" collapsed="false">
      <c r="I340" s="24"/>
    </row>
    <row r="341" customFormat="false" ht="20.1" hidden="false" customHeight="true" outlineLevel="0" collapsed="false">
      <c r="I341" s="24"/>
    </row>
    <row r="342" customFormat="false" ht="20.1" hidden="false" customHeight="true" outlineLevel="0" collapsed="false">
      <c r="I342" s="24"/>
    </row>
    <row r="343" customFormat="false" ht="20.1" hidden="false" customHeight="true" outlineLevel="0" collapsed="false">
      <c r="I343" s="24"/>
    </row>
    <row r="344" customFormat="false" ht="20.1" hidden="false" customHeight="true" outlineLevel="0" collapsed="false">
      <c r="I344" s="24"/>
    </row>
    <row r="345" customFormat="false" ht="20.1" hidden="false" customHeight="true" outlineLevel="0" collapsed="false">
      <c r="I345" s="24"/>
    </row>
    <row r="346" customFormat="false" ht="20.1" hidden="false" customHeight="true" outlineLevel="0" collapsed="false">
      <c r="I346" s="24"/>
    </row>
    <row r="347" customFormat="false" ht="20.1" hidden="false" customHeight="true" outlineLevel="0" collapsed="false">
      <c r="I347" s="24"/>
    </row>
    <row r="348" customFormat="false" ht="20.1" hidden="false" customHeight="true" outlineLevel="0" collapsed="false">
      <c r="I348" s="24"/>
    </row>
    <row r="349" customFormat="false" ht="20.1" hidden="false" customHeight="true" outlineLevel="0" collapsed="false">
      <c r="I349" s="24"/>
    </row>
    <row r="350" customFormat="false" ht="20.1" hidden="false" customHeight="true" outlineLevel="0" collapsed="false">
      <c r="I350" s="24"/>
    </row>
    <row r="351" customFormat="false" ht="20.1" hidden="false" customHeight="true" outlineLevel="0" collapsed="false">
      <c r="I351" s="24"/>
    </row>
    <row r="352" customFormat="false" ht="20.1" hidden="false" customHeight="true" outlineLevel="0" collapsed="false">
      <c r="I352" s="24"/>
    </row>
    <row r="353" customFormat="false" ht="20.1" hidden="false" customHeight="true" outlineLevel="0" collapsed="false">
      <c r="I353" s="24"/>
    </row>
    <row r="354" customFormat="false" ht="20.1" hidden="false" customHeight="true" outlineLevel="0" collapsed="false">
      <c r="I354" s="24"/>
    </row>
    <row r="355" customFormat="false" ht="20.1" hidden="false" customHeight="true" outlineLevel="0" collapsed="false">
      <c r="I355" s="24"/>
    </row>
    <row r="356" customFormat="false" ht="20.1" hidden="false" customHeight="true" outlineLevel="0" collapsed="false">
      <c r="I356" s="24"/>
    </row>
    <row r="357" customFormat="false" ht="20.1" hidden="false" customHeight="true" outlineLevel="0" collapsed="false">
      <c r="I357" s="24"/>
    </row>
    <row r="358" customFormat="false" ht="20.1" hidden="false" customHeight="true" outlineLevel="0" collapsed="false">
      <c r="I358" s="24"/>
    </row>
    <row r="359" customFormat="false" ht="20.1" hidden="false" customHeight="true" outlineLevel="0" collapsed="false">
      <c r="I359" s="24"/>
    </row>
    <row r="360" customFormat="false" ht="20.1" hidden="false" customHeight="true" outlineLevel="0" collapsed="false">
      <c r="I360" s="24"/>
    </row>
    <row r="361" customFormat="false" ht="20.1" hidden="false" customHeight="true" outlineLevel="0" collapsed="false">
      <c r="I361" s="24"/>
    </row>
    <row r="362" customFormat="false" ht="20.1" hidden="false" customHeight="true" outlineLevel="0" collapsed="false">
      <c r="I362" s="24"/>
    </row>
    <row r="363" customFormat="false" ht="20.1" hidden="false" customHeight="true" outlineLevel="0" collapsed="false">
      <c r="I363" s="24"/>
    </row>
    <row r="364" customFormat="false" ht="20.1" hidden="false" customHeight="true" outlineLevel="0" collapsed="false">
      <c r="I364" s="24"/>
    </row>
    <row r="365" customFormat="false" ht="20.1" hidden="false" customHeight="true" outlineLevel="0" collapsed="false">
      <c r="I365" s="24"/>
    </row>
    <row r="366" customFormat="false" ht="20.1" hidden="false" customHeight="true" outlineLevel="0" collapsed="false">
      <c r="I366" s="24"/>
    </row>
    <row r="367" customFormat="false" ht="20.1" hidden="false" customHeight="true" outlineLevel="0" collapsed="false">
      <c r="I367" s="24"/>
    </row>
    <row r="368" customFormat="false" ht="20.1" hidden="false" customHeight="true" outlineLevel="0" collapsed="false">
      <c r="I368" s="24"/>
    </row>
    <row r="369" customFormat="false" ht="20.1" hidden="false" customHeight="true" outlineLevel="0" collapsed="false">
      <c r="I369" s="24"/>
    </row>
    <row r="370" customFormat="false" ht="20.1" hidden="false" customHeight="true" outlineLevel="0" collapsed="false">
      <c r="I370" s="24"/>
    </row>
    <row r="371" customFormat="false" ht="20.1" hidden="false" customHeight="true" outlineLevel="0" collapsed="false">
      <c r="I371" s="24"/>
    </row>
    <row r="372" customFormat="false" ht="20.1" hidden="false" customHeight="true" outlineLevel="0" collapsed="false">
      <c r="I372" s="24"/>
    </row>
    <row r="373" customFormat="false" ht="20.1" hidden="false" customHeight="true" outlineLevel="0" collapsed="false">
      <c r="I373" s="24"/>
    </row>
    <row r="374" customFormat="false" ht="20.1" hidden="false" customHeight="true" outlineLevel="0" collapsed="false">
      <c r="I374" s="24"/>
    </row>
    <row r="375" customFormat="false" ht="20.1" hidden="false" customHeight="true" outlineLevel="0" collapsed="false">
      <c r="I375" s="24"/>
    </row>
    <row r="376" customFormat="false" ht="20.1" hidden="false" customHeight="true" outlineLevel="0" collapsed="false">
      <c r="I376" s="24"/>
    </row>
    <row r="377" customFormat="false" ht="20.1" hidden="false" customHeight="true" outlineLevel="0" collapsed="false">
      <c r="I377" s="24"/>
    </row>
    <row r="378" customFormat="false" ht="20.1" hidden="false" customHeight="true" outlineLevel="0" collapsed="false">
      <c r="I378" s="24"/>
    </row>
    <row r="379" customFormat="false" ht="20.1" hidden="false" customHeight="true" outlineLevel="0" collapsed="false">
      <c r="I379" s="24"/>
    </row>
    <row r="380" customFormat="false" ht="20.1" hidden="false" customHeight="true" outlineLevel="0" collapsed="false">
      <c r="I380" s="24"/>
    </row>
    <row r="381" customFormat="false" ht="20.1" hidden="false" customHeight="true" outlineLevel="0" collapsed="false">
      <c r="I381" s="24"/>
    </row>
    <row r="382" customFormat="false" ht="20.1" hidden="false" customHeight="true" outlineLevel="0" collapsed="false">
      <c r="I382" s="24"/>
    </row>
    <row r="383" customFormat="false" ht="20.1" hidden="false" customHeight="true" outlineLevel="0" collapsed="false">
      <c r="I383" s="24"/>
    </row>
    <row r="384" customFormat="false" ht="20.1" hidden="false" customHeight="true" outlineLevel="0" collapsed="false">
      <c r="I384" s="24"/>
    </row>
    <row r="385" customFormat="false" ht="20.1" hidden="false" customHeight="true" outlineLevel="0" collapsed="false">
      <c r="I385" s="24"/>
    </row>
    <row r="386" customFormat="false" ht="20.1" hidden="false" customHeight="true" outlineLevel="0" collapsed="false">
      <c r="I386" s="24"/>
    </row>
  </sheetData>
  <printOptions headings="false" gridLines="false" gridLinesSet="true" horizontalCentered="false" verticalCentered="false"/>
  <pageMargins left="0.309722222222222" right="0.190277777777778" top="0.629861111111111" bottom="0.609722222222222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2001-09-07T11:27:10Z</dcterms:created>
  <dc:creator>Amanda Boettcher</dc:creator>
  <dc:description/>
  <dc:language>en-US</dc:language>
  <cp:lastModifiedBy>Monica Hwang</cp:lastModifiedBy>
  <cp:lastPrinted>2001-10-11T21:15:44Z</cp:lastPrinted>
  <dcterms:modified xsi:type="dcterms:W3CDTF">2001-11-14T12:15:17Z</dcterms:modified>
  <cp:revision>0</cp:revision>
  <dc:subject/>
  <dc:title/>
</cp:coreProperties>
</file>