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17-01" sheetId="1" state="visible" r:id="rId3"/>
    <sheet name="1-26-01" sheetId="2" state="visible" r:id="rId4"/>
    <sheet name="1-30-01" sheetId="3" state="visible" r:id="rId5"/>
    <sheet name="2-1-01" sheetId="4" state="visible" r:id="rId6"/>
    <sheet name="2-2-01" sheetId="5" state="visible" r:id="rId7"/>
    <sheet name="2-14-01" sheetId="6" state="visible" r:id="rId8"/>
    <sheet name="2-16-01" sheetId="7" state="visible" r:id="rId9"/>
    <sheet name="2-21-01" sheetId="8" state="visible" r:id="rId10"/>
    <sheet name="2-22-01" sheetId="9" state="visible" r:id="rId11"/>
    <sheet name="2-23-01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<sst xmlns="http://schemas.openxmlformats.org/spreadsheetml/2006/main" count="340" uniqueCount="76">
  <si>
    <t xml:space="preserve">Today's Booked Deals</t>
  </si>
  <si>
    <t xml:space="preserve">Customer Legal Name</t>
  </si>
  <si>
    <t xml:space="preserve">Customer Address</t>
  </si>
  <si>
    <t xml:space="preserve">Originator</t>
  </si>
  <si>
    <t xml:space="preserve">Close</t>
  </si>
  <si>
    <t xml:space="preserve">Term</t>
  </si>
  <si>
    <t xml:space="preserve">Sale Price</t>
  </si>
  <si>
    <t xml:space="preserve">Net Sales Price</t>
  </si>
  <si>
    <t xml:space="preserve">Offer</t>
  </si>
  <si>
    <t xml:space="preserve">Margin at Offer</t>
  </si>
  <si>
    <t xml:space="preserve">Margin at Mid</t>
  </si>
  <si>
    <t xml:space="preserve">TCV</t>
  </si>
  <si>
    <t xml:space="preserve">Spend</t>
  </si>
  <si>
    <t xml:space="preserve">NPV</t>
  </si>
  <si>
    <t xml:space="preserve">Credit Hold</t>
  </si>
  <si>
    <t xml:space="preserve">Date</t>
  </si>
  <si>
    <t xml:space="preserve">months</t>
  </si>
  <si>
    <t xml:space="preserve">$/MWh</t>
  </si>
  <si>
    <t xml:space="preserve">$</t>
  </si>
  <si>
    <t xml:space="preserve">MWh</t>
  </si>
  <si>
    <t xml:space="preserve">Tawa Supermarket, Inc</t>
  </si>
  <si>
    <t xml:space="preserve">6281 Regio Avenue, Buena Park, CA 90620-1042</t>
  </si>
  <si>
    <t xml:space="preserve">Tasha Huang</t>
  </si>
  <si>
    <t xml:space="preserve">Total</t>
  </si>
  <si>
    <t xml:space="preserve">Triple Tree Resorts DBA Pala Mesa Resort</t>
  </si>
  <si>
    <t xml:space="preserve">2001 Old Highway 395 / Fallbrook, CA 92028-9771</t>
  </si>
  <si>
    <t xml:space="preserve">Brian Dafferner</t>
  </si>
  <si>
    <t xml:space="preserve">Offer includes desk prudency adder of $4.23/MWh</t>
  </si>
  <si>
    <t xml:space="preserve">LA Fitness International LLC</t>
  </si>
  <si>
    <t xml:space="preserve">100 Bayview Circle, Ste. 4000 / Newport Beach, CA 92660</t>
  </si>
  <si>
    <t xml:space="preserve">LGS Sky Chefs</t>
  </si>
  <si>
    <t xml:space="preserve">524 E. Lamar Blvd. / Arlington TX 76011</t>
  </si>
  <si>
    <t xml:space="preserve">Gary Phillips</t>
  </si>
  <si>
    <t xml:space="preserve">Poway Honda</t>
  </si>
  <si>
    <t xml:space="preserve">13747 Poway Rd / Poway, CA 92064</t>
  </si>
  <si>
    <t xml:space="preserve">Tahsa Huang</t>
  </si>
  <si>
    <t xml:space="preserve">Poway Chevrolet</t>
  </si>
  <si>
    <t xml:space="preserve">13742 Poway Rd / Poway, CA 92064</t>
  </si>
  <si>
    <t xml:space="preserve">Both deals were initiated via the LINC channel, commission of $1.50/MWh, Margin reflects net sales price</t>
  </si>
  <si>
    <t xml:space="preserve">Credit Reserve</t>
  </si>
  <si>
    <t xml:space="preserve">Sunstone OP Properties</t>
  </si>
  <si>
    <t xml:space="preserve">903 Calis Amanecer / San Clemente CA 92673</t>
  </si>
  <si>
    <t xml:space="preserve">Seven Seas Associates</t>
  </si>
  <si>
    <t xml:space="preserve">411 Hotel Circle South / San Diego CA 92108</t>
  </si>
  <si>
    <t xml:space="preserve">International Hotel Associates</t>
  </si>
  <si>
    <t xml:space="preserve">1055 First Avenue / San Diego CA 92101</t>
  </si>
  <si>
    <t xml:space="preserve">REIT Management &amp; Research, Inc.</t>
  </si>
  <si>
    <t xml:space="preserve">5627 Oberlin Dr. Ste. 112 / San Diego CA 92121</t>
  </si>
  <si>
    <t xml:space="preserve">PYSIX Corp. a Cardinal Health Compnay</t>
  </si>
  <si>
    <t xml:space="preserve">3750 Torrey View Court / San Diego CA 92130</t>
  </si>
  <si>
    <t xml:space="preserve">MV Partners</t>
  </si>
  <si>
    <t xml:space="preserve">901 Carnino Del Rio South / San Diego CA 92108</t>
  </si>
  <si>
    <t xml:space="preserve">Hanalei Associates</t>
  </si>
  <si>
    <t xml:space="preserve">2270 Hotel Circle North / San Diego CA 92108</t>
  </si>
  <si>
    <t xml:space="preserve">Tipton Enterprises</t>
  </si>
  <si>
    <t xml:space="preserve">889 Arneja Ave / El Cajon CA 92020</t>
  </si>
  <si>
    <t xml:space="preserve">George O'Brien</t>
  </si>
  <si>
    <t xml:space="preserve">KSWB Inc</t>
  </si>
  <si>
    <t xml:space="preserve">7191 Engineer Rd. / San Diego CA 92111</t>
  </si>
  <si>
    <t xml:space="preserve">Rancho Bernardo Golf Club and The Country Club of Rancho Bernardo</t>
  </si>
  <si>
    <t xml:space="preserve">12280 Greene East Rd. / San Diego CA 92128</t>
  </si>
  <si>
    <t xml:space="preserve">Contract Type</t>
  </si>
  <si>
    <t xml:space="preserve">McGraw Hill Broadcast Company</t>
  </si>
  <si>
    <t xml:space="preserve">P.O. Box 85347 / San Diego, CA 92186</t>
  </si>
  <si>
    <t xml:space="preserve">Liquidated Damages</t>
  </si>
  <si>
    <t xml:space="preserve">Endevco</t>
  </si>
  <si>
    <t xml:space="preserve">30700 Rancho Viejo Rd. / San Juan Capistrano, CA92675</t>
  </si>
  <si>
    <t xml:space="preserve">McGraw Hill Broadcast Company was attained via a LINC relationship and $1.50/MWh commission will be paid out.  The metrics captured above are based on the net sales price.</t>
  </si>
  <si>
    <t xml:space="preserve">Major Market Inc.</t>
  </si>
  <si>
    <t xml:space="preserve">5504 East Alvarado Suite 206 / Fallbrook, CA 92028</t>
  </si>
  <si>
    <t xml:space="preserve">Crockett and Company Inc.</t>
  </si>
  <si>
    <t xml:space="preserve">601 West 12th St. / National City, CA 91950</t>
  </si>
  <si>
    <t xml:space="preserve">Hamilton Sunstrand &amp; Power Systems Division, a United Technologies Company </t>
  </si>
  <si>
    <t xml:space="preserve">4400 Ruffin Rd. / San Diego, CA 92123</t>
  </si>
  <si>
    <t xml:space="preserve">O.L.S. San Diego, LLC</t>
  </si>
  <si>
    <t xml:space="preserve">Hampton Inn Seaworld / 3888 Greenwood St. San Diego, CA 92110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</si>
</sst>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#,##0"/>
    <numFmt numFmtId="168" formatCode="_(* #,##0.00_);_(* \(#,##0.00\);_(* \-??_);_(@_)"/>
    <numFmt numFmtId="169" formatCode="0"/>
    <numFmt numFmtId="170" formatCode="#,##0.00"/>
    <numFmt numFmtId="171" formatCode="\$#,##0.00"/>
    <numFmt numFmtId="172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47.99"/>
    <col collapsed="false" customWidth="true" hidden="false" outlineLevel="0" max="3" min="3" style="1" width="14.85"/>
    <col collapsed="false" customWidth="true" hidden="false" outlineLevel="0" max="4" min="4" style="1" width="8.7"/>
    <col collapsed="false" customWidth="true" hidden="false" outlineLevel="0" max="5" min="5" style="0" width="8.28"/>
    <col collapsed="false" customWidth="true" hidden="false" outlineLevel="0" max="6" min="6" style="0" width="10.41"/>
    <col collapsed="false" customWidth="true" hidden="false" outlineLevel="0" max="7" min="7" style="0" width="14.85"/>
    <col collapsed="false" customWidth="true" hidden="false" outlineLevel="0" max="8" min="8" style="0" width="7.85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9.85"/>
    <col collapsed="false" customWidth="true" hidden="false" outlineLevel="0" max="13" min="13" style="1" width="8.14"/>
    <col collapsed="false" customWidth="true" hidden="false" outlineLevel="0" max="14" min="14" style="1" width="11.28"/>
  </cols>
  <sheetData>
    <row r="1" customFormat="false" ht="12.75" hidden="false" customHeight="false" outlineLevel="0" collapsed="false">
      <c r="A1" s="2" t="s">
        <v>0</v>
      </c>
      <c r="B1" s="3" t="n">
        <v>36908</v>
      </c>
      <c r="D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14</v>
      </c>
    </row>
    <row r="4" customFormat="false" ht="13.5" hidden="false" customHeight="false" outlineLevel="0" collapsed="false">
      <c r="A4" s="8"/>
      <c r="B4" s="9"/>
      <c r="C4" s="10"/>
      <c r="D4" s="10" t="s">
        <v>15</v>
      </c>
      <c r="E4" s="10" t="s">
        <v>16</v>
      </c>
      <c r="F4" s="10" t="s">
        <v>17</v>
      </c>
      <c r="G4" s="10" t="s">
        <v>17</v>
      </c>
      <c r="H4" s="9" t="s">
        <v>17</v>
      </c>
      <c r="I4" s="10" t="s">
        <v>18</v>
      </c>
      <c r="J4" s="10" t="s">
        <v>18</v>
      </c>
      <c r="K4" s="10" t="s">
        <v>18</v>
      </c>
      <c r="L4" s="11" t="s">
        <v>18</v>
      </c>
      <c r="M4" s="10" t="s">
        <v>19</v>
      </c>
      <c r="N4" s="12" t="s">
        <v>18</v>
      </c>
    </row>
    <row r="5" customFormat="false" ht="13.5" hidden="false" customHeight="false" outlineLevel="0" collapsed="false">
      <c r="A5" s="8" t="s">
        <v>20</v>
      </c>
      <c r="B5" s="9" t="s">
        <v>21</v>
      </c>
      <c r="C5" s="10" t="s">
        <v>22</v>
      </c>
      <c r="D5" s="13" t="n">
        <v>36908</v>
      </c>
      <c r="E5" s="14" t="n">
        <v>36</v>
      </c>
      <c r="F5" s="15" t="n">
        <v>109.95</v>
      </c>
      <c r="G5" s="15" t="n">
        <f aca="false">IF(C5="AMDAX",F5-0.7,F5)</f>
        <v>109.95</v>
      </c>
      <c r="H5" s="16" t="n">
        <v>109.55</v>
      </c>
      <c r="I5" s="17" t="n">
        <v>1968.3869866885</v>
      </c>
      <c r="J5" s="17" t="n">
        <v>63425.698764604</v>
      </c>
      <c r="K5" s="17" t="n">
        <v>593118</v>
      </c>
      <c r="L5" s="18" t="n">
        <f aca="false">K5/E5*12</f>
        <v>197706</v>
      </c>
      <c r="M5" s="19" t="n">
        <v>4937</v>
      </c>
      <c r="N5" s="20" t="n">
        <v>1184.8</v>
      </c>
    </row>
    <row r="6" customFormat="false" ht="12.75" hidden="false" customHeight="false" outlineLevel="0" collapsed="false">
      <c r="A6" s="21"/>
      <c r="B6" s="21"/>
      <c r="C6" s="22"/>
      <c r="D6" s="22"/>
      <c r="E6" s="23"/>
      <c r="F6" s="23"/>
      <c r="G6" s="23"/>
      <c r="H6" s="24" t="s">
        <v>23</v>
      </c>
      <c r="I6" s="25" t="n">
        <f aca="false">SUM(I5)</f>
        <v>1968.3869866885</v>
      </c>
      <c r="J6" s="25" t="n">
        <f aca="false">SUM(J5)</f>
        <v>63425.698764604</v>
      </c>
      <c r="K6" s="25" t="n">
        <f aca="false">SUM(K5)</f>
        <v>593118</v>
      </c>
      <c r="L6" s="25" t="n">
        <f aca="false">SUM(L5)</f>
        <v>197706</v>
      </c>
      <c r="M6" s="25" t="n">
        <f aca="false">SUM(M5)</f>
        <v>4937</v>
      </c>
      <c r="N6" s="26" t="n">
        <f aca="false">SUM(N5)</f>
        <v>1184.8</v>
      </c>
    </row>
    <row r="7" customFormat="false" ht="12.75" hidden="false" customHeight="false" outlineLevel="0" collapsed="false">
      <c r="A7" s="27"/>
      <c r="J7" s="28"/>
    </row>
    <row r="8" customFormat="false" ht="12.75" hidden="false" customHeight="false" outlineLevel="0" collapsed="false">
      <c r="A8" s="29"/>
      <c r="B8" s="30"/>
      <c r="C8" s="31"/>
      <c r="D8" s="31"/>
      <c r="E8" s="30"/>
      <c r="F8" s="30"/>
      <c r="G8" s="30"/>
      <c r="H8" s="30"/>
      <c r="I8" s="31"/>
      <c r="J8" s="32"/>
      <c r="K8" s="31"/>
      <c r="L8" s="31"/>
      <c r="M8" s="31"/>
      <c r="N8" s="31"/>
    </row>
    <row r="9" customFormat="false" ht="12.75" hidden="false" customHeight="false" outlineLevel="0" collapsed="false">
      <c r="A9" s="29"/>
      <c r="B9" s="30"/>
      <c r="C9" s="31"/>
      <c r="D9" s="31"/>
      <c r="E9" s="30"/>
      <c r="F9" s="30"/>
      <c r="G9" s="30"/>
      <c r="H9" s="30"/>
      <c r="I9" s="31"/>
      <c r="J9" s="31"/>
      <c r="K9" s="31"/>
      <c r="L9" s="31"/>
      <c r="M9" s="31"/>
      <c r="N9" s="31"/>
    </row>
    <row r="10" customFormat="false" ht="12.75" hidden="false" customHeight="false" outlineLevel="0" collapsed="false">
      <c r="A10" s="29"/>
      <c r="B10" s="29"/>
      <c r="C10" s="31"/>
      <c r="D10" s="31"/>
      <c r="E10" s="30"/>
      <c r="F10" s="30"/>
      <c r="G10" s="30"/>
      <c r="H10" s="30"/>
      <c r="I10" s="31"/>
      <c r="J10" s="31"/>
      <c r="K10" s="31"/>
      <c r="L10" s="31"/>
      <c r="M10" s="31"/>
      <c r="N1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56.56"/>
    <col collapsed="false" customWidth="true" hidden="false" outlineLevel="0" max="3" min="3" style="0" width="17.85"/>
    <col collapsed="false" customWidth="true" hidden="false" outlineLevel="0" max="4" min="4" style="0" width="13.7"/>
    <col collapsed="false" customWidth="true" hidden="false" outlineLevel="0" max="5" min="5" style="0" width="7.14"/>
    <col collapsed="false" customWidth="true" hidden="false" outlineLevel="0" max="6" min="6" style="0" width="7.56"/>
    <col collapsed="false" customWidth="true" hidden="false" outlineLevel="0" max="7" min="7" style="0" width="10.41"/>
    <col collapsed="false" customWidth="true" hidden="false" outlineLevel="0" max="8" min="8" style="0" width="7.14"/>
    <col collapsed="false" customWidth="true" hidden="false" outlineLevel="0" max="9" min="9" style="0" width="14.56"/>
    <col collapsed="false" customWidth="true" hidden="false" outlineLevel="0" max="10" min="10" style="0" width="13.41"/>
    <col collapsed="false" customWidth="true" hidden="false" outlineLevel="0" max="11" min="11" style="0" width="10.13"/>
    <col collapsed="false" customWidth="true" hidden="false" outlineLevel="0" max="12" min="12" style="0" width="8.56"/>
    <col collapsed="false" customWidth="true" hidden="false" outlineLevel="0" max="13" min="13" style="0" width="6.56"/>
    <col collapsed="false" customWidth="true" hidden="false" outlineLevel="0" max="14" min="14" style="0" width="14.28"/>
  </cols>
  <sheetData>
    <row r="1" customFormat="false" ht="12.75" hidden="false" customHeight="false" outlineLevel="0" collapsed="false">
      <c r="A1" s="2" t="s">
        <v>0</v>
      </c>
      <c r="B1" s="3" t="n">
        <v>36945</v>
      </c>
      <c r="C1" s="3"/>
      <c r="D1" s="1"/>
      <c r="E1" s="3"/>
      <c r="I1" s="1"/>
      <c r="J1" s="1"/>
      <c r="K1" s="1"/>
      <c r="L1" s="1"/>
      <c r="M1" s="1"/>
      <c r="N1" s="1"/>
    </row>
    <row r="2" customFormat="false" ht="13.5" hidden="false" customHeight="false" outlineLevel="0" collapsed="false">
      <c r="D2" s="1"/>
      <c r="E2" s="1"/>
      <c r="I2" s="1"/>
      <c r="J2" s="1"/>
      <c r="K2" s="1"/>
      <c r="L2" s="1"/>
      <c r="M2" s="1"/>
      <c r="N2" s="1"/>
    </row>
    <row r="3" customFormat="false" ht="12.75" hidden="false" customHeight="false" outlineLevel="0" collapsed="false">
      <c r="A3" s="4" t="s">
        <v>1</v>
      </c>
      <c r="B3" s="5" t="s">
        <v>2</v>
      </c>
      <c r="C3" s="5" t="s">
        <v>61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39</v>
      </c>
    </row>
    <row r="4" customFormat="false" ht="12.75" hidden="false" customHeight="false" outlineLevel="0" collapsed="false">
      <c r="A4" s="33"/>
      <c r="B4" s="34"/>
      <c r="C4" s="34"/>
      <c r="D4" s="35"/>
      <c r="E4" s="35" t="s">
        <v>15</v>
      </c>
      <c r="F4" s="35" t="s">
        <v>16</v>
      </c>
      <c r="G4" s="35" t="s">
        <v>17</v>
      </c>
      <c r="H4" s="34" t="s">
        <v>17</v>
      </c>
      <c r="I4" s="35" t="s">
        <v>18</v>
      </c>
      <c r="J4" s="35" t="s">
        <v>18</v>
      </c>
      <c r="K4" s="35" t="s">
        <v>18</v>
      </c>
      <c r="L4" s="36" t="s">
        <v>18</v>
      </c>
      <c r="M4" s="35" t="s">
        <v>19</v>
      </c>
      <c r="N4" s="37" t="s">
        <v>18</v>
      </c>
    </row>
    <row r="5" customFormat="false" ht="13.5" hidden="false" customHeight="false" outlineLevel="0" collapsed="false">
      <c r="A5" s="77" t="s">
        <v>74</v>
      </c>
      <c r="B5" s="78" t="s">
        <v>75</v>
      </c>
      <c r="C5" s="52" t="s">
        <v>64</v>
      </c>
      <c r="D5" s="52" t="s">
        <v>26</v>
      </c>
      <c r="E5" s="51" t="n">
        <v>36944</v>
      </c>
      <c r="F5" s="52" t="n">
        <v>60</v>
      </c>
      <c r="G5" s="70" t="n">
        <v>112.02</v>
      </c>
      <c r="H5" s="71" t="n">
        <v>99.2416136802041</v>
      </c>
      <c r="I5" s="72" t="n">
        <v>78656.5086816698</v>
      </c>
      <c r="J5" s="72" t="n">
        <v>109796.88868167</v>
      </c>
      <c r="K5" s="72" t="n">
        <v>780832</v>
      </c>
      <c r="L5" s="73" t="n">
        <f aca="false">K5/F5*12</f>
        <v>156166.4</v>
      </c>
      <c r="M5" s="55" t="n">
        <v>6155</v>
      </c>
      <c r="N5" s="74" t="n">
        <v>2585.28211775249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false" showRowColHeaders="true" showZeros="true" rightToLeft="false" tabSelected="false" showOutlineSymbols="true" defaultGridColor="true" view="normal" topLeftCell="C1" colorId="64" zoomScale="90" zoomScaleNormal="9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2" min="2" style="0" width="47.99"/>
    <col collapsed="false" customWidth="true" hidden="false" outlineLevel="0" max="3" min="3" style="1" width="14.85"/>
    <col collapsed="false" customWidth="true" hidden="false" outlineLevel="0" max="4" min="4" style="1" width="8.7"/>
    <col collapsed="false" customWidth="true" hidden="false" outlineLevel="0" max="5" min="5" style="0" width="8.28"/>
    <col collapsed="false" customWidth="true" hidden="false" outlineLevel="0" max="6" min="6" style="0" width="10.41"/>
    <col collapsed="false" customWidth="true" hidden="false" outlineLevel="0" max="7" min="7" style="0" width="14.85"/>
    <col collapsed="false" customWidth="true" hidden="false" outlineLevel="0" max="8" min="8" style="0" width="7.85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9.85"/>
    <col collapsed="false" customWidth="true" hidden="false" outlineLevel="0" max="13" min="13" style="1" width="8.14"/>
    <col collapsed="false" customWidth="true" hidden="false" outlineLevel="0" max="14" min="14" style="1" width="11.28"/>
  </cols>
  <sheetData>
    <row r="1" customFormat="false" ht="12.75" hidden="false" customHeight="false" outlineLevel="0" collapsed="false">
      <c r="A1" s="2" t="s">
        <v>0</v>
      </c>
      <c r="B1" s="3" t="n">
        <v>36917</v>
      </c>
      <c r="D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14</v>
      </c>
    </row>
    <row r="4" customFormat="false" ht="13.5" hidden="false" customHeight="false" outlineLevel="0" collapsed="false">
      <c r="A4" s="8"/>
      <c r="B4" s="9"/>
      <c r="C4" s="10"/>
      <c r="D4" s="10" t="s">
        <v>15</v>
      </c>
      <c r="E4" s="10" t="s">
        <v>16</v>
      </c>
      <c r="F4" s="10" t="s">
        <v>17</v>
      </c>
      <c r="G4" s="10" t="s">
        <v>17</v>
      </c>
      <c r="H4" s="9" t="s">
        <v>17</v>
      </c>
      <c r="I4" s="10" t="s">
        <v>18</v>
      </c>
      <c r="J4" s="10" t="s">
        <v>18</v>
      </c>
      <c r="K4" s="10" t="s">
        <v>18</v>
      </c>
      <c r="L4" s="11" t="s">
        <v>18</v>
      </c>
      <c r="M4" s="10" t="s">
        <v>19</v>
      </c>
      <c r="N4" s="12" t="s">
        <v>18</v>
      </c>
    </row>
    <row r="5" customFormat="false" ht="13.5" hidden="false" customHeight="false" outlineLevel="0" collapsed="false">
      <c r="A5" s="8" t="s">
        <v>24</v>
      </c>
      <c r="B5" s="9" t="s">
        <v>25</v>
      </c>
      <c r="C5" s="10" t="s">
        <v>26</v>
      </c>
      <c r="D5" s="13" t="n">
        <v>36916</v>
      </c>
      <c r="E5" s="14" t="n">
        <v>60</v>
      </c>
      <c r="F5" s="15" t="n">
        <v>112.02</v>
      </c>
      <c r="G5" s="15" t="n">
        <f aca="false">IF(C5="AMDAX",F5-0.7,F5)</f>
        <v>112.02</v>
      </c>
      <c r="H5" s="16" t="n">
        <v>111.44263894896</v>
      </c>
      <c r="I5" s="17" t="n">
        <v>2663.35304946687</v>
      </c>
      <c r="J5" s="17" t="n">
        <v>66759.8102976592</v>
      </c>
      <c r="K5" s="17" t="n">
        <v>870111</v>
      </c>
      <c r="L5" s="18" t="n">
        <f aca="false">K5/E5*12</f>
        <v>174022.2</v>
      </c>
      <c r="M5" s="19" t="n">
        <v>6307</v>
      </c>
      <c r="N5" s="20" t="n">
        <v>2815.09291826023</v>
      </c>
    </row>
    <row r="6" customFormat="false" ht="12.75" hidden="false" customHeight="false" outlineLevel="0" collapsed="false">
      <c r="A6" s="21"/>
      <c r="B6" s="21"/>
      <c r="C6" s="22"/>
      <c r="D6" s="22"/>
      <c r="E6" s="23"/>
      <c r="F6" s="23"/>
      <c r="G6" s="23"/>
      <c r="H6" s="24" t="s">
        <v>23</v>
      </c>
      <c r="I6" s="25" t="n">
        <f aca="false">SUM(I5)</f>
        <v>2663.35304946687</v>
      </c>
      <c r="J6" s="25" t="n">
        <f aca="false">SUM(J5)</f>
        <v>66759.8102976592</v>
      </c>
      <c r="K6" s="25" t="n">
        <f aca="false">SUM(K5)</f>
        <v>870111</v>
      </c>
      <c r="L6" s="25" t="n">
        <f aca="false">SUM(L5)</f>
        <v>174022.2</v>
      </c>
      <c r="M6" s="25" t="n">
        <f aca="false">SUM(M5)</f>
        <v>6307</v>
      </c>
      <c r="N6" s="26" t="n">
        <f aca="false">SUM(N5)</f>
        <v>2815.09291826023</v>
      </c>
    </row>
    <row r="7" customFormat="false" ht="12.75" hidden="false" customHeight="false" outlineLevel="0" collapsed="false">
      <c r="A7" s="27"/>
      <c r="J7" s="28"/>
    </row>
    <row r="8" customFormat="false" ht="12.75" hidden="false" customHeight="false" outlineLevel="0" collapsed="false">
      <c r="A8" s="29" t="s">
        <v>27</v>
      </c>
      <c r="B8" s="30"/>
      <c r="C8" s="31"/>
      <c r="D8" s="31"/>
      <c r="E8" s="30"/>
      <c r="F8" s="30"/>
      <c r="G8" s="30"/>
      <c r="H8" s="30"/>
      <c r="I8" s="31"/>
      <c r="J8" s="32"/>
      <c r="K8" s="31"/>
      <c r="L8" s="31"/>
      <c r="M8" s="31"/>
      <c r="N8" s="31"/>
    </row>
    <row r="9" customFormat="false" ht="12.75" hidden="false" customHeight="false" outlineLevel="0" collapsed="false">
      <c r="A9" s="29"/>
      <c r="B9" s="30"/>
      <c r="C9" s="31"/>
      <c r="D9" s="31"/>
      <c r="E9" s="30"/>
      <c r="F9" s="30"/>
      <c r="G9" s="30"/>
      <c r="H9" s="30"/>
      <c r="I9" s="31"/>
      <c r="J9" s="31"/>
      <c r="K9" s="31"/>
      <c r="L9" s="31"/>
      <c r="M9" s="31"/>
      <c r="N9" s="31"/>
    </row>
    <row r="10" customFormat="false" ht="12.75" hidden="false" customHeight="false" outlineLevel="0" collapsed="false">
      <c r="A10" s="29"/>
      <c r="B10" s="29"/>
      <c r="C10" s="31"/>
      <c r="D10" s="31"/>
      <c r="E10" s="30"/>
      <c r="F10" s="30"/>
      <c r="G10" s="30"/>
      <c r="H10" s="30"/>
      <c r="I10" s="31"/>
      <c r="J10" s="31"/>
      <c r="K10" s="31"/>
      <c r="L10" s="31"/>
      <c r="M10" s="31"/>
      <c r="N1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false" showRowColHeaders="true" showZeros="true" rightToLeft="false" tabSelected="false" showOutlineSymbols="true" defaultGridColor="true" view="normal" topLeftCell="C1" colorId="64" zoomScale="90" zoomScaleNormal="9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52.28"/>
    <col collapsed="false" customWidth="true" hidden="false" outlineLevel="0" max="3" min="3" style="1" width="14.85"/>
    <col collapsed="false" customWidth="true" hidden="false" outlineLevel="0" max="4" min="4" style="1" width="8.7"/>
    <col collapsed="false" customWidth="true" hidden="false" outlineLevel="0" max="5" min="5" style="0" width="8.28"/>
    <col collapsed="false" customWidth="true" hidden="false" outlineLevel="0" max="6" min="6" style="0" width="10.41"/>
    <col collapsed="false" customWidth="true" hidden="false" outlineLevel="0" max="7" min="7" style="0" width="14.85"/>
    <col collapsed="false" customWidth="true" hidden="false" outlineLevel="0" max="8" min="8" style="0" width="7.85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9.85"/>
    <col collapsed="false" customWidth="true" hidden="false" outlineLevel="0" max="13" min="13" style="1" width="8.14"/>
    <col collapsed="false" customWidth="true" hidden="false" outlineLevel="0" max="14" min="14" style="1" width="11.28"/>
  </cols>
  <sheetData>
    <row r="1" customFormat="false" ht="12.75" hidden="false" customHeight="false" outlineLevel="0" collapsed="false">
      <c r="A1" s="2" t="s">
        <v>0</v>
      </c>
      <c r="B1" s="3" t="n">
        <v>36921</v>
      </c>
      <c r="D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14</v>
      </c>
    </row>
    <row r="4" customFormat="false" ht="13.5" hidden="false" customHeight="false" outlineLevel="0" collapsed="false">
      <c r="A4" s="8"/>
      <c r="B4" s="9"/>
      <c r="C4" s="10"/>
      <c r="D4" s="10" t="s">
        <v>15</v>
      </c>
      <c r="E4" s="10" t="s">
        <v>16</v>
      </c>
      <c r="F4" s="10" t="s">
        <v>17</v>
      </c>
      <c r="G4" s="10" t="s">
        <v>17</v>
      </c>
      <c r="H4" s="9" t="s">
        <v>17</v>
      </c>
      <c r="I4" s="10" t="s">
        <v>18</v>
      </c>
      <c r="J4" s="10" t="s">
        <v>18</v>
      </c>
      <c r="K4" s="10" t="s">
        <v>18</v>
      </c>
      <c r="L4" s="11" t="s">
        <v>18</v>
      </c>
      <c r="M4" s="10" t="s">
        <v>19</v>
      </c>
      <c r="N4" s="12" t="s">
        <v>18</v>
      </c>
    </row>
    <row r="5" customFormat="false" ht="13.5" hidden="false" customHeight="false" outlineLevel="0" collapsed="false">
      <c r="A5" s="8" t="s">
        <v>28</v>
      </c>
      <c r="B5" s="9" t="s">
        <v>29</v>
      </c>
      <c r="C5" s="10" t="s">
        <v>22</v>
      </c>
      <c r="D5" s="13" t="n">
        <v>36920</v>
      </c>
      <c r="E5" s="14" t="n">
        <v>48</v>
      </c>
      <c r="F5" s="15" t="n">
        <v>128.21</v>
      </c>
      <c r="G5" s="15" t="n">
        <f aca="false">IF(C5="AMDAX",F5-0.7,F5)</f>
        <v>128.21</v>
      </c>
      <c r="H5" s="16" t="n">
        <v>129.55</v>
      </c>
      <c r="I5" s="17" t="n">
        <v>-7410.42500004163</v>
      </c>
      <c r="J5" s="17" t="n">
        <v>54589.8948913764</v>
      </c>
      <c r="K5" s="17" t="n">
        <v>794743.022239221</v>
      </c>
      <c r="L5" s="18" t="n">
        <f aca="false">K5/E5*12</f>
        <v>198685.755559805</v>
      </c>
      <c r="M5" s="19" t="n">
        <v>5511.9079782836</v>
      </c>
      <c r="N5" s="20" t="n">
        <v>2315</v>
      </c>
    </row>
    <row r="6" customFormat="false" ht="12.75" hidden="false" customHeight="false" outlineLevel="0" collapsed="false">
      <c r="A6" s="21"/>
      <c r="B6" s="21"/>
      <c r="C6" s="22"/>
      <c r="D6" s="22"/>
      <c r="E6" s="23"/>
      <c r="F6" s="23"/>
      <c r="G6" s="23"/>
      <c r="H6" s="24" t="s">
        <v>23</v>
      </c>
      <c r="I6" s="25" t="n">
        <f aca="false">SUM(I5)</f>
        <v>-7410.42500004163</v>
      </c>
      <c r="J6" s="25" t="n">
        <f aca="false">SUM(J5)</f>
        <v>54589.8948913764</v>
      </c>
      <c r="K6" s="25" t="n">
        <f aca="false">SUM(K5)</f>
        <v>794743.022239221</v>
      </c>
      <c r="L6" s="25" t="n">
        <f aca="false">SUM(L5)</f>
        <v>198685.755559805</v>
      </c>
      <c r="M6" s="25" t="n">
        <f aca="false">SUM(M5)</f>
        <v>5511.9079782836</v>
      </c>
      <c r="N6" s="26" t="n">
        <f aca="false">SUM(N5)</f>
        <v>2315</v>
      </c>
    </row>
    <row r="7" customFormat="false" ht="12.75" hidden="false" customHeight="false" outlineLevel="0" collapsed="false">
      <c r="A7" s="27"/>
      <c r="J7" s="28"/>
    </row>
    <row r="8" customFormat="false" ht="12.75" hidden="false" customHeight="false" outlineLevel="0" collapsed="false">
      <c r="A8" s="29"/>
      <c r="B8" s="30"/>
      <c r="C8" s="31"/>
      <c r="D8" s="31"/>
      <c r="E8" s="30"/>
      <c r="F8" s="30"/>
      <c r="G8" s="30"/>
      <c r="H8" s="30"/>
      <c r="I8" s="31"/>
      <c r="J8" s="32"/>
      <c r="K8" s="31"/>
      <c r="L8" s="31"/>
      <c r="M8" s="31"/>
      <c r="N8" s="31"/>
    </row>
    <row r="9" customFormat="false" ht="12.75" hidden="false" customHeight="false" outlineLevel="0" collapsed="false">
      <c r="A9" s="29"/>
      <c r="B9" s="30"/>
      <c r="C9" s="31"/>
      <c r="D9" s="31"/>
      <c r="E9" s="30"/>
      <c r="F9" s="30"/>
      <c r="G9" s="30"/>
      <c r="H9" s="30"/>
      <c r="I9" s="31"/>
      <c r="J9" s="31"/>
      <c r="K9" s="31"/>
      <c r="L9" s="31"/>
      <c r="M9" s="31"/>
      <c r="N9" s="31"/>
    </row>
    <row r="10" customFormat="false" ht="12.75" hidden="false" customHeight="false" outlineLevel="0" collapsed="false">
      <c r="A10" s="29"/>
      <c r="B10" s="29"/>
      <c r="C10" s="31"/>
      <c r="D10" s="31"/>
      <c r="E10" s="30"/>
      <c r="F10" s="30"/>
      <c r="G10" s="30"/>
      <c r="H10" s="30"/>
      <c r="I10" s="31"/>
      <c r="J10" s="31"/>
      <c r="K10" s="31"/>
      <c r="L10" s="31"/>
      <c r="M10" s="31"/>
      <c r="N1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6" activeCellId="0" sqref="M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36.42"/>
    <col collapsed="false" customWidth="true" hidden="false" outlineLevel="0" max="3" min="3" style="1" width="14.85"/>
    <col collapsed="false" customWidth="true" hidden="false" outlineLevel="0" max="4" min="4" style="1" width="8.7"/>
    <col collapsed="false" customWidth="true" hidden="false" outlineLevel="0" max="5" min="5" style="0" width="8.28"/>
    <col collapsed="false" customWidth="true" hidden="false" outlineLevel="0" max="6" min="6" style="0" width="10.41"/>
    <col collapsed="false" customWidth="true" hidden="false" outlineLevel="0" max="7" min="7" style="0" width="14.85"/>
    <col collapsed="false" customWidth="true" hidden="false" outlineLevel="0" max="8" min="8" style="0" width="7.85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9.85"/>
    <col collapsed="false" customWidth="true" hidden="false" outlineLevel="0" max="13" min="13" style="1" width="8.14"/>
    <col collapsed="false" customWidth="true" hidden="false" outlineLevel="0" max="14" min="14" style="1" width="11.28"/>
  </cols>
  <sheetData>
    <row r="1" customFormat="false" ht="12.75" hidden="false" customHeight="false" outlineLevel="0" collapsed="false">
      <c r="A1" s="2" t="s">
        <v>0</v>
      </c>
      <c r="B1" s="3" t="n">
        <v>36923</v>
      </c>
      <c r="D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14</v>
      </c>
    </row>
    <row r="4" customFormat="false" ht="13.5" hidden="false" customHeight="false" outlineLevel="0" collapsed="false">
      <c r="A4" s="8"/>
      <c r="B4" s="9"/>
      <c r="C4" s="10"/>
      <c r="D4" s="10" t="s">
        <v>15</v>
      </c>
      <c r="E4" s="10" t="s">
        <v>16</v>
      </c>
      <c r="F4" s="10" t="s">
        <v>17</v>
      </c>
      <c r="G4" s="10" t="s">
        <v>17</v>
      </c>
      <c r="H4" s="9" t="s">
        <v>17</v>
      </c>
      <c r="I4" s="10" t="s">
        <v>18</v>
      </c>
      <c r="J4" s="10" t="s">
        <v>18</v>
      </c>
      <c r="K4" s="10" t="s">
        <v>18</v>
      </c>
      <c r="L4" s="11" t="s">
        <v>18</v>
      </c>
      <c r="M4" s="10" t="s">
        <v>19</v>
      </c>
      <c r="N4" s="12" t="s">
        <v>18</v>
      </c>
    </row>
    <row r="5" customFormat="false" ht="13.5" hidden="false" customHeight="false" outlineLevel="0" collapsed="false">
      <c r="A5" s="8" t="s">
        <v>30</v>
      </c>
      <c r="B5" s="9" t="s">
        <v>31</v>
      </c>
      <c r="C5" s="10" t="s">
        <v>32</v>
      </c>
      <c r="D5" s="13" t="n">
        <v>36922</v>
      </c>
      <c r="E5" s="14" t="n">
        <v>60</v>
      </c>
      <c r="F5" s="15" t="n">
        <v>128.46</v>
      </c>
      <c r="G5" s="15" t="n">
        <f aca="false">IF(C5="AMDAX",F5-0.7,F5)</f>
        <v>128.46</v>
      </c>
      <c r="H5" s="16" t="n">
        <v>123.708212613838</v>
      </c>
      <c r="I5" s="17" t="n">
        <v>29708.9809037661</v>
      </c>
      <c r="J5" s="17" t="n">
        <v>77840.303950721</v>
      </c>
      <c r="K5" s="17" t="n">
        <v>926779</v>
      </c>
      <c r="L5" s="18" t="n">
        <f aca="false">K5/E5*12</f>
        <v>185355.8</v>
      </c>
      <c r="M5" s="19" t="n">
        <v>6252</v>
      </c>
      <c r="N5" s="20" t="n">
        <v>2625.91125518744</v>
      </c>
    </row>
    <row r="6" customFormat="false" ht="12.75" hidden="false" customHeight="false" outlineLevel="0" collapsed="false">
      <c r="A6" s="21"/>
      <c r="B6" s="21"/>
      <c r="C6" s="22"/>
      <c r="D6" s="22"/>
      <c r="E6" s="23"/>
      <c r="F6" s="23"/>
      <c r="G6" s="23"/>
      <c r="H6" s="24" t="s">
        <v>23</v>
      </c>
      <c r="I6" s="25" t="n">
        <f aca="false">SUM(I5)</f>
        <v>29708.9809037661</v>
      </c>
      <c r="J6" s="25" t="n">
        <f aca="false">SUM(J5)</f>
        <v>77840.303950721</v>
      </c>
      <c r="K6" s="25" t="n">
        <f aca="false">SUM(K5)</f>
        <v>926779</v>
      </c>
      <c r="L6" s="25" t="n">
        <f aca="false">SUM(L5)</f>
        <v>185355.8</v>
      </c>
      <c r="M6" s="25" t="n">
        <f aca="false">SUM(M5)</f>
        <v>6252</v>
      </c>
      <c r="N6" s="26" t="n">
        <f aca="false">SUM(N5)</f>
        <v>2625.91125518744</v>
      </c>
    </row>
    <row r="7" customFormat="false" ht="12.75" hidden="false" customHeight="false" outlineLevel="0" collapsed="false">
      <c r="A7" s="27"/>
      <c r="J7" s="28"/>
    </row>
    <row r="8" customFormat="false" ht="12.75" hidden="false" customHeight="false" outlineLevel="0" collapsed="false">
      <c r="A8" s="29"/>
      <c r="B8" s="30"/>
      <c r="C8" s="31"/>
      <c r="D8" s="31"/>
      <c r="E8" s="30"/>
      <c r="F8" s="30"/>
      <c r="G8" s="30"/>
      <c r="H8" s="30"/>
      <c r="I8" s="31"/>
      <c r="J8" s="32"/>
      <c r="K8" s="31"/>
      <c r="L8" s="31"/>
      <c r="M8" s="31"/>
      <c r="N8" s="31"/>
    </row>
    <row r="9" customFormat="false" ht="12.75" hidden="false" customHeight="false" outlineLevel="0" collapsed="false">
      <c r="A9" s="29"/>
      <c r="B9" s="30"/>
      <c r="C9" s="31"/>
      <c r="D9" s="31"/>
      <c r="E9" s="30"/>
      <c r="F9" s="30"/>
      <c r="G9" s="30"/>
      <c r="H9" s="30"/>
      <c r="I9" s="31"/>
      <c r="J9" s="31"/>
      <c r="K9" s="31"/>
      <c r="L9" s="31"/>
      <c r="M9" s="31"/>
      <c r="N9" s="31"/>
    </row>
    <row r="10" customFormat="false" ht="12.75" hidden="false" customHeight="false" outlineLevel="0" collapsed="false">
      <c r="A10" s="29"/>
      <c r="B10" s="29"/>
      <c r="C10" s="31"/>
      <c r="D10" s="31"/>
      <c r="E10" s="30"/>
      <c r="F10" s="30"/>
      <c r="G10" s="30"/>
      <c r="H10" s="30"/>
      <c r="I10" s="31"/>
      <c r="J10" s="31"/>
      <c r="K10" s="31"/>
      <c r="L10" s="31"/>
      <c r="M10" s="31"/>
      <c r="N10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fals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36.42"/>
    <col collapsed="false" customWidth="true" hidden="false" outlineLevel="0" max="3" min="3" style="1" width="14.85"/>
    <col collapsed="false" customWidth="true" hidden="false" outlineLevel="0" max="4" min="4" style="1" width="8.7"/>
    <col collapsed="false" customWidth="true" hidden="false" outlineLevel="0" max="5" min="5" style="0" width="8.28"/>
    <col collapsed="false" customWidth="true" hidden="false" outlineLevel="0" max="6" min="6" style="0" width="10.41"/>
    <col collapsed="false" customWidth="true" hidden="false" outlineLevel="0" max="7" min="7" style="0" width="14.85"/>
    <col collapsed="false" customWidth="true" hidden="false" outlineLevel="0" max="8" min="8" style="0" width="7.85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9.85"/>
    <col collapsed="false" customWidth="true" hidden="false" outlineLevel="0" max="13" min="13" style="1" width="8.14"/>
    <col collapsed="false" customWidth="true" hidden="false" outlineLevel="0" max="14" min="14" style="1" width="11.28"/>
  </cols>
  <sheetData>
    <row r="1" customFormat="false" ht="12.75" hidden="false" customHeight="false" outlineLevel="0" collapsed="false">
      <c r="A1" s="2" t="s">
        <v>0</v>
      </c>
      <c r="B1" s="3" t="n">
        <v>36924</v>
      </c>
      <c r="D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14</v>
      </c>
    </row>
    <row r="4" customFormat="false" ht="12.75" hidden="false" customHeight="false" outlineLevel="0" collapsed="false">
      <c r="A4" s="33"/>
      <c r="B4" s="34"/>
      <c r="C4" s="35"/>
      <c r="D4" s="35" t="s">
        <v>15</v>
      </c>
      <c r="E4" s="35" t="s">
        <v>16</v>
      </c>
      <c r="F4" s="35" t="s">
        <v>17</v>
      </c>
      <c r="G4" s="35" t="s">
        <v>17</v>
      </c>
      <c r="H4" s="34" t="s">
        <v>17</v>
      </c>
      <c r="I4" s="35" t="s">
        <v>18</v>
      </c>
      <c r="J4" s="35" t="s">
        <v>18</v>
      </c>
      <c r="K4" s="35" t="s">
        <v>18</v>
      </c>
      <c r="L4" s="36" t="s">
        <v>18</v>
      </c>
      <c r="M4" s="35" t="s">
        <v>19</v>
      </c>
      <c r="N4" s="37" t="s">
        <v>18</v>
      </c>
    </row>
    <row r="5" customFormat="false" ht="12.75" hidden="false" customHeight="false" outlineLevel="0" collapsed="false">
      <c r="A5" s="38" t="s">
        <v>33</v>
      </c>
      <c r="B5" s="39" t="s">
        <v>34</v>
      </c>
      <c r="C5" s="40" t="s">
        <v>35</v>
      </c>
      <c r="D5" s="41" t="n">
        <v>36923</v>
      </c>
      <c r="E5" s="42" t="n">
        <v>48</v>
      </c>
      <c r="F5" s="43" t="n">
        <v>142</v>
      </c>
      <c r="G5" s="43" t="n">
        <v>140.5</v>
      </c>
      <c r="H5" s="44" t="n">
        <v>138.252479229479</v>
      </c>
      <c r="I5" s="45" t="n">
        <v>9471.63040959808</v>
      </c>
      <c r="J5" s="45" t="n">
        <v>54703.5222307085</v>
      </c>
      <c r="K5" s="45" t="n">
        <v>662575.94221956</v>
      </c>
      <c r="L5" s="46" t="n">
        <f aca="false">K5/E5*12</f>
        <v>165643.98555489</v>
      </c>
      <c r="M5" s="47" t="n">
        <v>4214</v>
      </c>
      <c r="N5" s="48" t="n">
        <v>1769.98799041548</v>
      </c>
    </row>
    <row r="6" customFormat="false" ht="13.5" hidden="false" customHeight="false" outlineLevel="0" collapsed="false">
      <c r="A6" s="49" t="s">
        <v>36</v>
      </c>
      <c r="B6" s="39" t="s">
        <v>37</v>
      </c>
      <c r="C6" s="50" t="s">
        <v>35</v>
      </c>
      <c r="D6" s="51" t="n">
        <v>36923</v>
      </c>
      <c r="E6" s="52" t="n">
        <v>48</v>
      </c>
      <c r="F6" s="53" t="n">
        <v>142</v>
      </c>
      <c r="G6" s="53" t="n">
        <v>140.5</v>
      </c>
      <c r="H6" s="54" t="n">
        <v>138.252479229479</v>
      </c>
      <c r="I6" s="55" t="n">
        <v>6350.85190108109</v>
      </c>
      <c r="J6" s="55" t="n">
        <v>36679.4527734455</v>
      </c>
      <c r="K6" s="55" t="n">
        <v>444266.162334209</v>
      </c>
      <c r="L6" s="56" t="n">
        <f aca="false">K6/E6*12</f>
        <v>111066.540583552</v>
      </c>
      <c r="M6" s="57" t="n">
        <v>2826</v>
      </c>
      <c r="N6" s="58" t="n">
        <v>1186.80097144087</v>
      </c>
    </row>
    <row r="7" customFormat="false" ht="12.75" hidden="false" customHeight="false" outlineLevel="0" collapsed="false">
      <c r="A7" s="21"/>
      <c r="B7" s="21"/>
      <c r="C7" s="22"/>
      <c r="D7" s="22"/>
      <c r="E7" s="23"/>
      <c r="F7" s="23"/>
      <c r="G7" s="23"/>
      <c r="H7" s="24" t="s">
        <v>23</v>
      </c>
      <c r="I7" s="25" t="n">
        <f aca="false">SUM(I5:I6)</f>
        <v>15822.4823106792</v>
      </c>
      <c r="J7" s="25" t="n">
        <f aca="false">SUM(J5:J6)</f>
        <v>91382.975004154</v>
      </c>
      <c r="K7" s="25" t="n">
        <f aca="false">SUM(K5:K6)</f>
        <v>1106842.10455377</v>
      </c>
      <c r="L7" s="25" t="n">
        <f aca="false">SUM(L5:L6)</f>
        <v>276710.526138442</v>
      </c>
      <c r="M7" s="25" t="n">
        <f aca="false">SUM(M5:M6)</f>
        <v>7040</v>
      </c>
      <c r="N7" s="25" t="n">
        <f aca="false">SUM(N5:N6)</f>
        <v>2956.78896185634</v>
      </c>
    </row>
    <row r="8" customFormat="false" ht="12.75" hidden="false" customHeight="false" outlineLevel="0" collapsed="false">
      <c r="A8" s="27" t="s">
        <v>38</v>
      </c>
      <c r="J8" s="28"/>
    </row>
    <row r="9" customFormat="false" ht="12.75" hidden="false" customHeight="false" outlineLevel="0" collapsed="false">
      <c r="A9" s="29"/>
      <c r="B9" s="30"/>
      <c r="C9" s="31"/>
      <c r="D9" s="31"/>
      <c r="E9" s="30"/>
      <c r="F9" s="30"/>
      <c r="G9" s="30"/>
      <c r="H9" s="30"/>
      <c r="I9" s="31"/>
      <c r="J9" s="32"/>
      <c r="K9" s="31"/>
      <c r="L9" s="31"/>
      <c r="M9" s="31"/>
      <c r="N9" s="31"/>
    </row>
    <row r="10" customFormat="false" ht="12.75" hidden="false" customHeight="false" outlineLevel="0" collapsed="false">
      <c r="A10" s="29"/>
      <c r="B10" s="30"/>
      <c r="C10" s="31"/>
      <c r="D10" s="31"/>
      <c r="E10" s="30"/>
      <c r="F10" s="30"/>
      <c r="G10" s="30"/>
      <c r="H10" s="30"/>
      <c r="I10" s="31"/>
      <c r="J10" s="31"/>
      <c r="K10" s="31"/>
      <c r="L10" s="31"/>
      <c r="M10" s="31"/>
      <c r="N10" s="31"/>
    </row>
    <row r="11" customFormat="false" ht="12.75" hidden="false" customHeight="false" outlineLevel="0" collapsed="false">
      <c r="A11" s="29"/>
      <c r="B11" s="29"/>
      <c r="C11" s="31"/>
      <c r="D11" s="31"/>
      <c r="E11" s="30"/>
      <c r="F11" s="30"/>
      <c r="G11" s="30"/>
      <c r="H11" s="30"/>
      <c r="I11" s="31"/>
      <c r="J11" s="31"/>
      <c r="K11" s="31"/>
      <c r="L11" s="31"/>
      <c r="M11" s="31"/>
      <c r="N1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19"/>
  <sheetViews>
    <sheetView showFormulas="false" showGridLines="false" showRowColHeaders="true" showZeros="true" rightToLeft="false" tabSelected="false" showOutlineSymbols="true" defaultGridColor="true" view="normal" topLeftCell="B1" colorId="64" zoomScale="85" zoomScaleNormal="85" zoomScalePageLayoutView="100" workbookViewId="0">
      <selection pane="topLeft" activeCell="I5" activeCellId="0" sqref="I5: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4.99"/>
    <col collapsed="false" customWidth="true" hidden="false" outlineLevel="0" max="2" min="2" style="0" width="40.84"/>
    <col collapsed="false" customWidth="true" hidden="false" outlineLevel="0" max="3" min="3" style="1" width="14.99"/>
    <col collapsed="false" customWidth="true" hidden="false" outlineLevel="0" max="4" min="4" style="1" width="8.7"/>
    <col collapsed="false" customWidth="true" hidden="false" outlineLevel="0" max="5" min="5" style="0" width="8.28"/>
    <col collapsed="false" customWidth="true" hidden="false" outlineLevel="0" max="6" min="6" style="0" width="10.41"/>
    <col collapsed="false" customWidth="true" hidden="false" outlineLevel="0" max="7" min="7" style="0" width="7.7"/>
    <col collapsed="false" customWidth="true" hidden="false" outlineLevel="0" max="8" min="8" style="1" width="14.56"/>
    <col collapsed="false" customWidth="true" hidden="false" outlineLevel="0" max="9" min="9" style="1" width="14.14"/>
    <col collapsed="false" customWidth="true" hidden="false" outlineLevel="0" max="10" min="10" style="1" width="9.99"/>
    <col collapsed="false" customWidth="true" hidden="false" outlineLevel="0" max="11" min="11" style="1" width="10.28"/>
    <col collapsed="false" customWidth="true" hidden="false" outlineLevel="0" max="12" min="12" style="1" width="8.14"/>
    <col collapsed="false" customWidth="true" hidden="false" outlineLevel="0" max="13" min="13" style="1" width="15.13"/>
  </cols>
  <sheetData>
    <row r="1" customFormat="false" ht="12.75" hidden="false" customHeight="false" outlineLevel="0" collapsed="false">
      <c r="A1" s="2" t="s">
        <v>0</v>
      </c>
      <c r="B1" s="3" t="n">
        <v>36936</v>
      </c>
      <c r="D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5" t="s">
        <v>13</v>
      </c>
      <c r="M3" s="7" t="s">
        <v>39</v>
      </c>
    </row>
    <row r="4" customFormat="false" ht="12.75" hidden="false" customHeight="false" outlineLevel="0" collapsed="false">
      <c r="A4" s="33"/>
      <c r="B4" s="34"/>
      <c r="C4" s="35"/>
      <c r="D4" s="35" t="s">
        <v>15</v>
      </c>
      <c r="E4" s="35" t="s">
        <v>16</v>
      </c>
      <c r="F4" s="35" t="s">
        <v>17</v>
      </c>
      <c r="G4" s="34" t="s">
        <v>17</v>
      </c>
      <c r="H4" s="35" t="s">
        <v>18</v>
      </c>
      <c r="I4" s="35" t="s">
        <v>18</v>
      </c>
      <c r="J4" s="35" t="s">
        <v>18</v>
      </c>
      <c r="K4" s="36" t="s">
        <v>18</v>
      </c>
      <c r="L4" s="35" t="s">
        <v>19</v>
      </c>
      <c r="M4" s="37" t="s">
        <v>18</v>
      </c>
    </row>
    <row r="5" customFormat="false" ht="12.75" hidden="false" customHeight="false" outlineLevel="0" collapsed="false">
      <c r="A5" s="59" t="s">
        <v>40</v>
      </c>
      <c r="B5" s="60" t="s">
        <v>41</v>
      </c>
      <c r="C5" s="42" t="s">
        <v>22</v>
      </c>
      <c r="D5" s="41" t="n">
        <v>36935</v>
      </c>
      <c r="E5" s="42" t="n">
        <v>1</v>
      </c>
      <c r="F5" s="61" t="n">
        <v>222.26</v>
      </c>
      <c r="G5" s="62" t="n">
        <v>221.022752178704</v>
      </c>
      <c r="H5" s="63" t="n">
        <v>594.150416593879</v>
      </c>
      <c r="I5" s="63" t="n">
        <v>5739.95041659386</v>
      </c>
      <c r="J5" s="63" t="n">
        <v>107511</v>
      </c>
      <c r="K5" s="64" t="n">
        <f aca="false">J5/E5*12</f>
        <v>1290132</v>
      </c>
      <c r="L5" s="45" t="n">
        <v>480</v>
      </c>
      <c r="M5" s="65" t="n">
        <v>201.692151462459</v>
      </c>
    </row>
    <row r="6" customFormat="false" ht="12.75" hidden="false" customHeight="false" outlineLevel="0" collapsed="false">
      <c r="A6" s="59" t="s">
        <v>42</v>
      </c>
      <c r="B6" s="60" t="s">
        <v>43</v>
      </c>
      <c r="C6" s="42" t="s">
        <v>22</v>
      </c>
      <c r="D6" s="41" t="n">
        <v>36935</v>
      </c>
      <c r="E6" s="42" t="n">
        <v>3</v>
      </c>
      <c r="F6" s="61" t="n">
        <v>208.61</v>
      </c>
      <c r="G6" s="62" t="n">
        <v>207.170085370451</v>
      </c>
      <c r="H6" s="63" t="n">
        <v>406.319407119716</v>
      </c>
      <c r="I6" s="63" t="n">
        <v>3686.04499068769</v>
      </c>
      <c r="J6" s="63" t="n">
        <v>59563</v>
      </c>
      <c r="K6" s="64" t="n">
        <f aca="false">J6/E6*12</f>
        <v>238252</v>
      </c>
      <c r="L6" s="45" t="n">
        <v>282</v>
      </c>
      <c r="M6" s="65" t="n">
        <v>118.516853352424</v>
      </c>
    </row>
    <row r="7" customFormat="false" ht="12.75" hidden="false" customHeight="false" outlineLevel="0" collapsed="false">
      <c r="A7" s="33" t="s">
        <v>44</v>
      </c>
      <c r="B7" s="60" t="s">
        <v>45</v>
      </c>
      <c r="C7" s="42" t="s">
        <v>22</v>
      </c>
      <c r="D7" s="41" t="n">
        <v>36935</v>
      </c>
      <c r="E7" s="42" t="n">
        <v>3</v>
      </c>
      <c r="F7" s="61" t="n">
        <v>208.61</v>
      </c>
      <c r="G7" s="62" t="n">
        <v>207.005909583417</v>
      </c>
      <c r="H7" s="63" t="n">
        <v>490.796896406726</v>
      </c>
      <c r="I7" s="63" t="n">
        <v>4044.46987488083</v>
      </c>
      <c r="J7" s="63" t="n">
        <v>64586</v>
      </c>
      <c r="K7" s="64" t="n">
        <f aca="false">J7/E7*12</f>
        <v>258344</v>
      </c>
      <c r="L7" s="45" t="n">
        <v>306</v>
      </c>
      <c r="M7" s="65" t="n">
        <v>128.505659256962</v>
      </c>
    </row>
    <row r="8" customFormat="false" ht="12.75" hidden="false" customHeight="false" outlineLevel="0" collapsed="false">
      <c r="A8" s="59" t="s">
        <v>46</v>
      </c>
      <c r="B8" s="60" t="s">
        <v>47</v>
      </c>
      <c r="C8" s="42" t="s">
        <v>22</v>
      </c>
      <c r="D8" s="41" t="n">
        <v>36935</v>
      </c>
      <c r="E8" s="42" t="n">
        <v>2</v>
      </c>
      <c r="F8" s="61" t="n">
        <v>214.26</v>
      </c>
      <c r="G8" s="62" t="n">
        <v>214.213436233761</v>
      </c>
      <c r="H8" s="63" t="n">
        <v>55.6077125866714</v>
      </c>
      <c r="I8" s="63" t="n">
        <v>15313.1955198494</v>
      </c>
      <c r="J8" s="63" t="n">
        <v>258331</v>
      </c>
      <c r="K8" s="64" t="n">
        <f aca="false">J8/E8*12</f>
        <v>1549986</v>
      </c>
      <c r="L8" s="45" t="n">
        <v>1194.22712290511</v>
      </c>
      <c r="M8" s="65" t="n">
        <v>501.575391620145</v>
      </c>
    </row>
    <row r="9" customFormat="false" ht="12.75" hidden="false" customHeight="false" outlineLevel="0" collapsed="false">
      <c r="A9" s="33" t="s">
        <v>48</v>
      </c>
      <c r="B9" s="60" t="s">
        <v>49</v>
      </c>
      <c r="C9" s="42" t="s">
        <v>22</v>
      </c>
      <c r="D9" s="41" t="n">
        <v>36935</v>
      </c>
      <c r="E9" s="42" t="n">
        <v>2</v>
      </c>
      <c r="F9" s="61" t="n">
        <v>214.26</v>
      </c>
      <c r="G9" s="62" t="n">
        <v>214.170672682873</v>
      </c>
      <c r="H9" s="63" t="n">
        <v>77.760518258367</v>
      </c>
      <c r="I9" s="63" t="n">
        <v>11197.7209876332</v>
      </c>
      <c r="J9" s="63" t="n">
        <v>188308</v>
      </c>
      <c r="K9" s="64" t="n">
        <f aca="false">J9/E9*12</f>
        <v>1129848</v>
      </c>
      <c r="L9" s="45" t="n">
        <v>871</v>
      </c>
      <c r="M9" s="65" t="n">
        <v>365.615118854972</v>
      </c>
    </row>
    <row r="10" customFormat="false" ht="12.75" hidden="false" customHeight="false" outlineLevel="0" collapsed="false">
      <c r="A10" s="59" t="s">
        <v>50</v>
      </c>
      <c r="B10" s="60" t="s">
        <v>51</v>
      </c>
      <c r="C10" s="42" t="s">
        <v>22</v>
      </c>
      <c r="D10" s="41" t="n">
        <v>36935</v>
      </c>
      <c r="E10" s="42" t="n">
        <v>3</v>
      </c>
      <c r="F10" s="61" t="n">
        <v>208.61</v>
      </c>
      <c r="G10" s="62" t="n">
        <v>206.856054468333</v>
      </c>
      <c r="H10" s="63" t="n">
        <v>1563.81084693809</v>
      </c>
      <c r="I10" s="63" t="n">
        <v>11912.4961923467</v>
      </c>
      <c r="J10" s="63" t="n">
        <v>188226</v>
      </c>
      <c r="K10" s="64" t="n">
        <f aca="false">J10/E10*12</f>
        <v>752904</v>
      </c>
      <c r="L10" s="45" t="n">
        <v>892</v>
      </c>
      <c r="M10" s="65" t="n">
        <v>374.4703263902</v>
      </c>
    </row>
    <row r="11" customFormat="false" ht="12.75" hidden="false" customHeight="false" outlineLevel="0" collapsed="false">
      <c r="A11" s="59" t="s">
        <v>52</v>
      </c>
      <c r="B11" s="60" t="s">
        <v>53</v>
      </c>
      <c r="C11" s="42" t="s">
        <v>22</v>
      </c>
      <c r="D11" s="41" t="n">
        <v>36935</v>
      </c>
      <c r="E11" s="42" t="n">
        <v>3</v>
      </c>
      <c r="F11" s="61" t="n">
        <v>208.61</v>
      </c>
      <c r="G11" s="62" t="n">
        <v>207.145250561565</v>
      </c>
      <c r="H11" s="63" t="n">
        <v>1388.56849934397</v>
      </c>
      <c r="I11" s="63" t="n">
        <v>12405.6025737207</v>
      </c>
      <c r="J11" s="63" t="n">
        <v>200102</v>
      </c>
      <c r="K11" s="64" t="n">
        <f aca="false">J11/E11*12</f>
        <v>800408</v>
      </c>
      <c r="L11" s="45" t="n">
        <v>948</v>
      </c>
      <c r="M11" s="65" t="n">
        <v>398.155994753428</v>
      </c>
    </row>
    <row r="12" customFormat="false" ht="12.75" hidden="false" customHeight="false" outlineLevel="0" collapsed="false">
      <c r="A12" s="38" t="s">
        <v>54</v>
      </c>
      <c r="B12" s="60" t="s">
        <v>55</v>
      </c>
      <c r="C12" s="42" t="s">
        <v>56</v>
      </c>
      <c r="D12" s="41" t="n">
        <v>36934</v>
      </c>
      <c r="E12" s="42" t="n">
        <v>38</v>
      </c>
      <c r="F12" s="61" t="n">
        <v>144.82</v>
      </c>
      <c r="G12" s="62" t="n">
        <v>136.223350474674</v>
      </c>
      <c r="H12" s="63" t="n">
        <v>32877.2168986039</v>
      </c>
      <c r="I12" s="63" t="n">
        <v>64759.7318965166</v>
      </c>
      <c r="J12" s="63" t="n">
        <v>603681</v>
      </c>
      <c r="K12" s="64" t="n">
        <f aca="false">J12/E12*12</f>
        <v>190636.105263158</v>
      </c>
      <c r="L12" s="45" t="n">
        <v>3824</v>
      </c>
      <c r="M12" s="65" t="n">
        <v>1606.25730486427</v>
      </c>
    </row>
    <row r="13" customFormat="false" ht="12.75" hidden="false" customHeight="false" outlineLevel="0" collapsed="false">
      <c r="A13" s="66" t="s">
        <v>57</v>
      </c>
      <c r="B13" s="67" t="s">
        <v>58</v>
      </c>
      <c r="C13" s="42" t="s">
        <v>56</v>
      </c>
      <c r="D13" s="41" t="n">
        <v>36934</v>
      </c>
      <c r="E13" s="42" t="n">
        <v>1</v>
      </c>
      <c r="F13" s="61" t="n">
        <v>241.14</v>
      </c>
      <c r="G13" s="62" t="n">
        <v>240.920590799581</v>
      </c>
      <c r="H13" s="63" t="n">
        <v>38.611373682798</v>
      </c>
      <c r="I13" s="63" t="n">
        <v>7124.91617822321</v>
      </c>
      <c r="J13" s="63" t="n">
        <v>42764</v>
      </c>
      <c r="K13" s="64" t="n">
        <f aca="false">J13/E13*12</f>
        <v>513168</v>
      </c>
      <c r="L13" s="45" t="n">
        <v>176</v>
      </c>
      <c r="M13" s="65" t="n">
        <v>73.9111072635657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</row>
    <row r="14" customFormat="false" ht="13.5" hidden="false" customHeight="false" outlineLevel="0" collapsed="false">
      <c r="A14" s="68" t="s">
        <v>59</v>
      </c>
      <c r="B14" s="69" t="s">
        <v>60</v>
      </c>
      <c r="C14" s="52" t="s">
        <v>56</v>
      </c>
      <c r="D14" s="51" t="n">
        <v>36934</v>
      </c>
      <c r="E14" s="52" t="n">
        <v>3</v>
      </c>
      <c r="F14" s="70" t="n">
        <v>234.25</v>
      </c>
      <c r="G14" s="71" t="n">
        <v>221.879793930297</v>
      </c>
      <c r="H14" s="72" t="n">
        <v>2804.15664765251</v>
      </c>
      <c r="I14" s="72" t="n">
        <v>5598.96282312222</v>
      </c>
      <c r="J14" s="72" t="n">
        <v>53744</v>
      </c>
      <c r="K14" s="73" t="n">
        <f aca="false">J14/E14*12</f>
        <v>214976</v>
      </c>
      <c r="L14" s="55" t="n">
        <v>227</v>
      </c>
      <c r="M14" s="74" t="n">
        <v>95.2082596989706</v>
      </c>
    </row>
    <row r="15" customFormat="false" ht="12.75" hidden="false" customHeight="false" outlineLevel="0" collapsed="false">
      <c r="A15" s="21"/>
      <c r="B15" s="21"/>
      <c r="C15" s="22"/>
      <c r="D15" s="22"/>
      <c r="E15" s="23"/>
      <c r="F15" s="23"/>
      <c r="G15" s="24" t="s">
        <v>23</v>
      </c>
      <c r="H15" s="25" t="n">
        <f aca="false">SUM(H5:H14)</f>
        <v>40296.9992171866</v>
      </c>
      <c r="I15" s="25" t="n">
        <f aca="false">SUM(I5:I14)</f>
        <v>141783.091453574</v>
      </c>
      <c r="J15" s="25" t="n">
        <f aca="false">SUM(J5:J14)</f>
        <v>1766816</v>
      </c>
      <c r="K15" s="25" t="n">
        <f aca="false">SUM(K5:K14)</f>
        <v>6938654.10526316</v>
      </c>
      <c r="L15" s="25" t="n">
        <f aca="false">SUM(L5:L14)</f>
        <v>9200.22712290511</v>
      </c>
      <c r="M15" s="26" t="n">
        <f aca="false">SUM(M5:M14)</f>
        <v>3863.9081675174</v>
      </c>
    </row>
    <row r="16" customFormat="false" ht="12.75" hidden="false" customHeight="false" outlineLevel="0" collapsed="false">
      <c r="A16" s="27"/>
      <c r="I16" s="28"/>
    </row>
    <row r="17" customFormat="false" ht="12.75" hidden="false" customHeight="false" outlineLevel="0" collapsed="false">
      <c r="A17" s="29"/>
      <c r="B17" s="30"/>
      <c r="C17" s="31"/>
      <c r="D17" s="31"/>
      <c r="E17" s="30"/>
      <c r="F17" s="30"/>
      <c r="G17" s="30"/>
      <c r="H17" s="31"/>
      <c r="I17" s="32"/>
      <c r="J17" s="31"/>
      <c r="K17" s="31"/>
      <c r="L17" s="31"/>
      <c r="M17" s="31"/>
    </row>
    <row r="18" customFormat="false" ht="12.75" hidden="false" customHeight="false" outlineLevel="0" collapsed="false">
      <c r="A18" s="29"/>
      <c r="B18" s="30"/>
      <c r="C18" s="31"/>
      <c r="D18" s="31"/>
      <c r="E18" s="30"/>
      <c r="F18" s="30"/>
      <c r="G18" s="30"/>
      <c r="H18" s="31"/>
      <c r="I18" s="31"/>
      <c r="J18" s="31"/>
      <c r="K18" s="31"/>
      <c r="L18" s="31"/>
      <c r="M18" s="31"/>
    </row>
    <row r="19" customFormat="false" ht="12.75" hidden="false" customHeight="false" outlineLevel="0" collapsed="false">
      <c r="A19" s="29"/>
      <c r="B19" s="29"/>
      <c r="C19" s="31"/>
      <c r="D19" s="31"/>
      <c r="E19" s="30"/>
      <c r="F19" s="30"/>
      <c r="G19" s="30"/>
      <c r="H19" s="31"/>
      <c r="I19" s="31"/>
      <c r="J19" s="31"/>
      <c r="K19" s="31"/>
      <c r="L19" s="31"/>
      <c r="M1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71"/>
    <col collapsed="false" customWidth="true" hidden="false" outlineLevel="0" max="2" min="2" style="0" width="48.56"/>
    <col collapsed="false" customWidth="true" hidden="false" outlineLevel="0" max="3" min="3" style="1" width="17.85"/>
    <col collapsed="false" customWidth="true" hidden="false" outlineLevel="0" max="4" min="4" style="1" width="14.99"/>
    <col collapsed="false" customWidth="true" hidden="false" outlineLevel="0" max="5" min="5" style="1" width="8.7"/>
    <col collapsed="false" customWidth="true" hidden="false" outlineLevel="0" max="6" min="6" style="0" width="8.28"/>
    <col collapsed="false" customWidth="true" hidden="false" outlineLevel="0" max="7" min="7" style="0" width="10.41"/>
    <col collapsed="false" customWidth="true" hidden="false" outlineLevel="0" max="8" min="8" style="0" width="14.99"/>
    <col collapsed="false" customWidth="true" hidden="false" outlineLevel="0" max="9" min="9" style="0" width="7.7"/>
    <col collapsed="false" customWidth="true" hidden="false" outlineLevel="0" max="10" min="10" style="1" width="14.56"/>
    <col collapsed="false" customWidth="true" hidden="false" outlineLevel="0" max="11" min="11" style="1" width="14.14"/>
    <col collapsed="false" customWidth="true" hidden="false" outlineLevel="0" max="13" min="12" style="1" width="10.28"/>
    <col collapsed="false" customWidth="true" hidden="false" outlineLevel="0" max="14" min="14" style="1" width="8.14"/>
    <col collapsed="false" customWidth="true" hidden="false" outlineLevel="0" max="15" min="15" style="1" width="15.13"/>
    <col collapsed="false" customWidth="true" hidden="false" outlineLevel="0" max="17" min="17" style="0" width="9.28"/>
  </cols>
  <sheetData>
    <row r="1" customFormat="false" ht="12.75" hidden="false" customHeight="false" outlineLevel="0" collapsed="false">
      <c r="A1" s="2" t="s">
        <v>0</v>
      </c>
      <c r="B1" s="3" t="n">
        <v>36938</v>
      </c>
      <c r="C1" s="3"/>
      <c r="E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61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6" t="s">
        <v>12</v>
      </c>
      <c r="N3" s="5" t="s">
        <v>13</v>
      </c>
      <c r="O3" s="7" t="s">
        <v>39</v>
      </c>
    </row>
    <row r="4" customFormat="false" ht="12.75" hidden="false" customHeight="false" outlineLevel="0" collapsed="false">
      <c r="A4" s="33"/>
      <c r="B4" s="34"/>
      <c r="C4" s="35"/>
      <c r="D4" s="35"/>
      <c r="E4" s="35" t="s">
        <v>15</v>
      </c>
      <c r="F4" s="35" t="s">
        <v>16</v>
      </c>
      <c r="G4" s="35" t="s">
        <v>17</v>
      </c>
      <c r="H4" s="35" t="s">
        <v>17</v>
      </c>
      <c r="I4" s="34" t="s">
        <v>17</v>
      </c>
      <c r="J4" s="35" t="s">
        <v>18</v>
      </c>
      <c r="K4" s="35" t="s">
        <v>18</v>
      </c>
      <c r="L4" s="35" t="s">
        <v>18</v>
      </c>
      <c r="M4" s="36" t="s">
        <v>18</v>
      </c>
      <c r="N4" s="35" t="s">
        <v>19</v>
      </c>
      <c r="O4" s="37" t="s">
        <v>18</v>
      </c>
      <c r="P4" s="2"/>
      <c r="Q4" s="2"/>
    </row>
    <row r="5" customFormat="false" ht="12.75" hidden="false" customHeight="false" outlineLevel="0" collapsed="false">
      <c r="A5" s="66" t="s">
        <v>62</v>
      </c>
      <c r="B5" s="67" t="s">
        <v>63</v>
      </c>
      <c r="C5" s="42" t="s">
        <v>64</v>
      </c>
      <c r="D5" s="42" t="s">
        <v>56</v>
      </c>
      <c r="E5" s="41" t="n">
        <v>36938</v>
      </c>
      <c r="F5" s="42" t="n">
        <v>36</v>
      </c>
      <c r="G5" s="61" t="n">
        <v>145</v>
      </c>
      <c r="H5" s="61" t="n">
        <f aca="false">G5-1.5</f>
        <v>143.5</v>
      </c>
      <c r="I5" s="62" t="n">
        <v>130.094428826716</v>
      </c>
      <c r="J5" s="63" t="n">
        <v>121835.683694676</v>
      </c>
      <c r="K5" s="63" t="n">
        <v>180836.523694675</v>
      </c>
      <c r="L5" s="63" t="n">
        <v>1418790</v>
      </c>
      <c r="M5" s="64" t="n">
        <f aca="false">L5/F5*12</f>
        <v>472930</v>
      </c>
      <c r="N5" s="45" t="n">
        <v>9088</v>
      </c>
      <c r="O5" s="65" t="n">
        <v>2272.10914999068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customFormat="false" ht="13.5" hidden="false" customHeight="false" outlineLevel="0" collapsed="false">
      <c r="A6" s="68" t="s">
        <v>65</v>
      </c>
      <c r="B6" s="69" t="s">
        <v>66</v>
      </c>
      <c r="C6" s="52" t="s">
        <v>64</v>
      </c>
      <c r="D6" s="52" t="s">
        <v>56</v>
      </c>
      <c r="E6" s="51" t="n">
        <v>36938</v>
      </c>
      <c r="F6" s="52" t="n">
        <v>60</v>
      </c>
      <c r="G6" s="70" t="n">
        <v>114.91</v>
      </c>
      <c r="H6" s="70" t="n">
        <v>114.91</v>
      </c>
      <c r="I6" s="71" t="n">
        <v>102.066970462806</v>
      </c>
      <c r="J6" s="72" t="n">
        <v>254858.87757092</v>
      </c>
      <c r="K6" s="72" t="n">
        <v>357784.23757092</v>
      </c>
      <c r="L6" s="72" t="n">
        <v>2575394</v>
      </c>
      <c r="M6" s="73" t="n">
        <f aca="false">L6/F6*12</f>
        <v>515078.8</v>
      </c>
      <c r="N6" s="55" t="n">
        <v>19844.1401098423</v>
      </c>
      <c r="O6" s="74" t="n">
        <v>8334.53884613375</v>
      </c>
      <c r="P6" s="2"/>
      <c r="Q6" s="2"/>
    </row>
    <row r="7" customFormat="false" ht="12.75" hidden="false" customHeight="false" outlineLevel="0" collapsed="false">
      <c r="A7" s="21"/>
      <c r="B7" s="21"/>
      <c r="C7" s="75"/>
      <c r="D7" s="22"/>
      <c r="E7" s="22"/>
      <c r="F7" s="23"/>
      <c r="G7" s="23"/>
      <c r="H7" s="23"/>
      <c r="I7" s="24" t="s">
        <v>23</v>
      </c>
      <c r="J7" s="25" t="n">
        <f aca="false">SUM(J5:J6)</f>
        <v>376694.561265596</v>
      </c>
      <c r="K7" s="25" t="n">
        <f aca="false">SUM(K5:K6)</f>
        <v>538620.761265596</v>
      </c>
      <c r="L7" s="25" t="n">
        <f aca="false">SUM(L5:L6)</f>
        <v>3994184</v>
      </c>
      <c r="M7" s="25" t="n">
        <f aca="false">SUM(M5:M6)</f>
        <v>988008.8</v>
      </c>
      <c r="N7" s="25" t="n">
        <f aca="false">SUM(N5:N6)</f>
        <v>28932.1401098423</v>
      </c>
      <c r="O7" s="26" t="n">
        <f aca="false">SUM(O5:O6)</f>
        <v>10606.6479961244</v>
      </c>
    </row>
    <row r="8" customFormat="false" ht="12.75" hidden="false" customHeight="false" outlineLevel="0" collapsed="false">
      <c r="A8" s="27"/>
      <c r="K8" s="28"/>
    </row>
    <row r="9" customFormat="false" ht="12.75" hidden="false" customHeight="false" outlineLevel="0" collapsed="false">
      <c r="A9" s="29" t="s">
        <v>67</v>
      </c>
      <c r="B9" s="30"/>
      <c r="C9" s="31"/>
      <c r="D9" s="31"/>
      <c r="E9" s="31"/>
      <c r="F9" s="30"/>
      <c r="G9" s="30"/>
      <c r="H9" s="30"/>
      <c r="I9" s="30"/>
      <c r="J9" s="31"/>
      <c r="K9" s="32"/>
      <c r="L9" s="31"/>
      <c r="M9" s="31"/>
      <c r="N9" s="31"/>
      <c r="O9" s="31"/>
      <c r="P9" s="30"/>
      <c r="Q9" s="30"/>
    </row>
    <row r="10" customFormat="false" ht="12.75" hidden="false" customHeight="false" outlineLevel="0" collapsed="false">
      <c r="A10" s="29"/>
      <c r="B10" s="30"/>
      <c r="C10" s="31"/>
      <c r="D10" s="31"/>
      <c r="E10" s="31"/>
      <c r="F10" s="30"/>
      <c r="G10" s="30"/>
      <c r="H10" s="30"/>
      <c r="I10" s="30"/>
      <c r="J10" s="31"/>
      <c r="K10" s="31"/>
      <c r="L10" s="31"/>
      <c r="M10" s="31"/>
      <c r="N10" s="31"/>
      <c r="O10" s="31"/>
      <c r="P10" s="30"/>
      <c r="Q10" s="30"/>
    </row>
    <row r="11" customFormat="false" ht="12.75" hidden="false" customHeight="false" outlineLevel="0" collapsed="false">
      <c r="A11" s="29"/>
      <c r="B11" s="29"/>
      <c r="C11" s="76"/>
      <c r="D11" s="31"/>
      <c r="E11" s="31"/>
      <c r="F11" s="30"/>
      <c r="G11" s="30"/>
      <c r="H11" s="30"/>
      <c r="I11" s="30"/>
      <c r="J11" s="31"/>
      <c r="K11" s="31"/>
      <c r="L11" s="31"/>
      <c r="M11" s="31"/>
      <c r="N11" s="31"/>
      <c r="O11" s="31"/>
      <c r="P11" s="30"/>
      <c r="Q11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"/>
  <sheetViews>
    <sheetView showFormulas="false" showGridLines="fals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71"/>
    <col collapsed="false" customWidth="true" hidden="false" outlineLevel="0" max="2" min="2" style="0" width="48.56"/>
    <col collapsed="false" customWidth="true" hidden="false" outlineLevel="0" max="3" min="3" style="0" width="17.85"/>
    <col collapsed="false" customWidth="true" hidden="false" outlineLevel="0" max="4" min="4" style="1" width="14.99"/>
    <col collapsed="false" customWidth="true" hidden="false" outlineLevel="0" max="5" min="5" style="1" width="8.7"/>
    <col collapsed="false" customWidth="true" hidden="false" outlineLevel="0" max="6" min="6" style="0" width="8.28"/>
    <col collapsed="false" customWidth="true" hidden="false" outlineLevel="0" max="7" min="7" style="0" width="10.41"/>
    <col collapsed="false" customWidth="true" hidden="false" outlineLevel="0" max="8" min="8" style="0" width="7.7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10.28"/>
    <col collapsed="false" customWidth="true" hidden="false" outlineLevel="0" max="13" min="13" style="1" width="8.14"/>
    <col collapsed="false" customWidth="true" hidden="false" outlineLevel="0" max="14" min="14" style="1" width="15.13"/>
    <col collapsed="false" customWidth="true" hidden="false" outlineLevel="0" max="16" min="16" style="0" width="9.28"/>
  </cols>
  <sheetData>
    <row r="1" customFormat="false" ht="12.75" hidden="false" customHeight="false" outlineLevel="0" collapsed="false">
      <c r="A1" s="2" t="s">
        <v>0</v>
      </c>
      <c r="B1" s="3" t="n">
        <v>36943</v>
      </c>
      <c r="C1" s="3"/>
      <c r="E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61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39</v>
      </c>
    </row>
    <row r="4" customFormat="false" ht="12.75" hidden="false" customHeight="false" outlineLevel="0" collapsed="false">
      <c r="A4" s="33"/>
      <c r="B4" s="34"/>
      <c r="C4" s="34"/>
      <c r="D4" s="35"/>
      <c r="E4" s="35" t="s">
        <v>15</v>
      </c>
      <c r="F4" s="35" t="s">
        <v>16</v>
      </c>
      <c r="G4" s="35" t="s">
        <v>17</v>
      </c>
      <c r="H4" s="34" t="s">
        <v>17</v>
      </c>
      <c r="I4" s="35" t="s">
        <v>18</v>
      </c>
      <c r="J4" s="35" t="s">
        <v>18</v>
      </c>
      <c r="K4" s="35" t="s">
        <v>18</v>
      </c>
      <c r="L4" s="36" t="s">
        <v>18</v>
      </c>
      <c r="M4" s="35" t="s">
        <v>19</v>
      </c>
      <c r="N4" s="37" t="s">
        <v>18</v>
      </c>
      <c r="O4" s="2"/>
      <c r="P4" s="2"/>
    </row>
    <row r="5" customFormat="false" ht="12.75" hidden="false" customHeight="false" outlineLevel="0" collapsed="false">
      <c r="A5" s="66" t="s">
        <v>68</v>
      </c>
      <c r="B5" s="67" t="s">
        <v>69</v>
      </c>
      <c r="C5" s="42" t="s">
        <v>64</v>
      </c>
      <c r="D5" s="42" t="s">
        <v>22</v>
      </c>
      <c r="E5" s="41" t="n">
        <v>36942</v>
      </c>
      <c r="F5" s="42" t="n">
        <v>60</v>
      </c>
      <c r="G5" s="61" t="n">
        <v>103.71</v>
      </c>
      <c r="H5" s="62" t="n">
        <v>102.099340858099</v>
      </c>
      <c r="I5" s="63" t="n">
        <v>23722.9838157226</v>
      </c>
      <c r="J5" s="63" t="n">
        <v>100143.273815723</v>
      </c>
      <c r="K5" s="63" t="n">
        <v>1725193.9415979</v>
      </c>
      <c r="L5" s="64" t="n">
        <f aca="false">K5/F5*12</f>
        <v>345038.788319579</v>
      </c>
      <c r="M5" s="45" t="n">
        <v>14729</v>
      </c>
      <c r="N5" s="65" t="n">
        <v>6186.0718654889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customFormat="false" ht="13.5" hidden="false" customHeight="false" outlineLevel="0" collapsed="false">
      <c r="A6" s="68" t="s">
        <v>70</v>
      </c>
      <c r="B6" s="69" t="s">
        <v>71</v>
      </c>
      <c r="C6" s="52" t="s">
        <v>64</v>
      </c>
      <c r="D6" s="52" t="s">
        <v>56</v>
      </c>
      <c r="E6" s="51" t="n">
        <v>36938</v>
      </c>
      <c r="F6" s="52" t="n">
        <v>60</v>
      </c>
      <c r="G6" s="70" t="n">
        <v>118.85</v>
      </c>
      <c r="H6" s="71" t="n">
        <v>105.575630686578</v>
      </c>
      <c r="I6" s="72" t="n">
        <v>48362.2977058</v>
      </c>
      <c r="J6" s="72" t="n">
        <v>67819.7377058001</v>
      </c>
      <c r="K6" s="72" t="n">
        <v>489621.19290789</v>
      </c>
      <c r="L6" s="73" t="n">
        <f aca="false">K6/F6*12</f>
        <v>97924.2385815779</v>
      </c>
      <c r="M6" s="55" t="n">
        <v>3643</v>
      </c>
      <c r="N6" s="74" t="n">
        <v>1530.17929190042</v>
      </c>
      <c r="O6" s="2"/>
      <c r="P6" s="2"/>
    </row>
    <row r="7" customFormat="false" ht="12.75" hidden="false" customHeight="false" outlineLevel="0" collapsed="false">
      <c r="A7" s="21"/>
      <c r="B7" s="21"/>
      <c r="C7" s="21"/>
      <c r="D7" s="22"/>
      <c r="E7" s="22"/>
      <c r="F7" s="23"/>
      <c r="G7" s="23"/>
      <c r="H7" s="24" t="s">
        <v>23</v>
      </c>
      <c r="I7" s="25" t="n">
        <f aca="false">SUM(I5:I6)</f>
        <v>72085.2815215227</v>
      </c>
      <c r="J7" s="25" t="n">
        <f aca="false">SUM(J5:J6)</f>
        <v>167963.011521523</v>
      </c>
      <c r="K7" s="25" t="n">
        <f aca="false">SUM(K5:K6)</f>
        <v>2214815.13450579</v>
      </c>
      <c r="L7" s="25" t="n">
        <f aca="false">SUM(L5:L6)</f>
        <v>442963.026901157</v>
      </c>
      <c r="M7" s="25" t="n">
        <f aca="false">SUM(M5:M6)</f>
        <v>18372</v>
      </c>
      <c r="N7" s="26" t="n">
        <f aca="false">SUM(N5:N6)</f>
        <v>7716.25115738931</v>
      </c>
    </row>
    <row r="8" customFormat="false" ht="12.75" hidden="false" customHeight="false" outlineLevel="0" collapsed="false">
      <c r="A8" s="27"/>
      <c r="J8" s="28"/>
    </row>
    <row r="9" customFormat="false" ht="12.75" hidden="false" customHeight="false" outlineLevel="0" collapsed="false">
      <c r="A9" s="29"/>
      <c r="B9" s="30"/>
      <c r="C9" s="30"/>
      <c r="D9" s="31"/>
      <c r="E9" s="31"/>
      <c r="F9" s="30"/>
      <c r="G9" s="30"/>
      <c r="H9" s="30"/>
      <c r="I9" s="31"/>
      <c r="J9" s="32"/>
      <c r="K9" s="31"/>
      <c r="L9" s="31"/>
      <c r="M9" s="31"/>
      <c r="N9" s="31"/>
      <c r="O9" s="30"/>
      <c r="P9" s="30"/>
    </row>
    <row r="10" customFormat="false" ht="12.75" hidden="false" customHeight="false" outlineLevel="0" collapsed="false">
      <c r="A10" s="29"/>
      <c r="B10" s="30"/>
      <c r="C10" s="30"/>
      <c r="D10" s="31"/>
      <c r="E10" s="31"/>
      <c r="F10" s="30"/>
      <c r="G10" s="30"/>
      <c r="H10" s="30"/>
      <c r="I10" s="31"/>
      <c r="J10" s="31"/>
      <c r="K10" s="31"/>
      <c r="L10" s="31"/>
      <c r="M10" s="31"/>
      <c r="N10" s="31"/>
      <c r="O10" s="30"/>
      <c r="P10" s="30"/>
    </row>
    <row r="11" customFormat="false" ht="12.75" hidden="false" customHeight="false" outlineLevel="0" collapsed="false">
      <c r="A11" s="29"/>
      <c r="B11" s="29"/>
      <c r="C11" s="29"/>
      <c r="D11" s="31"/>
      <c r="E11" s="31"/>
      <c r="F11" s="30"/>
      <c r="G11" s="30"/>
      <c r="H11" s="30"/>
      <c r="I11" s="31"/>
      <c r="J11" s="31"/>
      <c r="K11" s="31"/>
      <c r="L11" s="31"/>
      <c r="M11" s="31"/>
      <c r="N11" s="31"/>
      <c r="O11" s="30"/>
      <c r="P11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30" activeCellId="0" sqref="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5.42"/>
    <col collapsed="false" customWidth="true" hidden="false" outlineLevel="0" max="2" min="2" style="0" width="33.14"/>
    <col collapsed="false" customWidth="true" hidden="false" outlineLevel="0" max="3" min="3" style="0" width="17.85"/>
    <col collapsed="false" customWidth="true" hidden="false" outlineLevel="0" max="4" min="4" style="1" width="14.99"/>
    <col collapsed="false" customWidth="true" hidden="false" outlineLevel="0" max="5" min="5" style="1" width="8.7"/>
    <col collapsed="false" customWidth="true" hidden="false" outlineLevel="0" max="6" min="6" style="0" width="8.28"/>
    <col collapsed="false" customWidth="true" hidden="false" outlineLevel="0" max="7" min="7" style="0" width="10.41"/>
    <col collapsed="false" customWidth="true" hidden="false" outlineLevel="0" max="8" min="8" style="0" width="7.7"/>
    <col collapsed="false" customWidth="true" hidden="false" outlineLevel="0" max="9" min="9" style="1" width="14.56"/>
    <col collapsed="false" customWidth="true" hidden="false" outlineLevel="0" max="10" min="10" style="1" width="14.14"/>
    <col collapsed="false" customWidth="true" hidden="false" outlineLevel="0" max="12" min="11" style="1" width="10.28"/>
    <col collapsed="false" customWidth="true" hidden="false" outlineLevel="0" max="13" min="13" style="1" width="8.14"/>
    <col collapsed="false" customWidth="true" hidden="false" outlineLevel="0" max="14" min="14" style="1" width="15.13"/>
    <col collapsed="false" customWidth="true" hidden="false" outlineLevel="0" max="16" min="16" style="0" width="9.28"/>
  </cols>
  <sheetData>
    <row r="1" customFormat="false" ht="12.75" hidden="false" customHeight="false" outlineLevel="0" collapsed="false">
      <c r="A1" s="2" t="s">
        <v>0</v>
      </c>
      <c r="B1" s="3" t="n">
        <v>36944</v>
      </c>
      <c r="C1" s="3"/>
      <c r="E1" s="3"/>
    </row>
    <row r="2" customFormat="false" ht="13.5" hidden="false" customHeight="false" outlineLevel="0" collapsed="false"/>
    <row r="3" customFormat="false" ht="12.75" hidden="false" customHeight="false" outlineLevel="0" collapsed="false">
      <c r="A3" s="4" t="s">
        <v>1</v>
      </c>
      <c r="B3" s="5" t="s">
        <v>2</v>
      </c>
      <c r="C3" s="5" t="s">
        <v>61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5" t="s">
        <v>13</v>
      </c>
      <c r="N3" s="7" t="s">
        <v>39</v>
      </c>
    </row>
    <row r="4" customFormat="false" ht="12.75" hidden="false" customHeight="false" outlineLevel="0" collapsed="false">
      <c r="A4" s="33"/>
      <c r="B4" s="34"/>
      <c r="C4" s="34"/>
      <c r="D4" s="35"/>
      <c r="E4" s="35" t="s">
        <v>15</v>
      </c>
      <c r="F4" s="35" t="s">
        <v>16</v>
      </c>
      <c r="G4" s="35" t="s">
        <v>17</v>
      </c>
      <c r="H4" s="34" t="s">
        <v>17</v>
      </c>
      <c r="I4" s="35" t="s">
        <v>18</v>
      </c>
      <c r="J4" s="35" t="s">
        <v>18</v>
      </c>
      <c r="K4" s="35" t="s">
        <v>18</v>
      </c>
      <c r="L4" s="36" t="s">
        <v>18</v>
      </c>
      <c r="M4" s="35" t="s">
        <v>19</v>
      </c>
      <c r="N4" s="37" t="s">
        <v>18</v>
      </c>
      <c r="O4" s="2"/>
      <c r="P4" s="2"/>
    </row>
    <row r="5" customFormat="false" ht="13.5" hidden="false" customHeight="false" outlineLevel="0" collapsed="false">
      <c r="A5" s="77" t="s">
        <v>72</v>
      </c>
      <c r="B5" s="78" t="s">
        <v>73</v>
      </c>
      <c r="C5" s="52" t="s">
        <v>64</v>
      </c>
      <c r="D5" s="52" t="s">
        <v>22</v>
      </c>
      <c r="E5" s="51" t="n">
        <v>36943</v>
      </c>
      <c r="F5" s="52" t="n">
        <v>60</v>
      </c>
      <c r="G5" s="70" t="n">
        <v>100</v>
      </c>
      <c r="H5" s="71" t="n">
        <v>97.7377384742102</v>
      </c>
      <c r="I5" s="72" t="n">
        <v>84066.2962434467</v>
      </c>
      <c r="J5" s="72" t="n">
        <v>268677.196243447</v>
      </c>
      <c r="K5" s="72" t="n">
        <v>4209818</v>
      </c>
      <c r="L5" s="73" t="n">
        <f aca="false">K5/F5*12</f>
        <v>841963.6</v>
      </c>
      <c r="M5" s="55" t="n">
        <v>37160.2908351176</v>
      </c>
      <c r="N5" s="74" t="n">
        <v>15607.3221507494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customFormat="false" ht="12.75" hidden="false" customHeight="false" outlineLevel="0" collapsed="false">
      <c r="A6" s="21"/>
      <c r="B6" s="21"/>
      <c r="C6" s="21"/>
      <c r="D6" s="22"/>
      <c r="E6" s="22"/>
      <c r="F6" s="23"/>
      <c r="G6" s="23"/>
      <c r="H6" s="24" t="s">
        <v>23</v>
      </c>
      <c r="I6" s="25" t="n">
        <f aca="false">SUM(I5)</f>
        <v>84066.2962434467</v>
      </c>
      <c r="J6" s="25" t="n">
        <f aca="false">SUM(J5)</f>
        <v>268677.196243447</v>
      </c>
      <c r="K6" s="25" t="n">
        <f aca="false">SUM(K5)</f>
        <v>4209818</v>
      </c>
      <c r="L6" s="25" t="n">
        <f aca="false">SUM(L5)</f>
        <v>841963.6</v>
      </c>
      <c r="M6" s="25" t="n">
        <f aca="false">SUM(M5)</f>
        <v>37160.2908351176</v>
      </c>
      <c r="N6" s="26" t="n">
        <f aca="false">SUM(N5)</f>
        <v>15607.3221507494</v>
      </c>
    </row>
    <row r="7" customFormat="false" ht="12.75" hidden="false" customHeight="false" outlineLevel="0" collapsed="false">
      <c r="A7" s="27"/>
      <c r="J7" s="28"/>
    </row>
    <row r="8" customFormat="false" ht="12.75" hidden="false" customHeight="false" outlineLevel="0" collapsed="false">
      <c r="A8" s="29"/>
      <c r="B8" s="30"/>
      <c r="C8" s="30"/>
      <c r="D8" s="31"/>
      <c r="E8" s="31"/>
      <c r="F8" s="30"/>
      <c r="G8" s="30"/>
      <c r="H8" s="30"/>
      <c r="I8" s="31"/>
      <c r="J8" s="32"/>
      <c r="K8" s="31"/>
      <c r="L8" s="31"/>
      <c r="M8" s="31"/>
      <c r="N8" s="31"/>
      <c r="O8" s="30"/>
      <c r="P8" s="30"/>
    </row>
    <row r="9" customFormat="false" ht="12.75" hidden="false" customHeight="false" outlineLevel="0" collapsed="false">
      <c r="A9" s="29"/>
      <c r="B9" s="30"/>
      <c r="C9" s="30"/>
      <c r="D9" s="31"/>
      <c r="E9" s="31"/>
      <c r="F9" s="30"/>
      <c r="G9" s="30"/>
      <c r="H9" s="30"/>
      <c r="I9" s="31"/>
      <c r="J9" s="31"/>
      <c r="K9" s="31"/>
      <c r="L9" s="31"/>
      <c r="M9" s="31"/>
      <c r="N9" s="31"/>
      <c r="O9" s="30"/>
      <c r="P9" s="30"/>
    </row>
    <row r="10" customFormat="false" ht="12.75" hidden="false" customHeight="false" outlineLevel="0" collapsed="false">
      <c r="A10" s="29"/>
      <c r="B10" s="29"/>
      <c r="C10" s="29"/>
      <c r="D10" s="31"/>
      <c r="E10" s="31"/>
      <c r="F10" s="30"/>
      <c r="G10" s="30"/>
      <c r="H10" s="30"/>
      <c r="I10" s="31"/>
      <c r="J10" s="31"/>
      <c r="K10" s="31"/>
      <c r="L10" s="31"/>
      <c r="M10" s="31"/>
      <c r="N10" s="31"/>
      <c r="O10" s="30"/>
      <c r="P10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2000-09-14T21:09:51Z</dcterms:created>
  <dc:creator>mdotson</dc:creator>
  <dc:description/>
  <dc:language>en-US</dc:language>
  <cp:lastModifiedBy>mdotson</cp:lastModifiedBy>
  <cp:lastPrinted>2000-09-22T19:39:09Z</cp:lastPrinted>
  <cp:revision>0</cp:revision>
  <dc:subject/>
  <dc:title/>
</cp:coreProperties>
</file>