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Per John Singer" sheetId="1" state="visible" r:id="rId3"/>
    <sheet name="Per Sitara-Unify WRP" sheetId="2" state="visible" r:id="rId4"/>
  </sheets>
  <definedNames>
    <definedName function="false" hidden="false" localSheetId="0" name="_xlnm.Print_Area" vbProcedure="false">'Per John Singer'!$A$1:$M$46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<sst xmlns="http://schemas.openxmlformats.org/spreadsheetml/2006/main" count="152" uniqueCount="44">
  <si>
    <t xml:space="preserve">Belden &amp; Blake Corp.</t>
  </si>
  <si>
    <t xml:space="preserve">Recap of Invoices vs Payments</t>
  </si>
  <si>
    <t xml:space="preserve">Invoice</t>
  </si>
  <si>
    <t xml:space="preserve">Production</t>
  </si>
  <si>
    <t xml:space="preserve">ENA</t>
  </si>
  <si>
    <t xml:space="preserve">Date</t>
  </si>
  <si>
    <t xml:space="preserve">Check</t>
  </si>
  <si>
    <t xml:space="preserve">Number</t>
  </si>
  <si>
    <t xml:space="preserve">Month</t>
  </si>
  <si>
    <t xml:space="preserve">Pipeline</t>
  </si>
  <si>
    <t xml:space="preserve">Volume</t>
  </si>
  <si>
    <t xml:space="preserve">Price</t>
  </si>
  <si>
    <t xml:space="preserve">Amount</t>
  </si>
  <si>
    <t xml:space="preserve">Sitara #</t>
  </si>
  <si>
    <t xml:space="preserve">Paid</t>
  </si>
  <si>
    <t xml:space="preserve">CGas</t>
  </si>
  <si>
    <t xml:space="preserve">145309&gt;227006</t>
  </si>
  <si>
    <t xml:space="preserve">0163017414</t>
  </si>
  <si>
    <t xml:space="preserve">Midwestern</t>
  </si>
  <si>
    <t xml:space="preserve">0163017130</t>
  </si>
  <si>
    <t xml:space="preserve">NYSEG</t>
  </si>
  <si>
    <t xml:space="preserve">NFGD PA</t>
  </si>
  <si>
    <t xml:space="preserve">TOTAL INVOICED</t>
  </si>
  <si>
    <t xml:space="preserve">Payments:</t>
  </si>
  <si>
    <t xml:space="preserve">#0163017130</t>
  </si>
  <si>
    <t xml:space="preserve">#0163917414</t>
  </si>
  <si>
    <t xml:space="preserve">#0163017855</t>
  </si>
  <si>
    <t xml:space="preserve">UNPAID</t>
  </si>
  <si>
    <t xml:space="preserve">Line</t>
  </si>
  <si>
    <t xml:space="preserve">##</t>
  </si>
  <si>
    <t xml:space="preserve">Variance</t>
  </si>
  <si>
    <t xml:space="preserve">0163018234</t>
  </si>
  <si>
    <t xml:space="preserve">??</t>
  </si>
  <si>
    <t xml:space="preserve">ND</t>
  </si>
  <si>
    <t xml:space="preserve">S</t>
  </si>
  <si>
    <t xml:space="preserve">O</t>
  </si>
  <si>
    <t xml:space="preserve">0163017855</t>
  </si>
  <si>
    <t xml:space="preserve">TOTAL PAID</t>
  </si>
  <si>
    <t xml:space="preserve">Balance</t>
  </si>
  <si>
    <t xml:space="preserve">No Volume Allocated</t>
  </si>
  <si>
    <t xml:space="preserve">Short paid due to volume</t>
  </si>
  <si>
    <t xml:space="preserve">Overpaid due to volume</t>
  </si>
  <si>
    <t xml:space="preserve">#0163018234</t>
  </si>
  <si>
    <t xml:space="preserve">Invoiced Balance</t>
  </si>
</sst>
</file>

<file path=xl/styles.xml><?xml version="1.0" encoding="utf-8"?>
<styleSheet xmlns="http://schemas.openxmlformats.org/spreadsheetml/2006/main">
  <numFmts count="12">
    <numFmt numFmtId="164" formatCode="General"/>
    <numFmt numFmtId="165" formatCode="[$-409]m/d/yyyy"/>
    <numFmt numFmtId="166" formatCode="[$-409]mmm\-yy"/>
    <numFmt numFmtId="167" formatCode="_(* #,##0.00_);_(* \(#,##0.00\);_(* \-??_);_(@_)"/>
    <numFmt numFmtId="168" formatCode="_(* #,##0_);_(* \(#,##0\);_(* \-??_);_(@_)"/>
    <numFmt numFmtId="169" formatCode="_(\$* #,##0.00_);_(\$* \(#,##0.00\);_(\$* \-??_);_(@_)"/>
    <numFmt numFmtId="170" formatCode="_(\$* #,##0.0000_);_(\$* \(#,##0.0000\);_(\$* \-??_);_(@_)"/>
    <numFmt numFmtId="171" formatCode="0"/>
    <numFmt numFmtId="172" formatCode="m/d/yy"/>
    <numFmt numFmtId="173" formatCode="mm/dd/yy"/>
    <numFmt numFmtId="174" formatCode="#,##0"/>
    <numFmt numFmtId="175" formatCode="@"/>
  </numFmts>
  <fonts count="13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0"/>
      <name val="Arial"/>
      <family val="2"/>
    </font>
    <font>
      <b val="true"/>
      <i val="true"/>
      <sz val="8"/>
      <name val="Arial"/>
      <family val="2"/>
    </font>
    <font>
      <b val="true"/>
      <sz val="8"/>
      <name val="Arial"/>
      <family val="2"/>
    </font>
    <font>
      <b val="true"/>
      <sz val="8"/>
      <color rgb="FF0000FF"/>
      <name val="Arial"/>
      <family val="2"/>
    </font>
    <font>
      <sz val="9"/>
      <name val="Arial"/>
      <family val="2"/>
    </font>
    <font>
      <sz val="8"/>
      <name val="Arial"/>
      <family val="2"/>
    </font>
    <font>
      <b val="true"/>
      <sz val="10"/>
      <color rgb="FF0000FF"/>
      <name val="Arial"/>
      <family val="2"/>
    </font>
    <font>
      <i val="true"/>
      <u val="single"/>
      <sz val="10"/>
      <name val="Arial"/>
      <family val="2"/>
    </font>
    <font>
      <b val="true"/>
      <sz val="9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C0C0C0"/>
        <bgColor rgb="FFCCCCFF"/>
      </patternFill>
    </fill>
    <fill>
      <patternFill patternType="solid">
        <fgColor rgb="FFFFFF00"/>
        <bgColor rgb="FFFFFF00"/>
      </patternFill>
    </fill>
    <fill>
      <patternFill patternType="solid">
        <fgColor rgb="FF99CC00"/>
        <bgColor rgb="FFFFCC00"/>
      </patternFill>
    </fill>
  </fills>
  <borders count="11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/>
      <top style="thin"/>
      <bottom style="double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69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1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3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3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3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0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0" fillId="0" borderId="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9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0" fillId="0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0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0" fillId="3" borderId="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9" fillId="4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8" fillId="3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9" fillId="3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9" fillId="0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3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3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8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6" fillId="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6" fillId="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6" fillId="2" borderId="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6" fillId="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6" fillId="2" borderId="1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3" fontId="6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6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6" fillId="2" borderId="2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6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6" fillId="2" borderId="2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8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8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8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8" fillId="0" borderId="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8" fillId="0" borderId="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8" fillId="0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8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8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8" fillId="0" borderId="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9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8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8" fillId="0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8" fillId="0" borderId="6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3" fontId="8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8" fillId="0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9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9" fillId="0" borderId="1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9" fillId="0" borderId="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8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8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8" fillId="3" borderId="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8" fillId="0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8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8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8" fillId="0" borderId="1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9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8" fillId="0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8" fillId="0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8" fillId="0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3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3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8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8" fillId="0" borderId="2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9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8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8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8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8" fillId="0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9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8" fillId="0" borderId="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3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8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8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8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9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4" fontId="12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12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12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8" fontId="12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3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8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M52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6" min="1" style="0" width="10.71"/>
    <col collapsed="false" customWidth="true" hidden="false" outlineLevel="0" max="7" min="7" style="0" width="13.28"/>
    <col collapsed="false" customWidth="true" hidden="false" outlineLevel="0" max="8" min="8" style="0" width="2.7"/>
    <col collapsed="false" customWidth="true" hidden="false" outlineLevel="0" max="9" min="9" style="0" width="13.28"/>
    <col collapsed="false" customWidth="true" hidden="false" outlineLevel="0" max="10" min="10" style="0" width="3.42"/>
    <col collapsed="false" customWidth="true" hidden="false" outlineLevel="0" max="11" min="11" style="0" width="14.14"/>
    <col collapsed="false" customWidth="true" hidden="false" outlineLevel="0" max="12" min="12" style="0" width="10.71"/>
    <col collapsed="false" customWidth="true" hidden="false" outlineLevel="0" max="13" min="13" style="0" width="11.7"/>
    <col collapsed="false" customWidth="true" hidden="false" outlineLevel="0" max="16" min="14" style="0" width="10.71"/>
  </cols>
  <sheetData>
    <row r="1" customFormat="false" ht="12.75" hidden="false" customHeight="false" outlineLevel="0" collapsed="false">
      <c r="A1" s="1" t="s">
        <v>0</v>
      </c>
    </row>
    <row r="2" customFormat="false" ht="12.75" hidden="false" customHeight="false" outlineLevel="0" collapsed="false">
      <c r="A2" s="1" t="s">
        <v>1</v>
      </c>
    </row>
    <row r="4" customFormat="false" ht="12.75" hidden="false" customHeight="false" outlineLevel="0" collapsed="false">
      <c r="A4" s="2" t="s">
        <v>2</v>
      </c>
      <c r="B4" s="2" t="s">
        <v>2</v>
      </c>
      <c r="C4" s="2" t="s">
        <v>3</v>
      </c>
      <c r="D4" s="2"/>
      <c r="E4" s="2" t="s">
        <v>2</v>
      </c>
      <c r="F4" s="2"/>
      <c r="G4" s="2"/>
      <c r="H4" s="2"/>
      <c r="I4" s="2" t="s">
        <v>2</v>
      </c>
      <c r="J4" s="2"/>
      <c r="K4" s="3" t="s">
        <v>4</v>
      </c>
      <c r="L4" s="3" t="s">
        <v>5</v>
      </c>
      <c r="M4" s="3" t="s">
        <v>6</v>
      </c>
    </row>
    <row r="5" customFormat="false" ht="12.75" hidden="false" customHeight="false" outlineLevel="0" collapsed="false">
      <c r="A5" s="4" t="s">
        <v>5</v>
      </c>
      <c r="B5" s="4" t="s">
        <v>7</v>
      </c>
      <c r="C5" s="4" t="s">
        <v>8</v>
      </c>
      <c r="D5" s="4" t="s">
        <v>9</v>
      </c>
      <c r="E5" s="4" t="s">
        <v>10</v>
      </c>
      <c r="F5" s="4" t="s">
        <v>11</v>
      </c>
      <c r="G5" s="4"/>
      <c r="H5" s="4"/>
      <c r="I5" s="4" t="s">
        <v>12</v>
      </c>
      <c r="J5" s="4"/>
      <c r="K5" s="5" t="s">
        <v>13</v>
      </c>
      <c r="L5" s="5" t="s">
        <v>14</v>
      </c>
      <c r="M5" s="5" t="s">
        <v>7</v>
      </c>
    </row>
    <row r="6" customFormat="false" ht="12.75" hidden="false" customHeight="false" outlineLevel="0" collapsed="false">
      <c r="A6" s="6" t="n">
        <v>36560</v>
      </c>
      <c r="B6" s="7" t="n">
        <v>3163182</v>
      </c>
      <c r="C6" s="8" t="n">
        <v>36526</v>
      </c>
      <c r="D6" s="7" t="s">
        <v>15</v>
      </c>
      <c r="E6" s="9" t="n">
        <v>10000</v>
      </c>
      <c r="F6" s="10" t="n">
        <v>2.365</v>
      </c>
      <c r="G6" s="11" t="n">
        <f aca="false">+E6*F6</f>
        <v>23650</v>
      </c>
      <c r="H6" s="11"/>
      <c r="I6" s="11" t="n">
        <f aca="false">+G6</f>
        <v>23650</v>
      </c>
      <c r="J6" s="12"/>
      <c r="K6" s="13" t="s">
        <v>16</v>
      </c>
      <c r="L6" s="14"/>
      <c r="M6" s="15"/>
    </row>
    <row r="7" customFormat="false" ht="12.75" hidden="false" customHeight="false" outlineLevel="0" collapsed="false">
      <c r="A7" s="6"/>
      <c r="B7" s="7"/>
      <c r="C7" s="8"/>
      <c r="D7" s="7"/>
      <c r="E7" s="9"/>
      <c r="F7" s="10"/>
      <c r="G7" s="11"/>
      <c r="H7" s="16"/>
      <c r="I7" s="11"/>
      <c r="J7" s="12"/>
      <c r="K7" s="17"/>
      <c r="L7" s="14"/>
      <c r="M7" s="15"/>
    </row>
    <row r="8" customFormat="false" ht="12.75" hidden="false" customHeight="false" outlineLevel="0" collapsed="false">
      <c r="A8" s="6" t="n">
        <v>36588</v>
      </c>
      <c r="B8" s="7" t="n">
        <v>3211713</v>
      </c>
      <c r="C8" s="8" t="n">
        <v>36557</v>
      </c>
      <c r="D8" s="7" t="s">
        <v>15</v>
      </c>
      <c r="E8" s="9" t="n">
        <v>10000</v>
      </c>
      <c r="F8" s="10" t="n">
        <v>2.365</v>
      </c>
      <c r="G8" s="11" t="n">
        <f aca="false">+E8*F8</f>
        <v>23650</v>
      </c>
      <c r="H8" s="16"/>
      <c r="I8" s="11" t="n">
        <f aca="false">+G8</f>
        <v>23650</v>
      </c>
      <c r="J8" s="12"/>
      <c r="K8" s="13" t="s">
        <v>16</v>
      </c>
      <c r="L8" s="14"/>
      <c r="M8" s="15"/>
    </row>
    <row r="9" customFormat="false" ht="12.75" hidden="false" customHeight="false" outlineLevel="0" collapsed="false">
      <c r="A9" s="6"/>
      <c r="B9" s="7"/>
      <c r="C9" s="8"/>
      <c r="D9" s="7"/>
      <c r="E9" s="9"/>
      <c r="F9" s="10"/>
      <c r="G9" s="11"/>
      <c r="H9" s="16"/>
      <c r="I9" s="11"/>
      <c r="J9" s="12"/>
      <c r="K9" s="17"/>
      <c r="L9" s="14"/>
      <c r="M9" s="15"/>
    </row>
    <row r="10" customFormat="false" ht="12.75" hidden="false" customHeight="false" outlineLevel="0" collapsed="false">
      <c r="A10" s="6" t="n">
        <v>36591</v>
      </c>
      <c r="B10" s="7" t="n">
        <v>3302475</v>
      </c>
      <c r="C10" s="8" t="n">
        <v>36586</v>
      </c>
      <c r="D10" s="7" t="s">
        <v>15</v>
      </c>
      <c r="E10" s="9" t="n">
        <v>10000</v>
      </c>
      <c r="F10" s="10" t="n">
        <v>2.365</v>
      </c>
      <c r="G10" s="11" t="n">
        <f aca="false">+E10*F10</f>
        <v>23650</v>
      </c>
      <c r="H10" s="16"/>
      <c r="I10" s="11"/>
      <c r="J10" s="12"/>
      <c r="K10" s="13" t="s">
        <v>16</v>
      </c>
      <c r="L10" s="14"/>
      <c r="M10" s="15"/>
    </row>
    <row r="11" customFormat="false" ht="12.75" hidden="false" customHeight="false" outlineLevel="0" collapsed="false">
      <c r="A11" s="6" t="n">
        <v>36591</v>
      </c>
      <c r="B11" s="7" t="n">
        <v>3302475</v>
      </c>
      <c r="C11" s="8" t="n">
        <v>36586</v>
      </c>
      <c r="D11" s="7" t="s">
        <v>15</v>
      </c>
      <c r="E11" s="9" t="n">
        <v>15500</v>
      </c>
      <c r="F11" s="10" t="n">
        <v>2.73</v>
      </c>
      <c r="G11" s="18" t="n">
        <f aca="false">+E11*F11</f>
        <v>42315</v>
      </c>
      <c r="H11" s="19" t="n">
        <v>1</v>
      </c>
      <c r="I11" s="11" t="n">
        <f aca="false">+G11+G10</f>
        <v>65965</v>
      </c>
      <c r="J11" s="12"/>
      <c r="K11" s="20"/>
      <c r="L11" s="21" t="n">
        <v>36640</v>
      </c>
      <c r="M11" s="22" t="s">
        <v>17</v>
      </c>
    </row>
    <row r="12" customFormat="false" ht="12.75" hidden="false" customHeight="false" outlineLevel="0" collapsed="false">
      <c r="A12" s="7"/>
      <c r="B12" s="7"/>
      <c r="C12" s="8"/>
      <c r="D12" s="7"/>
      <c r="E12" s="9"/>
      <c r="F12" s="10"/>
      <c r="G12" s="11"/>
      <c r="H12" s="23"/>
      <c r="I12" s="11"/>
      <c r="J12" s="12"/>
      <c r="K12" s="20"/>
      <c r="L12" s="14"/>
      <c r="M12" s="15"/>
    </row>
    <row r="13" customFormat="false" ht="12.75" hidden="false" customHeight="false" outlineLevel="0" collapsed="false">
      <c r="A13" s="6" t="n">
        <v>36572</v>
      </c>
      <c r="B13" s="7" t="n">
        <v>3168421</v>
      </c>
      <c r="C13" s="8" t="n">
        <v>36526</v>
      </c>
      <c r="D13" s="7" t="s">
        <v>18</v>
      </c>
      <c r="E13" s="9" t="n">
        <v>23272</v>
      </c>
      <c r="F13" s="10" t="n">
        <v>2.319</v>
      </c>
      <c r="G13" s="11" t="n">
        <f aca="false">+E13*F13</f>
        <v>53967.768</v>
      </c>
      <c r="H13" s="23"/>
      <c r="I13" s="11"/>
      <c r="J13" s="12"/>
      <c r="K13" s="13" t="n">
        <v>150715</v>
      </c>
      <c r="L13" s="14"/>
      <c r="M13" s="15"/>
    </row>
    <row r="14" customFormat="false" ht="12.75" hidden="false" customHeight="false" outlineLevel="0" collapsed="false">
      <c r="A14" s="6" t="n">
        <v>36572</v>
      </c>
      <c r="B14" s="7" t="n">
        <v>3168421</v>
      </c>
      <c r="C14" s="8" t="n">
        <v>36526</v>
      </c>
      <c r="D14" s="7" t="s">
        <v>18</v>
      </c>
      <c r="E14" s="9" t="n">
        <v>-9672</v>
      </c>
      <c r="F14" s="10"/>
      <c r="G14" s="11" t="n">
        <v>-14203.74</v>
      </c>
      <c r="H14" s="23"/>
      <c r="I14" s="11" t="n">
        <f aca="false">+G13+G14</f>
        <v>39764.028</v>
      </c>
      <c r="J14" s="12"/>
      <c r="K14" s="13"/>
      <c r="L14" s="14"/>
      <c r="M14" s="15"/>
    </row>
    <row r="15" customFormat="false" ht="12.75" hidden="false" customHeight="false" outlineLevel="0" collapsed="false">
      <c r="A15" s="7"/>
      <c r="B15" s="7"/>
      <c r="C15" s="8"/>
      <c r="D15" s="7"/>
      <c r="E15" s="9"/>
      <c r="F15" s="10"/>
      <c r="G15" s="24"/>
      <c r="H15" s="15"/>
      <c r="I15" s="24"/>
      <c r="J15" s="12"/>
      <c r="K15" s="13"/>
      <c r="L15" s="14"/>
      <c r="M15" s="15"/>
    </row>
    <row r="16" customFormat="false" ht="12.75" hidden="false" customHeight="false" outlineLevel="0" collapsed="false">
      <c r="A16" s="6" t="n">
        <v>36593</v>
      </c>
      <c r="B16" s="7" t="n">
        <v>321898</v>
      </c>
      <c r="C16" s="8" t="n">
        <v>36557</v>
      </c>
      <c r="D16" s="7" t="s">
        <v>18</v>
      </c>
      <c r="E16" s="9" t="n">
        <v>23200</v>
      </c>
      <c r="F16" s="10" t="n">
        <v>2.58</v>
      </c>
      <c r="G16" s="18" t="n">
        <f aca="false">+E16*F16</f>
        <v>59856</v>
      </c>
      <c r="H16" s="23"/>
      <c r="I16" s="24" t="n">
        <f aca="false">+G16</f>
        <v>59856</v>
      </c>
      <c r="J16" s="12"/>
      <c r="K16" s="13" t="n">
        <v>157562</v>
      </c>
      <c r="L16" s="21" t="n">
        <v>36630</v>
      </c>
      <c r="M16" s="22" t="s">
        <v>19</v>
      </c>
    </row>
    <row r="17" customFormat="false" ht="12.75" hidden="false" customHeight="false" outlineLevel="0" collapsed="false">
      <c r="A17" s="7"/>
      <c r="B17" s="7"/>
      <c r="C17" s="8"/>
      <c r="D17" s="7"/>
      <c r="E17" s="9"/>
      <c r="F17" s="10"/>
      <c r="G17" s="24"/>
      <c r="H17" s="15"/>
      <c r="I17" s="24"/>
      <c r="J17" s="12"/>
      <c r="K17" s="13"/>
      <c r="L17" s="14"/>
      <c r="M17" s="15"/>
    </row>
    <row r="18" customFormat="false" ht="12.75" hidden="false" customHeight="false" outlineLevel="0" collapsed="false">
      <c r="A18" s="6" t="n">
        <v>36635</v>
      </c>
      <c r="B18" s="7" t="n">
        <v>3307510</v>
      </c>
      <c r="C18" s="8" t="n">
        <v>36586</v>
      </c>
      <c r="D18" s="7" t="s">
        <v>18</v>
      </c>
      <c r="E18" s="9" t="n">
        <v>24800</v>
      </c>
      <c r="F18" s="10" t="n">
        <v>2.573</v>
      </c>
      <c r="G18" s="18" t="n">
        <f aca="false">+E18*F18</f>
        <v>63810.4</v>
      </c>
      <c r="H18" s="19" t="n">
        <v>1</v>
      </c>
      <c r="I18" s="24" t="n">
        <f aca="false">+G18</f>
        <v>63810.4</v>
      </c>
      <c r="J18" s="12"/>
      <c r="K18" s="13"/>
      <c r="L18" s="21" t="n">
        <v>36640</v>
      </c>
      <c r="M18" s="22" t="s">
        <v>17</v>
      </c>
    </row>
    <row r="19" customFormat="false" ht="12.75" hidden="false" customHeight="false" outlineLevel="0" collapsed="false">
      <c r="A19" s="7"/>
      <c r="B19" s="7"/>
      <c r="C19" s="8"/>
      <c r="D19" s="7"/>
      <c r="E19" s="9"/>
      <c r="F19" s="10"/>
      <c r="G19" s="24"/>
      <c r="H19" s="15"/>
      <c r="I19" s="24"/>
      <c r="J19" s="12"/>
      <c r="K19" s="13"/>
      <c r="L19" s="14"/>
      <c r="M19" s="15"/>
    </row>
    <row r="20" customFormat="false" ht="12.75" hidden="false" customHeight="false" outlineLevel="0" collapsed="false">
      <c r="A20" s="6" t="n">
        <v>36587</v>
      </c>
      <c r="B20" s="7" t="n">
        <v>3211623</v>
      </c>
      <c r="C20" s="8" t="n">
        <v>36526</v>
      </c>
      <c r="D20" s="7" t="s">
        <v>20</v>
      </c>
      <c r="E20" s="9" t="n">
        <v>28206</v>
      </c>
      <c r="F20" s="10" t="n">
        <v>2.954</v>
      </c>
      <c r="G20" s="11" t="n">
        <f aca="false">+E20*F20</f>
        <v>83320.524</v>
      </c>
      <c r="H20" s="23"/>
      <c r="I20" s="24"/>
      <c r="J20" s="12"/>
      <c r="K20" s="13"/>
      <c r="L20" s="14"/>
      <c r="M20" s="15"/>
    </row>
    <row r="21" customFormat="false" ht="12.75" hidden="false" customHeight="false" outlineLevel="0" collapsed="false">
      <c r="A21" s="6" t="n">
        <v>36587</v>
      </c>
      <c r="B21" s="7" t="n">
        <v>3211623</v>
      </c>
      <c r="C21" s="8" t="n">
        <v>36526</v>
      </c>
      <c r="D21" s="7" t="s">
        <v>20</v>
      </c>
      <c r="E21" s="9" t="n">
        <v>13287</v>
      </c>
      <c r="F21" s="10" t="n">
        <v>2.91</v>
      </c>
      <c r="G21" s="11" t="n">
        <f aca="false">+E21*F21</f>
        <v>38665.17</v>
      </c>
      <c r="H21" s="23"/>
      <c r="I21" s="24"/>
      <c r="J21" s="12"/>
      <c r="K21" s="13"/>
      <c r="L21" s="14"/>
      <c r="M21" s="15"/>
    </row>
    <row r="22" customFormat="false" ht="12.75" hidden="false" customHeight="false" outlineLevel="0" collapsed="false">
      <c r="A22" s="6" t="n">
        <v>36587</v>
      </c>
      <c r="B22" s="7" t="n">
        <v>3211623</v>
      </c>
      <c r="C22" s="8" t="n">
        <v>36526</v>
      </c>
      <c r="D22" s="7" t="s">
        <v>20</v>
      </c>
      <c r="E22" s="9" t="n">
        <v>7370</v>
      </c>
      <c r="F22" s="10" t="n">
        <v>2.8</v>
      </c>
      <c r="G22" s="11" t="n">
        <f aca="false">+E22*F22</f>
        <v>20636</v>
      </c>
      <c r="H22" s="23"/>
      <c r="I22" s="24" t="n">
        <f aca="false">+G20+G21+G22</f>
        <v>142621.694</v>
      </c>
      <c r="J22" s="12"/>
      <c r="K22" s="13"/>
      <c r="L22" s="14"/>
      <c r="M22" s="15"/>
    </row>
    <row r="23" customFormat="false" ht="12.75" hidden="false" customHeight="false" outlineLevel="0" collapsed="false">
      <c r="A23" s="7"/>
      <c r="B23" s="7"/>
      <c r="C23" s="8"/>
      <c r="D23" s="7"/>
      <c r="E23" s="9"/>
      <c r="F23" s="10"/>
      <c r="G23" s="24"/>
      <c r="H23" s="23"/>
      <c r="I23" s="24"/>
      <c r="J23" s="12"/>
      <c r="K23" s="13"/>
      <c r="L23" s="14"/>
      <c r="M23" s="15"/>
    </row>
    <row r="24" customFormat="false" ht="12.75" hidden="false" customHeight="false" outlineLevel="0" collapsed="false">
      <c r="A24" s="6" t="n">
        <v>36616</v>
      </c>
      <c r="B24" s="7" t="n">
        <v>3217489</v>
      </c>
      <c r="C24" s="8" t="n">
        <v>36557</v>
      </c>
      <c r="D24" s="7" t="s">
        <v>20</v>
      </c>
      <c r="E24" s="9" t="n">
        <v>13341</v>
      </c>
      <c r="F24" s="10" t="n">
        <v>2.91</v>
      </c>
      <c r="G24" s="11" t="n">
        <f aca="false">+E24*F24</f>
        <v>38822.31</v>
      </c>
      <c r="H24" s="23"/>
      <c r="I24" s="24"/>
      <c r="J24" s="12"/>
      <c r="K24" s="13"/>
      <c r="L24" s="14"/>
      <c r="M24" s="15"/>
    </row>
    <row r="25" customFormat="false" ht="12.75" hidden="false" customHeight="false" outlineLevel="0" collapsed="false">
      <c r="A25" s="6" t="n">
        <v>36616</v>
      </c>
      <c r="B25" s="7" t="n">
        <v>3217489</v>
      </c>
      <c r="C25" s="8" t="n">
        <v>36557</v>
      </c>
      <c r="D25" s="7" t="s">
        <v>20</v>
      </c>
      <c r="E25" s="9" t="n">
        <v>29000</v>
      </c>
      <c r="F25" s="10" t="n">
        <v>3.22</v>
      </c>
      <c r="G25" s="18" t="n">
        <f aca="false">+E25*F25</f>
        <v>93380</v>
      </c>
      <c r="H25" s="23"/>
      <c r="I25" s="24"/>
      <c r="J25" s="12"/>
      <c r="K25" s="13"/>
      <c r="L25" s="21" t="n">
        <v>36630</v>
      </c>
      <c r="M25" s="22" t="s">
        <v>19</v>
      </c>
    </row>
    <row r="26" customFormat="false" ht="12.75" hidden="false" customHeight="false" outlineLevel="0" collapsed="false">
      <c r="A26" s="6" t="n">
        <v>36616</v>
      </c>
      <c r="B26" s="7" t="n">
        <v>3217489</v>
      </c>
      <c r="C26" s="8" t="n">
        <v>36557</v>
      </c>
      <c r="D26" s="7" t="s">
        <v>20</v>
      </c>
      <c r="E26" s="9" t="n">
        <v>8762</v>
      </c>
      <c r="F26" s="10" t="n">
        <v>2.8</v>
      </c>
      <c r="G26" s="11" t="n">
        <f aca="false">+E26*F26</f>
        <v>24533.6</v>
      </c>
      <c r="H26" s="23"/>
      <c r="I26" s="24" t="n">
        <f aca="false">+G24+G25+G26</f>
        <v>156735.91</v>
      </c>
      <c r="J26" s="12"/>
      <c r="K26" s="13"/>
      <c r="L26" s="14"/>
      <c r="M26" s="15"/>
    </row>
    <row r="27" customFormat="false" ht="12.75" hidden="false" customHeight="false" outlineLevel="0" collapsed="false">
      <c r="A27" s="7"/>
      <c r="B27" s="7"/>
      <c r="C27" s="8"/>
      <c r="D27" s="7"/>
      <c r="E27" s="9"/>
      <c r="F27" s="10"/>
      <c r="G27" s="12"/>
      <c r="H27" s="23"/>
      <c r="I27" s="12"/>
      <c r="J27" s="12"/>
      <c r="K27" s="13"/>
      <c r="L27" s="14"/>
      <c r="M27" s="15"/>
    </row>
    <row r="28" customFormat="false" ht="12.75" hidden="false" customHeight="false" outlineLevel="0" collapsed="false">
      <c r="A28" s="6" t="n">
        <v>36643</v>
      </c>
      <c r="B28" s="7" t="n">
        <v>3308115</v>
      </c>
      <c r="C28" s="8" t="n">
        <v>36586</v>
      </c>
      <c r="D28" s="7" t="s">
        <v>20</v>
      </c>
      <c r="E28" s="9" t="n">
        <v>5916</v>
      </c>
      <c r="F28" s="10" t="n">
        <v>2.8</v>
      </c>
      <c r="G28" s="11" t="n">
        <f aca="false">+E28*F28</f>
        <v>16564.8</v>
      </c>
      <c r="H28" s="23"/>
      <c r="I28" s="11"/>
      <c r="J28" s="12"/>
      <c r="K28" s="13"/>
      <c r="L28" s="14"/>
      <c r="M28" s="15"/>
    </row>
    <row r="29" customFormat="false" ht="12.75" hidden="false" customHeight="false" outlineLevel="0" collapsed="false">
      <c r="A29" s="6" t="n">
        <v>36643</v>
      </c>
      <c r="B29" s="7" t="n">
        <v>3308115</v>
      </c>
      <c r="C29" s="8" t="n">
        <v>36586</v>
      </c>
      <c r="D29" s="7" t="s">
        <v>20</v>
      </c>
      <c r="E29" s="9" t="n">
        <v>31000</v>
      </c>
      <c r="F29" s="10" t="n">
        <v>3.213</v>
      </c>
      <c r="G29" s="18" t="n">
        <f aca="false">+E29*F29</f>
        <v>99603</v>
      </c>
      <c r="H29" s="23"/>
      <c r="I29" s="11" t="n">
        <f aca="false">+G29+G28</f>
        <v>116167.8</v>
      </c>
      <c r="J29" s="12"/>
      <c r="K29" s="13"/>
      <c r="L29" s="21" t="n">
        <v>36640</v>
      </c>
      <c r="M29" s="22" t="s">
        <v>17</v>
      </c>
    </row>
    <row r="30" customFormat="false" ht="12.75" hidden="false" customHeight="false" outlineLevel="0" collapsed="false">
      <c r="A30" s="6"/>
      <c r="B30" s="7"/>
      <c r="C30" s="8"/>
      <c r="D30" s="7"/>
      <c r="E30" s="9"/>
      <c r="F30" s="10"/>
      <c r="G30" s="12"/>
      <c r="H30" s="23"/>
      <c r="I30" s="12"/>
      <c r="J30" s="12"/>
      <c r="K30" s="13"/>
      <c r="L30" s="14"/>
      <c r="M30" s="15"/>
    </row>
    <row r="31" customFormat="false" ht="12.75" hidden="false" customHeight="false" outlineLevel="0" collapsed="false">
      <c r="A31" s="6" t="n">
        <v>36676</v>
      </c>
      <c r="B31" s="7" t="n">
        <v>3356983</v>
      </c>
      <c r="C31" s="8" t="n">
        <v>36617</v>
      </c>
      <c r="D31" s="7" t="s">
        <v>20</v>
      </c>
      <c r="E31" s="9" t="n">
        <v>6130</v>
      </c>
      <c r="F31" s="10" t="n">
        <v>2.8</v>
      </c>
      <c r="G31" s="11" t="n">
        <f aca="false">+E31*F31</f>
        <v>17164</v>
      </c>
      <c r="H31" s="16"/>
      <c r="I31" s="24" t="n">
        <f aca="false">+G31</f>
        <v>17164</v>
      </c>
      <c r="J31" s="12"/>
      <c r="K31" s="13"/>
      <c r="L31" s="14"/>
      <c r="M31" s="15"/>
    </row>
    <row r="32" customFormat="false" ht="12.75" hidden="false" customHeight="false" outlineLevel="0" collapsed="false">
      <c r="A32" s="7"/>
      <c r="B32" s="7"/>
      <c r="C32" s="8"/>
      <c r="D32" s="7"/>
      <c r="E32" s="9"/>
      <c r="F32" s="10"/>
      <c r="G32" s="12"/>
      <c r="H32" s="25"/>
      <c r="I32" s="12"/>
      <c r="J32" s="12"/>
      <c r="K32" s="13"/>
      <c r="L32" s="14"/>
      <c r="M32" s="15"/>
    </row>
    <row r="33" customFormat="false" ht="12.75" hidden="false" customHeight="false" outlineLevel="0" collapsed="false">
      <c r="A33" s="6" t="n">
        <v>36616</v>
      </c>
      <c r="B33" s="7" t="n">
        <v>3217210</v>
      </c>
      <c r="C33" s="8" t="n">
        <v>36557</v>
      </c>
      <c r="D33" s="7" t="s">
        <v>21</v>
      </c>
      <c r="E33" s="9" t="n">
        <v>3000</v>
      </c>
      <c r="F33" s="10" t="n">
        <v>2.85</v>
      </c>
      <c r="G33" s="11" t="n">
        <f aca="false">+E33*F33</f>
        <v>8550</v>
      </c>
      <c r="H33" s="16"/>
      <c r="I33" s="24" t="n">
        <f aca="false">+G33</f>
        <v>8550</v>
      </c>
      <c r="J33" s="12"/>
      <c r="K33" s="13"/>
      <c r="L33" s="14"/>
      <c r="M33" s="15"/>
    </row>
    <row r="34" customFormat="false" ht="12.75" hidden="false" customHeight="false" outlineLevel="0" collapsed="false">
      <c r="A34" s="7"/>
      <c r="B34" s="7"/>
      <c r="C34" s="7"/>
      <c r="D34" s="7"/>
      <c r="E34" s="9"/>
      <c r="F34" s="10"/>
      <c r="G34" s="12"/>
      <c r="H34" s="25"/>
      <c r="I34" s="12"/>
      <c r="J34" s="12"/>
      <c r="K34" s="13"/>
      <c r="L34" s="14"/>
      <c r="M34" s="15"/>
    </row>
    <row r="35" customFormat="false" ht="12.75" hidden="false" customHeight="false" outlineLevel="0" collapsed="false">
      <c r="A35" s="6" t="n">
        <v>36646</v>
      </c>
      <c r="B35" s="7" t="n">
        <v>3308195</v>
      </c>
      <c r="C35" s="8" t="n">
        <v>36586</v>
      </c>
      <c r="D35" s="7" t="s">
        <v>21</v>
      </c>
      <c r="E35" s="9" t="n">
        <v>6882</v>
      </c>
      <c r="F35" s="10" t="n">
        <v>3.3</v>
      </c>
      <c r="G35" s="11" t="n">
        <f aca="false">+E35*F35</f>
        <v>22710.6</v>
      </c>
      <c r="H35" s="16"/>
      <c r="I35" s="24" t="n">
        <f aca="false">+G35</f>
        <v>22710.6</v>
      </c>
      <c r="J35" s="12"/>
      <c r="K35" s="13"/>
      <c r="L35" s="14"/>
      <c r="M35" s="15"/>
    </row>
    <row r="36" customFormat="false" ht="12.75" hidden="false" customHeight="false" outlineLevel="0" collapsed="false">
      <c r="A36" s="7"/>
      <c r="B36" s="7"/>
      <c r="C36" s="7"/>
      <c r="D36" s="7"/>
      <c r="E36" s="9"/>
      <c r="F36" s="10"/>
      <c r="G36" s="12"/>
      <c r="H36" s="25"/>
      <c r="I36" s="12"/>
      <c r="J36" s="12"/>
      <c r="K36" s="13"/>
      <c r="L36" s="14"/>
      <c r="M36" s="15"/>
    </row>
    <row r="37" customFormat="false" ht="12.75" hidden="false" customHeight="false" outlineLevel="0" collapsed="false">
      <c r="A37" s="6" t="n">
        <v>36677</v>
      </c>
      <c r="B37" s="7" t="n">
        <v>3356710</v>
      </c>
      <c r="C37" s="8" t="n">
        <v>36617</v>
      </c>
      <c r="D37" s="7" t="s">
        <v>21</v>
      </c>
      <c r="E37" s="9" t="n">
        <v>2610</v>
      </c>
      <c r="F37" s="10" t="n">
        <v>3.3</v>
      </c>
      <c r="G37" s="11" t="n">
        <f aca="false">+E37*F37</f>
        <v>8613</v>
      </c>
      <c r="H37" s="16"/>
      <c r="I37" s="24" t="n">
        <f aca="false">+G37</f>
        <v>8613</v>
      </c>
      <c r="J37" s="12"/>
      <c r="K37" s="13"/>
      <c r="L37" s="14"/>
      <c r="M37" s="15"/>
    </row>
    <row r="38" customFormat="false" ht="12.75" hidden="false" customHeight="false" outlineLevel="0" collapsed="false">
      <c r="A38" s="7"/>
      <c r="B38" s="7"/>
      <c r="C38" s="7"/>
      <c r="D38" s="7"/>
      <c r="E38" s="9"/>
      <c r="F38" s="10"/>
      <c r="G38" s="12"/>
      <c r="H38" s="25"/>
      <c r="I38" s="12"/>
      <c r="J38" s="12"/>
      <c r="K38" s="13"/>
      <c r="L38" s="14"/>
      <c r="M38" s="15"/>
    </row>
    <row r="39" customFormat="false" ht="12.75" hidden="false" customHeight="false" outlineLevel="0" collapsed="false">
      <c r="K39" s="26"/>
    </row>
    <row r="40" customFormat="false" ht="12.75" hidden="false" customHeight="false" outlineLevel="0" collapsed="false">
      <c r="E40" s="0" t="s">
        <v>22</v>
      </c>
      <c r="I40" s="27" t="n">
        <f aca="false">SUM(I6:I38)</f>
        <v>749258.432</v>
      </c>
      <c r="K40" s="26"/>
    </row>
    <row r="41" customFormat="false" ht="12.75" hidden="false" customHeight="false" outlineLevel="0" collapsed="false">
      <c r="E41" s="28" t="s">
        <v>23</v>
      </c>
      <c r="K41" s="26"/>
    </row>
    <row r="42" customFormat="false" ht="12.75" hidden="false" customHeight="false" outlineLevel="0" collapsed="false">
      <c r="E42" s="29" t="s">
        <v>24</v>
      </c>
      <c r="F42" s="30" t="n">
        <v>36630</v>
      </c>
      <c r="G42" s="27" t="n">
        <v>-198740.8</v>
      </c>
      <c r="H42" s="27"/>
      <c r="K42" s="31"/>
    </row>
    <row r="43" customFormat="false" ht="12.75" hidden="false" customHeight="false" outlineLevel="0" collapsed="false">
      <c r="E43" s="29" t="s">
        <v>25</v>
      </c>
      <c r="F43" s="30" t="n">
        <v>36640</v>
      </c>
      <c r="G43" s="27" t="n">
        <v>-219703.2</v>
      </c>
      <c r="H43" s="27"/>
      <c r="K43" s="31"/>
    </row>
    <row r="44" customFormat="false" ht="12.75" hidden="false" customHeight="false" outlineLevel="0" collapsed="false">
      <c r="E44" s="29" t="s">
        <v>26</v>
      </c>
      <c r="F44" s="30" t="n">
        <v>36670</v>
      </c>
      <c r="G44" s="32" t="n">
        <v>-20728</v>
      </c>
      <c r="H44" s="27"/>
      <c r="K44" s="31"/>
    </row>
    <row r="45" customFormat="false" ht="12.75" hidden="false" customHeight="false" outlineLevel="0" collapsed="false">
      <c r="G45" s="27"/>
      <c r="H45" s="27"/>
      <c r="I45" s="27" t="n">
        <f aca="false">SUM(G42:G44)</f>
        <v>-439172</v>
      </c>
      <c r="K45" s="31"/>
    </row>
    <row r="46" customFormat="false" ht="13.5" hidden="false" customHeight="false" outlineLevel="0" collapsed="false">
      <c r="G46" s="0" t="s">
        <v>27</v>
      </c>
      <c r="I46" s="33" t="n">
        <f aca="false">+I40+I45</f>
        <v>310086.432</v>
      </c>
      <c r="K46" s="31"/>
    </row>
    <row r="47" customFormat="false" ht="13.5" hidden="false" customHeight="false" outlineLevel="0" collapsed="false">
      <c r="K47" s="31"/>
    </row>
    <row r="48" customFormat="false" ht="12.75" hidden="false" customHeight="false" outlineLevel="0" collapsed="false">
      <c r="K48" s="31"/>
    </row>
    <row r="49" customFormat="false" ht="12.75" hidden="false" customHeight="false" outlineLevel="0" collapsed="false">
      <c r="K49" s="31"/>
    </row>
    <row r="50" customFormat="false" ht="12.75" hidden="false" customHeight="false" outlineLevel="0" collapsed="false">
      <c r="K50" s="31"/>
    </row>
    <row r="51" customFormat="false" ht="12.75" hidden="false" customHeight="false" outlineLevel="0" collapsed="false">
      <c r="K51" s="31"/>
    </row>
    <row r="52" customFormat="false" ht="12.75" hidden="false" customHeight="false" outlineLevel="0" collapsed="false">
      <c r="K52" s="31"/>
    </row>
  </sheetData>
  <printOptions headings="false" gridLines="false" gridLinesSet="true" horizontalCentered="false" verticalCentered="false"/>
  <pageMargins left="0.359722222222222" right="0.279861111111111" top="0.259722222222222" bottom="0.25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Q55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2" min="1" style="0" width="10.71"/>
    <col collapsed="false" customWidth="true" hidden="false" outlineLevel="0" max="3" min="3" style="0" width="8.85"/>
    <col collapsed="false" customWidth="true" hidden="false" outlineLevel="0" max="4" min="4" style="0" width="9.99"/>
    <col collapsed="false" customWidth="true" hidden="false" outlineLevel="0" max="5" min="5" style="0" width="10.28"/>
    <col collapsed="false" customWidth="true" hidden="false" outlineLevel="0" max="6" min="6" style="0" width="8.56"/>
    <col collapsed="false" customWidth="true" hidden="false" outlineLevel="0" max="7" min="7" style="0" width="12.56"/>
    <col collapsed="false" customWidth="true" hidden="false" outlineLevel="0" max="8" min="8" style="0" width="2.99"/>
    <col collapsed="false" customWidth="true" hidden="false" outlineLevel="0" max="9" min="9" style="0" width="12.56"/>
    <col collapsed="false" customWidth="true" hidden="false" outlineLevel="0" max="10" min="10" style="34" width="4.85"/>
    <col collapsed="false" customWidth="true" hidden="false" outlineLevel="0" max="11" min="11" style="0" width="6.7"/>
    <col collapsed="false" customWidth="true" hidden="false" outlineLevel="0" max="12" min="12" style="35" width="10.71"/>
    <col collapsed="false" customWidth="true" hidden="false" outlineLevel="0" max="13" min="13" style="36" width="7.42"/>
    <col collapsed="false" customWidth="true" hidden="false" outlineLevel="0" max="14" min="14" style="37" width="11.99"/>
    <col collapsed="false" customWidth="true" hidden="false" outlineLevel="0" max="15" min="15" style="38" width="9.56"/>
    <col collapsed="false" customWidth="true" hidden="false" outlineLevel="0" max="16" min="16" style="39" width="8.99"/>
    <col collapsed="false" customWidth="true" hidden="false" outlineLevel="0" max="17" min="17" style="40" width="11.99"/>
    <col collapsed="false" customWidth="true" hidden="false" outlineLevel="0" max="18" min="18" style="0" width="10.71"/>
  </cols>
  <sheetData>
    <row r="1" customFormat="false" ht="12.75" hidden="false" customHeight="false" outlineLevel="0" collapsed="false">
      <c r="A1" s="1" t="s">
        <v>0</v>
      </c>
      <c r="G1" s="41"/>
      <c r="H1" s="41"/>
      <c r="I1" s="41"/>
    </row>
    <row r="2" customFormat="false" ht="12.75" hidden="false" customHeight="false" outlineLevel="0" collapsed="false">
      <c r="A2" s="1" t="s">
        <v>1</v>
      </c>
      <c r="G2" s="41"/>
      <c r="H2" s="41"/>
      <c r="I2" s="41"/>
    </row>
    <row r="3" customFormat="false" ht="12.75" hidden="false" customHeight="false" outlineLevel="0" collapsed="false">
      <c r="G3" s="41"/>
      <c r="H3" s="41"/>
      <c r="I3" s="41"/>
    </row>
    <row r="4" customFormat="false" ht="12.75" hidden="false" customHeight="false" outlineLevel="0" collapsed="false">
      <c r="A4" s="2" t="s">
        <v>2</v>
      </c>
      <c r="B4" s="2" t="s">
        <v>2</v>
      </c>
      <c r="C4" s="2" t="s">
        <v>3</v>
      </c>
      <c r="D4" s="2"/>
      <c r="E4" s="2" t="s">
        <v>2</v>
      </c>
      <c r="F4" s="2"/>
      <c r="G4" s="2" t="s">
        <v>28</v>
      </c>
      <c r="H4" s="2"/>
      <c r="I4" s="2" t="s">
        <v>2</v>
      </c>
      <c r="J4" s="3" t="s">
        <v>29</v>
      </c>
      <c r="K4" s="3" t="s">
        <v>4</v>
      </c>
      <c r="L4" s="42" t="s">
        <v>5</v>
      </c>
      <c r="M4" s="43" t="s">
        <v>10</v>
      </c>
      <c r="N4" s="44" t="s">
        <v>12</v>
      </c>
      <c r="O4" s="45" t="s">
        <v>6</v>
      </c>
      <c r="P4" s="46" t="s">
        <v>10</v>
      </c>
      <c r="Q4" s="44" t="s">
        <v>12</v>
      </c>
    </row>
    <row r="5" customFormat="false" ht="12.75" hidden="false" customHeight="false" outlineLevel="0" collapsed="false">
      <c r="A5" s="4" t="s">
        <v>5</v>
      </c>
      <c r="B5" s="4" t="s">
        <v>7</v>
      </c>
      <c r="C5" s="4" t="s">
        <v>8</v>
      </c>
      <c r="D5" s="4" t="s">
        <v>9</v>
      </c>
      <c r="E5" s="4" t="s">
        <v>10</v>
      </c>
      <c r="F5" s="4" t="s">
        <v>11</v>
      </c>
      <c r="G5" s="4" t="s">
        <v>12</v>
      </c>
      <c r="H5" s="4"/>
      <c r="I5" s="4" t="s">
        <v>12</v>
      </c>
      <c r="J5" s="4"/>
      <c r="K5" s="5" t="s">
        <v>13</v>
      </c>
      <c r="L5" s="47" t="s">
        <v>14</v>
      </c>
      <c r="M5" s="48" t="s">
        <v>14</v>
      </c>
      <c r="N5" s="49" t="s">
        <v>14</v>
      </c>
      <c r="O5" s="50" t="s">
        <v>7</v>
      </c>
      <c r="P5" s="51" t="s">
        <v>30</v>
      </c>
      <c r="Q5" s="49" t="s">
        <v>30</v>
      </c>
    </row>
    <row r="6" customFormat="false" ht="12.75" hidden="false" customHeight="false" outlineLevel="0" collapsed="false">
      <c r="A6" s="52" t="n">
        <v>36560</v>
      </c>
      <c r="B6" s="14" t="n">
        <v>3163182</v>
      </c>
      <c r="C6" s="53" t="n">
        <v>36526</v>
      </c>
      <c r="D6" s="14" t="s">
        <v>15</v>
      </c>
      <c r="E6" s="54" t="n">
        <v>10000</v>
      </c>
      <c r="F6" s="55" t="n">
        <v>2.365</v>
      </c>
      <c r="G6" s="56" t="n">
        <f aca="false">+E6*F6</f>
        <v>23650</v>
      </c>
      <c r="H6" s="56"/>
      <c r="I6" s="57" t="n">
        <f aca="false">+G6</f>
        <v>23650</v>
      </c>
      <c r="J6" s="58"/>
      <c r="K6" s="59" t="n">
        <v>145309</v>
      </c>
      <c r="L6" s="60" t="n">
        <v>36705</v>
      </c>
      <c r="M6" s="61" t="n">
        <v>10000</v>
      </c>
      <c r="N6" s="62" t="n">
        <v>23650</v>
      </c>
      <c r="O6" s="63" t="s">
        <v>31</v>
      </c>
      <c r="P6" s="64" t="n">
        <f aca="false">+E6-M6</f>
        <v>0</v>
      </c>
      <c r="Q6" s="65" t="n">
        <f aca="false">+G6-N6</f>
        <v>0</v>
      </c>
    </row>
    <row r="7" customFormat="false" ht="12.75" hidden="false" customHeight="false" outlineLevel="0" collapsed="false">
      <c r="A7" s="52" t="n">
        <v>36572</v>
      </c>
      <c r="B7" s="14" t="n">
        <v>3168421</v>
      </c>
      <c r="C7" s="53" t="n">
        <v>36526</v>
      </c>
      <c r="D7" s="14" t="s">
        <v>18</v>
      </c>
      <c r="E7" s="54" t="n">
        <v>23272</v>
      </c>
      <c r="F7" s="55" t="n">
        <v>2.319</v>
      </c>
      <c r="G7" s="56" t="n">
        <f aca="false">+E7*F7</f>
        <v>53967.768</v>
      </c>
      <c r="H7" s="66"/>
      <c r="I7" s="57"/>
      <c r="J7" s="58"/>
      <c r="K7" s="59"/>
      <c r="L7" s="67"/>
      <c r="M7" s="61"/>
      <c r="N7" s="68"/>
      <c r="O7" s="69"/>
      <c r="P7" s="70"/>
      <c r="Q7" s="71"/>
    </row>
    <row r="8" customFormat="false" ht="12.75" hidden="false" customHeight="false" outlineLevel="0" collapsed="false">
      <c r="A8" s="72" t="n">
        <v>36572</v>
      </c>
      <c r="B8" s="73" t="n">
        <v>3168421</v>
      </c>
      <c r="C8" s="74" t="n">
        <v>36526</v>
      </c>
      <c r="D8" s="73" t="s">
        <v>18</v>
      </c>
      <c r="E8" s="54" t="n">
        <v>-9672</v>
      </c>
      <c r="F8" s="75" t="s">
        <v>32</v>
      </c>
      <c r="G8" s="56" t="n">
        <v>-14203.74</v>
      </c>
      <c r="H8" s="66"/>
      <c r="I8" s="76" t="n">
        <f aca="false">+G7+G8</f>
        <v>39764.028</v>
      </c>
      <c r="J8" s="77"/>
      <c r="K8" s="78" t="n">
        <v>150715</v>
      </c>
      <c r="L8" s="79" t="n">
        <v>36630</v>
      </c>
      <c r="M8" s="80" t="n">
        <v>13600</v>
      </c>
      <c r="N8" s="81" t="n">
        <v>31538.4</v>
      </c>
      <c r="O8" s="82" t="s">
        <v>19</v>
      </c>
      <c r="P8" s="83" t="n">
        <f aca="false">+E7+E8-M8</f>
        <v>0</v>
      </c>
      <c r="Q8" s="84" t="n">
        <f aca="false">+G7+G8-N8</f>
        <v>8225.628</v>
      </c>
    </row>
    <row r="9" customFormat="false" ht="12.75" hidden="false" customHeight="false" outlineLevel="0" collapsed="false">
      <c r="A9" s="72" t="n">
        <v>36587</v>
      </c>
      <c r="B9" s="73" t="n">
        <v>3211623</v>
      </c>
      <c r="C9" s="74" t="n">
        <v>36526</v>
      </c>
      <c r="D9" s="73" t="s">
        <v>20</v>
      </c>
      <c r="E9" s="54" t="n">
        <v>28206</v>
      </c>
      <c r="F9" s="55" t="n">
        <v>2.954</v>
      </c>
      <c r="G9" s="56" t="n">
        <f aca="false">+E9*F9</f>
        <v>83320.524</v>
      </c>
      <c r="H9" s="85"/>
      <c r="I9" s="86"/>
      <c r="J9" s="87" t="s">
        <v>33</v>
      </c>
      <c r="K9" s="88" t="s">
        <v>32</v>
      </c>
      <c r="L9" s="89"/>
      <c r="M9" s="80"/>
      <c r="N9" s="90"/>
      <c r="O9" s="91"/>
      <c r="P9" s="83" t="n">
        <f aca="false">+E9-M9</f>
        <v>28206</v>
      </c>
      <c r="Q9" s="84" t="n">
        <f aca="false">+G9-N9</f>
        <v>83320.524</v>
      </c>
    </row>
    <row r="10" customFormat="false" ht="12.75" hidden="false" customHeight="false" outlineLevel="0" collapsed="false">
      <c r="A10" s="72" t="n">
        <v>36587</v>
      </c>
      <c r="B10" s="73" t="n">
        <v>3211623</v>
      </c>
      <c r="C10" s="74" t="n">
        <v>36526</v>
      </c>
      <c r="D10" s="73" t="s">
        <v>20</v>
      </c>
      <c r="E10" s="54" t="n">
        <v>13287</v>
      </c>
      <c r="F10" s="55" t="n">
        <v>2.91</v>
      </c>
      <c r="G10" s="56" t="n">
        <f aca="false">+E10*F10</f>
        <v>38665.17</v>
      </c>
      <c r="H10" s="85"/>
      <c r="I10" s="92"/>
      <c r="J10" s="87" t="s">
        <v>33</v>
      </c>
      <c r="K10" s="88" t="s">
        <v>32</v>
      </c>
      <c r="L10" s="93"/>
      <c r="M10" s="94"/>
      <c r="N10" s="95"/>
      <c r="O10" s="96"/>
      <c r="P10" s="54" t="n">
        <f aca="false">+E10-M10</f>
        <v>13287</v>
      </c>
      <c r="Q10" s="97" t="n">
        <f aca="false">+G10-N10</f>
        <v>38665.17</v>
      </c>
    </row>
    <row r="11" customFormat="false" ht="12.75" hidden="false" customHeight="false" outlineLevel="0" collapsed="false">
      <c r="A11" s="72" t="n">
        <v>36587</v>
      </c>
      <c r="B11" s="73" t="n">
        <v>3211623</v>
      </c>
      <c r="C11" s="74" t="n">
        <v>36526</v>
      </c>
      <c r="D11" s="73" t="s">
        <v>20</v>
      </c>
      <c r="E11" s="54" t="n">
        <v>7370</v>
      </c>
      <c r="F11" s="55" t="n">
        <v>2.8</v>
      </c>
      <c r="G11" s="56" t="n">
        <f aca="false">+E11*F11</f>
        <v>20636</v>
      </c>
      <c r="H11" s="85"/>
      <c r="I11" s="92" t="n">
        <f aca="false">+G9+G10+G11</f>
        <v>142621.694</v>
      </c>
      <c r="J11" s="87" t="s">
        <v>33</v>
      </c>
      <c r="K11" s="88" t="s">
        <v>32</v>
      </c>
      <c r="L11" s="93"/>
      <c r="M11" s="94"/>
      <c r="N11" s="95"/>
      <c r="O11" s="96"/>
      <c r="P11" s="54" t="n">
        <f aca="false">+E11-M11</f>
        <v>7370</v>
      </c>
      <c r="Q11" s="97" t="n">
        <f aca="false">+G11-N11</f>
        <v>20636</v>
      </c>
    </row>
    <row r="12" customFormat="false" ht="12.75" hidden="false" customHeight="false" outlineLevel="0" collapsed="false">
      <c r="A12" s="72"/>
      <c r="B12" s="73"/>
      <c r="C12" s="74"/>
      <c r="D12" s="73"/>
      <c r="E12" s="54"/>
      <c r="F12" s="55"/>
      <c r="G12" s="56"/>
      <c r="H12" s="85"/>
      <c r="I12" s="92"/>
      <c r="J12" s="98"/>
      <c r="K12" s="99"/>
      <c r="L12" s="93"/>
      <c r="M12" s="94"/>
      <c r="N12" s="95"/>
      <c r="O12" s="96"/>
      <c r="P12" s="54"/>
      <c r="Q12" s="97"/>
    </row>
    <row r="13" customFormat="false" ht="12.75" hidden="false" customHeight="false" outlineLevel="0" collapsed="false">
      <c r="A13" s="72"/>
      <c r="B13" s="73"/>
      <c r="C13" s="74"/>
      <c r="D13" s="73"/>
      <c r="E13" s="54"/>
      <c r="F13" s="55"/>
      <c r="G13" s="56"/>
      <c r="H13" s="85"/>
      <c r="I13" s="92"/>
      <c r="J13" s="98"/>
      <c r="K13" s="99"/>
      <c r="L13" s="93"/>
      <c r="M13" s="94"/>
      <c r="N13" s="95"/>
      <c r="O13" s="96"/>
      <c r="P13" s="54"/>
      <c r="Q13" s="97"/>
    </row>
    <row r="14" customFormat="false" ht="12.75" hidden="false" customHeight="false" outlineLevel="0" collapsed="false">
      <c r="A14" s="72"/>
      <c r="B14" s="73"/>
      <c r="C14" s="74"/>
      <c r="D14" s="73"/>
      <c r="E14" s="54"/>
      <c r="F14" s="55"/>
      <c r="G14" s="56"/>
      <c r="H14" s="85"/>
      <c r="I14" s="92"/>
      <c r="J14" s="98"/>
      <c r="K14" s="99"/>
      <c r="L14" s="93"/>
      <c r="M14" s="94"/>
      <c r="N14" s="95"/>
      <c r="O14" s="96"/>
      <c r="P14" s="54"/>
      <c r="Q14" s="97"/>
    </row>
    <row r="15" customFormat="false" ht="12.75" hidden="false" customHeight="false" outlineLevel="0" collapsed="false">
      <c r="A15" s="72"/>
      <c r="B15" s="73"/>
      <c r="C15" s="74"/>
      <c r="D15" s="73"/>
      <c r="E15" s="54"/>
      <c r="F15" s="55"/>
      <c r="G15" s="56"/>
      <c r="H15" s="85"/>
      <c r="I15" s="92"/>
      <c r="J15" s="98"/>
      <c r="K15" s="99"/>
      <c r="L15" s="93"/>
      <c r="M15" s="94"/>
      <c r="N15" s="95"/>
      <c r="O15" s="96"/>
      <c r="P15" s="54"/>
      <c r="Q15" s="97"/>
    </row>
    <row r="16" customFormat="false" ht="12.75" hidden="false" customHeight="false" outlineLevel="0" collapsed="false">
      <c r="A16" s="72" t="n">
        <v>36588</v>
      </c>
      <c r="B16" s="73" t="n">
        <v>3211713</v>
      </c>
      <c r="C16" s="74" t="n">
        <v>36557</v>
      </c>
      <c r="D16" s="73" t="s">
        <v>15</v>
      </c>
      <c r="E16" s="54" t="n">
        <v>10000</v>
      </c>
      <c r="F16" s="55" t="n">
        <v>2.365</v>
      </c>
      <c r="G16" s="56" t="n">
        <f aca="false">+E16*F16</f>
        <v>23650</v>
      </c>
      <c r="H16" s="85"/>
      <c r="I16" s="56" t="n">
        <f aca="false">+G16</f>
        <v>23650</v>
      </c>
      <c r="J16" s="98"/>
      <c r="K16" s="99" t="n">
        <v>145309</v>
      </c>
      <c r="L16" s="93" t="n">
        <v>36705</v>
      </c>
      <c r="M16" s="94" t="n">
        <v>10000</v>
      </c>
      <c r="N16" s="95" t="n">
        <v>23650</v>
      </c>
      <c r="O16" s="96" t="s">
        <v>31</v>
      </c>
      <c r="P16" s="54" t="n">
        <f aca="false">+E16-M16</f>
        <v>0</v>
      </c>
      <c r="Q16" s="97" t="n">
        <f aca="false">+G16-N16</f>
        <v>0</v>
      </c>
    </row>
    <row r="17" customFormat="false" ht="12.75" hidden="false" customHeight="false" outlineLevel="0" collapsed="false">
      <c r="A17" s="72" t="n">
        <v>36593</v>
      </c>
      <c r="B17" s="73" t="n">
        <v>321898</v>
      </c>
      <c r="C17" s="74" t="n">
        <v>36557</v>
      </c>
      <c r="D17" s="73" t="s">
        <v>18</v>
      </c>
      <c r="E17" s="54" t="n">
        <v>23200</v>
      </c>
      <c r="F17" s="55" t="n">
        <v>2.58</v>
      </c>
      <c r="G17" s="56" t="n">
        <f aca="false">+E17*F17</f>
        <v>59856</v>
      </c>
      <c r="H17" s="85"/>
      <c r="I17" s="92" t="n">
        <f aca="false">+G17</f>
        <v>59856</v>
      </c>
      <c r="J17" s="98"/>
      <c r="K17" s="99" t="n">
        <v>157383</v>
      </c>
      <c r="L17" s="93" t="n">
        <v>36630</v>
      </c>
      <c r="M17" s="94" t="n">
        <v>23200</v>
      </c>
      <c r="N17" s="95" t="n">
        <v>59856</v>
      </c>
      <c r="O17" s="96" t="s">
        <v>19</v>
      </c>
      <c r="P17" s="54" t="n">
        <f aca="false">+E17-M17</f>
        <v>0</v>
      </c>
      <c r="Q17" s="97" t="n">
        <f aca="false">+G17-N17</f>
        <v>0</v>
      </c>
    </row>
    <row r="18" customFormat="false" ht="12.75" hidden="false" customHeight="false" outlineLevel="0" collapsed="false">
      <c r="A18" s="72" t="n">
        <v>36616</v>
      </c>
      <c r="B18" s="73" t="n">
        <v>3217210</v>
      </c>
      <c r="C18" s="74" t="n">
        <v>36557</v>
      </c>
      <c r="D18" s="73" t="s">
        <v>21</v>
      </c>
      <c r="E18" s="54" t="n">
        <v>3000</v>
      </c>
      <c r="F18" s="55" t="n">
        <v>2.85</v>
      </c>
      <c r="G18" s="56" t="n">
        <f aca="false">+E18*F18</f>
        <v>8550</v>
      </c>
      <c r="H18" s="85"/>
      <c r="I18" s="92" t="n">
        <f aca="false">+G18</f>
        <v>8550</v>
      </c>
      <c r="J18" s="87" t="s">
        <v>33</v>
      </c>
      <c r="K18" s="88" t="s">
        <v>32</v>
      </c>
      <c r="L18" s="93"/>
      <c r="M18" s="94"/>
      <c r="N18" s="95"/>
      <c r="O18" s="96"/>
      <c r="P18" s="54" t="n">
        <f aca="false">+E18-M18</f>
        <v>3000</v>
      </c>
      <c r="Q18" s="97" t="n">
        <f aca="false">+G18-N18</f>
        <v>8550</v>
      </c>
    </row>
    <row r="19" customFormat="false" ht="12.75" hidden="false" customHeight="false" outlineLevel="0" collapsed="false">
      <c r="A19" s="72" t="n">
        <v>36616</v>
      </c>
      <c r="B19" s="73" t="n">
        <v>3217489</v>
      </c>
      <c r="C19" s="74" t="n">
        <v>36557</v>
      </c>
      <c r="D19" s="73" t="s">
        <v>20</v>
      </c>
      <c r="E19" s="54" t="n">
        <v>13341</v>
      </c>
      <c r="F19" s="55" t="n">
        <v>2.91</v>
      </c>
      <c r="G19" s="56" t="n">
        <f aca="false">+E19*F19</f>
        <v>38822.31</v>
      </c>
      <c r="H19" s="85"/>
      <c r="I19" s="92"/>
      <c r="J19" s="87" t="s">
        <v>33</v>
      </c>
      <c r="K19" s="88" t="s">
        <v>32</v>
      </c>
      <c r="L19" s="93"/>
      <c r="M19" s="94"/>
      <c r="N19" s="95"/>
      <c r="O19" s="96"/>
      <c r="P19" s="54" t="n">
        <f aca="false">+E19-M19</f>
        <v>13341</v>
      </c>
      <c r="Q19" s="97" t="n">
        <f aca="false">+G19-N19</f>
        <v>38822.31</v>
      </c>
    </row>
    <row r="20" customFormat="false" ht="12.75" hidden="false" customHeight="false" outlineLevel="0" collapsed="false">
      <c r="A20" s="72" t="n">
        <v>36616</v>
      </c>
      <c r="B20" s="73" t="n">
        <v>3217489</v>
      </c>
      <c r="C20" s="74" t="n">
        <v>36557</v>
      </c>
      <c r="D20" s="73" t="s">
        <v>20</v>
      </c>
      <c r="E20" s="54" t="n">
        <v>29000</v>
      </c>
      <c r="F20" s="55" t="n">
        <v>3.22</v>
      </c>
      <c r="G20" s="56" t="n">
        <f aca="false">+E20*F20</f>
        <v>93380</v>
      </c>
      <c r="H20" s="85"/>
      <c r="I20" s="92"/>
      <c r="J20" s="98"/>
      <c r="K20" s="99" t="n">
        <v>204789</v>
      </c>
      <c r="L20" s="93" t="n">
        <v>36630</v>
      </c>
      <c r="M20" s="94" t="n">
        <v>29000</v>
      </c>
      <c r="N20" s="95" t="n">
        <v>93380</v>
      </c>
      <c r="O20" s="96" t="s">
        <v>19</v>
      </c>
      <c r="P20" s="54" t="n">
        <f aca="false">+E20-M20</f>
        <v>0</v>
      </c>
      <c r="Q20" s="97" t="n">
        <f aca="false">+G20-N20</f>
        <v>0</v>
      </c>
    </row>
    <row r="21" customFormat="false" ht="12.75" hidden="false" customHeight="false" outlineLevel="0" collapsed="false">
      <c r="A21" s="72" t="n">
        <v>36616</v>
      </c>
      <c r="B21" s="73" t="n">
        <v>3217489</v>
      </c>
      <c r="C21" s="74" t="n">
        <v>36557</v>
      </c>
      <c r="D21" s="73" t="s">
        <v>20</v>
      </c>
      <c r="E21" s="54" t="n">
        <v>8762</v>
      </c>
      <c r="F21" s="55" t="n">
        <v>2.8</v>
      </c>
      <c r="G21" s="56" t="n">
        <f aca="false">+E21*F21</f>
        <v>24533.6</v>
      </c>
      <c r="H21" s="85"/>
      <c r="I21" s="92" t="n">
        <f aca="false">+G19+G20+G21</f>
        <v>156735.91</v>
      </c>
      <c r="J21" s="100" t="s">
        <v>34</v>
      </c>
      <c r="K21" s="99" t="n">
        <v>204787</v>
      </c>
      <c r="L21" s="93" t="n">
        <v>36630</v>
      </c>
      <c r="M21" s="94" t="n">
        <v>4988</v>
      </c>
      <c r="N21" s="95" t="n">
        <v>13966.4</v>
      </c>
      <c r="O21" s="96" t="s">
        <v>19</v>
      </c>
      <c r="P21" s="54" t="n">
        <f aca="false">+E21-M21</f>
        <v>3774</v>
      </c>
      <c r="Q21" s="97" t="n">
        <f aca="false">+G21-N21</f>
        <v>10567.2</v>
      </c>
    </row>
    <row r="22" customFormat="false" ht="12.75" hidden="false" customHeight="false" outlineLevel="0" collapsed="false">
      <c r="A22" s="72"/>
      <c r="B22" s="73"/>
      <c r="C22" s="74"/>
      <c r="D22" s="73"/>
      <c r="E22" s="54"/>
      <c r="F22" s="55"/>
      <c r="G22" s="56"/>
      <c r="H22" s="85"/>
      <c r="I22" s="92"/>
      <c r="J22" s="98"/>
      <c r="K22" s="99"/>
      <c r="L22" s="93"/>
      <c r="M22" s="94"/>
      <c r="N22" s="95"/>
      <c r="O22" s="96"/>
      <c r="P22" s="54"/>
      <c r="Q22" s="97"/>
    </row>
    <row r="23" customFormat="false" ht="12.75" hidden="false" customHeight="false" outlineLevel="0" collapsed="false">
      <c r="A23" s="72"/>
      <c r="B23" s="73"/>
      <c r="C23" s="74"/>
      <c r="D23" s="73"/>
      <c r="E23" s="54"/>
      <c r="F23" s="55"/>
      <c r="G23" s="56"/>
      <c r="H23" s="85"/>
      <c r="I23" s="92"/>
      <c r="J23" s="98"/>
      <c r="K23" s="99"/>
      <c r="L23" s="93"/>
      <c r="M23" s="94"/>
      <c r="N23" s="95"/>
      <c r="O23" s="96"/>
      <c r="P23" s="54"/>
      <c r="Q23" s="97"/>
    </row>
    <row r="24" customFormat="false" ht="12.75" hidden="false" customHeight="false" outlineLevel="0" collapsed="false">
      <c r="A24" s="72"/>
      <c r="B24" s="73"/>
      <c r="C24" s="74"/>
      <c r="D24" s="73"/>
      <c r="E24" s="54"/>
      <c r="F24" s="55"/>
      <c r="G24" s="56"/>
      <c r="H24" s="85"/>
      <c r="I24" s="92"/>
      <c r="J24" s="98"/>
      <c r="K24" s="99"/>
      <c r="L24" s="93"/>
      <c r="M24" s="94"/>
      <c r="N24" s="95"/>
      <c r="O24" s="96"/>
      <c r="P24" s="54"/>
      <c r="Q24" s="97"/>
    </row>
    <row r="25" customFormat="false" ht="12.75" hidden="false" customHeight="false" outlineLevel="0" collapsed="false">
      <c r="A25" s="72"/>
      <c r="B25" s="73"/>
      <c r="C25" s="74"/>
      <c r="D25" s="73"/>
      <c r="E25" s="54"/>
      <c r="F25" s="55"/>
      <c r="G25" s="56"/>
      <c r="H25" s="85"/>
      <c r="I25" s="92"/>
      <c r="J25" s="98"/>
      <c r="K25" s="99"/>
      <c r="L25" s="93"/>
      <c r="M25" s="94"/>
      <c r="N25" s="95"/>
      <c r="O25" s="96"/>
      <c r="P25" s="54"/>
      <c r="Q25" s="97"/>
    </row>
    <row r="26" customFormat="false" ht="12.75" hidden="false" customHeight="false" outlineLevel="0" collapsed="false">
      <c r="A26" s="72" t="n">
        <v>36591</v>
      </c>
      <c r="B26" s="73" t="n">
        <v>3302475</v>
      </c>
      <c r="C26" s="74" t="n">
        <v>36586</v>
      </c>
      <c r="D26" s="73" t="s">
        <v>15</v>
      </c>
      <c r="E26" s="54" t="n">
        <v>10000</v>
      </c>
      <c r="F26" s="55" t="n">
        <v>2.365</v>
      </c>
      <c r="G26" s="56" t="n">
        <f aca="false">+E26*F26</f>
        <v>23650</v>
      </c>
      <c r="H26" s="85"/>
      <c r="I26" s="56"/>
      <c r="J26" s="100" t="s">
        <v>35</v>
      </c>
      <c r="K26" s="99" t="n">
        <v>145309</v>
      </c>
      <c r="L26" s="93" t="n">
        <v>36705</v>
      </c>
      <c r="M26" s="94" t="n">
        <v>10013</v>
      </c>
      <c r="N26" s="95" t="n">
        <v>23680.75</v>
      </c>
      <c r="O26" s="96" t="s">
        <v>31</v>
      </c>
      <c r="P26" s="54" t="n">
        <f aca="false">+E26-M26</f>
        <v>-13</v>
      </c>
      <c r="Q26" s="97" t="n">
        <f aca="false">+G26-N26</f>
        <v>-30.7499999999964</v>
      </c>
    </row>
    <row r="27" customFormat="false" ht="12.75" hidden="false" customHeight="false" outlineLevel="0" collapsed="false">
      <c r="A27" s="72" t="n">
        <v>36591</v>
      </c>
      <c r="B27" s="73" t="n">
        <v>3302475</v>
      </c>
      <c r="C27" s="74" t="n">
        <v>36586</v>
      </c>
      <c r="D27" s="73" t="s">
        <v>15</v>
      </c>
      <c r="E27" s="54" t="n">
        <v>15500</v>
      </c>
      <c r="F27" s="55" t="n">
        <v>2.73</v>
      </c>
      <c r="G27" s="56" t="n">
        <f aca="false">+E27*F27</f>
        <v>42315</v>
      </c>
      <c r="H27" s="85" t="n">
        <v>1</v>
      </c>
      <c r="I27" s="56" t="n">
        <f aca="false">+G27+G26</f>
        <v>65965</v>
      </c>
      <c r="J27" s="98"/>
      <c r="K27" s="99" t="n">
        <v>204636</v>
      </c>
      <c r="L27" s="93" t="n">
        <v>36640</v>
      </c>
      <c r="M27" s="94" t="n">
        <v>15500</v>
      </c>
      <c r="N27" s="95" t="n">
        <v>42315</v>
      </c>
      <c r="O27" s="96" t="s">
        <v>17</v>
      </c>
      <c r="P27" s="54" t="n">
        <f aca="false">+E27-M27</f>
        <v>0</v>
      </c>
      <c r="Q27" s="97" t="n">
        <f aca="false">+G27-N27</f>
        <v>0</v>
      </c>
    </row>
    <row r="28" customFormat="false" ht="12.75" hidden="false" customHeight="false" outlineLevel="0" collapsed="false">
      <c r="A28" s="72" t="n">
        <v>36635</v>
      </c>
      <c r="B28" s="73" t="n">
        <v>3307510</v>
      </c>
      <c r="C28" s="74" t="n">
        <v>36586</v>
      </c>
      <c r="D28" s="73" t="s">
        <v>18</v>
      </c>
      <c r="E28" s="54" t="n">
        <v>24800</v>
      </c>
      <c r="F28" s="55" t="n">
        <v>2.573</v>
      </c>
      <c r="G28" s="56" t="n">
        <f aca="false">+E28*F28</f>
        <v>63810.4</v>
      </c>
      <c r="H28" s="85" t="n">
        <v>1</v>
      </c>
      <c r="I28" s="92" t="n">
        <f aca="false">+G28</f>
        <v>63810.4</v>
      </c>
      <c r="J28" s="98"/>
      <c r="K28" s="99" t="n">
        <v>204620</v>
      </c>
      <c r="L28" s="93" t="n">
        <v>36640</v>
      </c>
      <c r="M28" s="94" t="n">
        <v>24800</v>
      </c>
      <c r="N28" s="95" t="n">
        <v>63810.4</v>
      </c>
      <c r="O28" s="96" t="s">
        <v>17</v>
      </c>
      <c r="P28" s="54" t="n">
        <f aca="false">+E28-M28</f>
        <v>0</v>
      </c>
      <c r="Q28" s="97" t="n">
        <f aca="false">+G28-N28</f>
        <v>0</v>
      </c>
    </row>
    <row r="29" customFormat="false" ht="12.75" hidden="false" customHeight="false" outlineLevel="0" collapsed="false">
      <c r="A29" s="72" t="n">
        <v>36646</v>
      </c>
      <c r="B29" s="73" t="n">
        <v>3308195</v>
      </c>
      <c r="C29" s="74" t="n">
        <v>36586</v>
      </c>
      <c r="D29" s="73" t="s">
        <v>21</v>
      </c>
      <c r="E29" s="54" t="n">
        <v>6882</v>
      </c>
      <c r="F29" s="55" t="n">
        <v>3.3</v>
      </c>
      <c r="G29" s="56" t="n">
        <f aca="false">+E29*F29</f>
        <v>22710.6</v>
      </c>
      <c r="H29" s="85"/>
      <c r="I29" s="92" t="n">
        <f aca="false">+G29</f>
        <v>22710.6</v>
      </c>
      <c r="J29" s="87" t="s">
        <v>33</v>
      </c>
      <c r="K29" s="88" t="s">
        <v>32</v>
      </c>
      <c r="L29" s="93"/>
      <c r="M29" s="94"/>
      <c r="N29" s="95"/>
      <c r="O29" s="96"/>
      <c r="P29" s="54" t="n">
        <f aca="false">+E29-M29</f>
        <v>6882</v>
      </c>
      <c r="Q29" s="97" t="n">
        <f aca="false">+G29-N29</f>
        <v>22710.6</v>
      </c>
    </row>
    <row r="30" customFormat="false" ht="12.75" hidden="false" customHeight="false" outlineLevel="0" collapsed="false">
      <c r="A30" s="52" t="n">
        <v>36643</v>
      </c>
      <c r="B30" s="14" t="n">
        <v>3308115</v>
      </c>
      <c r="C30" s="53" t="n">
        <v>36586</v>
      </c>
      <c r="D30" s="14" t="s">
        <v>20</v>
      </c>
      <c r="E30" s="54" t="n">
        <v>5916</v>
      </c>
      <c r="F30" s="55" t="n">
        <v>2.8</v>
      </c>
      <c r="G30" s="56" t="n">
        <f aca="false">+E30*F30</f>
        <v>16564.8</v>
      </c>
      <c r="H30" s="85"/>
      <c r="I30" s="56"/>
      <c r="J30" s="100" t="s">
        <v>34</v>
      </c>
      <c r="K30" s="13" t="n">
        <v>204787</v>
      </c>
      <c r="L30" s="93" t="n">
        <v>36640</v>
      </c>
      <c r="M30" s="94" t="n">
        <v>4991</v>
      </c>
      <c r="N30" s="95" t="n">
        <v>13974.8</v>
      </c>
      <c r="O30" s="96" t="s">
        <v>17</v>
      </c>
      <c r="P30" s="54" t="n">
        <f aca="false">+E30-M30</f>
        <v>925</v>
      </c>
      <c r="Q30" s="97" t="n">
        <f aca="false">+G30-N30</f>
        <v>2590</v>
      </c>
    </row>
    <row r="31" customFormat="false" ht="12.75" hidden="false" customHeight="false" outlineLevel="0" collapsed="false">
      <c r="A31" s="52" t="n">
        <v>36643</v>
      </c>
      <c r="B31" s="14" t="n">
        <v>3308115</v>
      </c>
      <c r="C31" s="53" t="n">
        <v>36586</v>
      </c>
      <c r="D31" s="14" t="s">
        <v>20</v>
      </c>
      <c r="E31" s="54" t="n">
        <v>31000</v>
      </c>
      <c r="F31" s="55" t="n">
        <v>3.213</v>
      </c>
      <c r="G31" s="56" t="n">
        <f aca="false">+E31*F31</f>
        <v>99603</v>
      </c>
      <c r="H31" s="85"/>
      <c r="I31" s="56" t="n">
        <f aca="false">+G31+G30</f>
        <v>116167.8</v>
      </c>
      <c r="J31" s="101"/>
      <c r="K31" s="13" t="n">
        <v>204789</v>
      </c>
      <c r="L31" s="93" t="n">
        <v>36640</v>
      </c>
      <c r="M31" s="94" t="n">
        <v>31000</v>
      </c>
      <c r="N31" s="95" t="n">
        <v>99603</v>
      </c>
      <c r="O31" s="96" t="s">
        <v>17</v>
      </c>
      <c r="P31" s="54" t="n">
        <f aca="false">+E31-M31</f>
        <v>0</v>
      </c>
      <c r="Q31" s="97" t="n">
        <f aca="false">+G31-N31</f>
        <v>0</v>
      </c>
    </row>
    <row r="32" customFormat="false" ht="12.75" hidden="false" customHeight="false" outlineLevel="0" collapsed="false">
      <c r="A32" s="52"/>
      <c r="B32" s="14"/>
      <c r="C32" s="53"/>
      <c r="D32" s="14"/>
      <c r="E32" s="54"/>
      <c r="F32" s="55"/>
      <c r="G32" s="56"/>
      <c r="H32" s="85"/>
      <c r="I32" s="56"/>
      <c r="J32" s="98"/>
      <c r="K32" s="99"/>
      <c r="L32" s="93"/>
      <c r="M32" s="94"/>
      <c r="N32" s="95"/>
      <c r="O32" s="96"/>
      <c r="P32" s="54"/>
      <c r="Q32" s="97"/>
    </row>
    <row r="33" customFormat="false" ht="12.75" hidden="false" customHeight="false" outlineLevel="0" collapsed="false">
      <c r="A33" s="52"/>
      <c r="B33" s="14"/>
      <c r="C33" s="53"/>
      <c r="D33" s="14"/>
      <c r="E33" s="54"/>
      <c r="F33" s="55"/>
      <c r="G33" s="56"/>
      <c r="H33" s="85"/>
      <c r="I33" s="56"/>
      <c r="J33" s="98"/>
      <c r="K33" s="99"/>
      <c r="L33" s="93"/>
      <c r="M33" s="94"/>
      <c r="N33" s="95"/>
      <c r="O33" s="96"/>
      <c r="P33" s="54"/>
      <c r="Q33" s="97"/>
    </row>
    <row r="34" customFormat="false" ht="12.75" hidden="false" customHeight="false" outlineLevel="0" collapsed="false">
      <c r="A34" s="52"/>
      <c r="B34" s="14"/>
      <c r="C34" s="53"/>
      <c r="D34" s="14"/>
      <c r="E34" s="54"/>
      <c r="F34" s="55"/>
      <c r="G34" s="56"/>
      <c r="H34" s="85"/>
      <c r="I34" s="56"/>
      <c r="J34" s="98"/>
      <c r="K34" s="99"/>
      <c r="L34" s="93"/>
      <c r="M34" s="94"/>
      <c r="N34" s="95"/>
      <c r="O34" s="96"/>
      <c r="P34" s="54"/>
      <c r="Q34" s="97"/>
    </row>
    <row r="35" customFormat="false" ht="12.75" hidden="false" customHeight="false" outlineLevel="0" collapsed="false">
      <c r="A35" s="52"/>
      <c r="B35" s="14"/>
      <c r="C35" s="53"/>
      <c r="D35" s="14"/>
      <c r="E35" s="54"/>
      <c r="F35" s="55"/>
      <c r="G35" s="56"/>
      <c r="H35" s="85"/>
      <c r="I35" s="56"/>
      <c r="J35" s="98"/>
      <c r="K35" s="99"/>
      <c r="L35" s="93"/>
      <c r="M35" s="94"/>
      <c r="N35" s="95"/>
      <c r="O35" s="96"/>
      <c r="P35" s="54"/>
      <c r="Q35" s="97"/>
    </row>
    <row r="36" customFormat="false" ht="12.75" hidden="false" customHeight="false" outlineLevel="0" collapsed="false">
      <c r="A36" s="52" t="n">
        <v>36677</v>
      </c>
      <c r="B36" s="14" t="n">
        <v>3356710</v>
      </c>
      <c r="C36" s="53" t="n">
        <v>36617</v>
      </c>
      <c r="D36" s="14" t="s">
        <v>21</v>
      </c>
      <c r="E36" s="54" t="n">
        <v>2610</v>
      </c>
      <c r="F36" s="55" t="n">
        <v>3.3</v>
      </c>
      <c r="G36" s="56" t="n">
        <f aca="false">+E36*F36</f>
        <v>8613</v>
      </c>
      <c r="H36" s="85"/>
      <c r="I36" s="102" t="n">
        <f aca="false">+G36</f>
        <v>8613</v>
      </c>
      <c r="J36" s="100" t="s">
        <v>34</v>
      </c>
      <c r="K36" s="13" t="n">
        <v>250160</v>
      </c>
      <c r="L36" s="93" t="n">
        <v>36670</v>
      </c>
      <c r="M36" s="94" t="n">
        <v>2000</v>
      </c>
      <c r="N36" s="95" t="n">
        <v>6700</v>
      </c>
      <c r="O36" s="96" t="s">
        <v>36</v>
      </c>
      <c r="P36" s="54" t="n">
        <f aca="false">+E36-M36</f>
        <v>610</v>
      </c>
      <c r="Q36" s="97" t="n">
        <f aca="false">+G36-N36</f>
        <v>1913</v>
      </c>
    </row>
    <row r="37" customFormat="false" ht="12.75" hidden="false" customHeight="false" outlineLevel="0" collapsed="false">
      <c r="A37" s="52" t="n">
        <v>36676</v>
      </c>
      <c r="B37" s="14" t="n">
        <v>3356983</v>
      </c>
      <c r="C37" s="53" t="n">
        <v>36617</v>
      </c>
      <c r="D37" s="14" t="s">
        <v>20</v>
      </c>
      <c r="E37" s="54" t="n">
        <v>6130</v>
      </c>
      <c r="F37" s="55" t="n">
        <v>2.8</v>
      </c>
      <c r="G37" s="56" t="n">
        <f aca="false">+E37*F37</f>
        <v>17164</v>
      </c>
      <c r="H37" s="85"/>
      <c r="I37" s="102" t="n">
        <f aca="false">+G37</f>
        <v>17164</v>
      </c>
      <c r="J37" s="100" t="s">
        <v>34</v>
      </c>
      <c r="K37" s="13" t="n">
        <v>226556</v>
      </c>
      <c r="L37" s="93" t="n">
        <v>36670</v>
      </c>
      <c r="M37" s="94" t="n">
        <v>5010</v>
      </c>
      <c r="N37" s="95" t="n">
        <v>14028</v>
      </c>
      <c r="O37" s="96" t="s">
        <v>36</v>
      </c>
      <c r="P37" s="54" t="n">
        <f aca="false">+E37-M37</f>
        <v>1120</v>
      </c>
      <c r="Q37" s="97" t="n">
        <f aca="false">+G37-N37</f>
        <v>3136</v>
      </c>
    </row>
    <row r="38" customFormat="false" ht="12.75" hidden="false" customHeight="false" outlineLevel="0" collapsed="false">
      <c r="A38" s="6"/>
      <c r="B38" s="7"/>
      <c r="C38" s="8"/>
      <c r="D38" s="7"/>
      <c r="E38" s="9"/>
      <c r="F38" s="10"/>
      <c r="G38" s="11"/>
      <c r="H38" s="16"/>
      <c r="I38" s="11"/>
      <c r="J38" s="101"/>
      <c r="K38" s="17"/>
      <c r="L38" s="103"/>
      <c r="M38" s="104"/>
      <c r="N38" s="95"/>
      <c r="O38" s="105"/>
      <c r="P38" s="54"/>
      <c r="Q38" s="97"/>
    </row>
    <row r="39" customFormat="false" ht="12.75" hidden="false" customHeight="false" outlineLevel="0" collapsed="false">
      <c r="A39" s="6"/>
      <c r="B39" s="7"/>
      <c r="C39" s="8"/>
      <c r="D39" s="7"/>
      <c r="E39" s="9"/>
      <c r="F39" s="10"/>
      <c r="G39" s="11"/>
      <c r="H39" s="16"/>
      <c r="I39" s="11"/>
      <c r="J39" s="101"/>
      <c r="K39" s="17"/>
      <c r="L39" s="103"/>
      <c r="M39" s="104"/>
      <c r="N39" s="95"/>
      <c r="O39" s="105"/>
      <c r="P39" s="54"/>
      <c r="Q39" s="97"/>
    </row>
    <row r="40" customFormat="false" ht="12.75" hidden="false" customHeight="false" outlineLevel="0" collapsed="false">
      <c r="K40" s="26"/>
    </row>
    <row r="41" customFormat="false" ht="12.75" hidden="false" customHeight="false" outlineLevel="0" collapsed="false">
      <c r="E41" s="1" t="s">
        <v>22</v>
      </c>
      <c r="F41" s="1"/>
      <c r="G41" s="106"/>
      <c r="H41" s="1"/>
      <c r="I41" s="106" t="n">
        <f aca="false">SUM(I6:I39)</f>
        <v>749258.432</v>
      </c>
      <c r="K41" s="1"/>
      <c r="L41" s="107" t="s">
        <v>37</v>
      </c>
      <c r="M41" s="108" t="n">
        <f aca="false">SUM(M6:M39)</f>
        <v>184102</v>
      </c>
      <c r="N41" s="109" t="n">
        <f aca="false">SUM(N6:N39)</f>
        <v>510152.75</v>
      </c>
      <c r="O41" s="110" t="s">
        <v>38</v>
      </c>
      <c r="P41" s="111" t="n">
        <f aca="false">SUM(P6:P39)</f>
        <v>78502</v>
      </c>
      <c r="Q41" s="109" t="n">
        <f aca="false">SUM(Q6:Q39)</f>
        <v>239105.682</v>
      </c>
    </row>
    <row r="42" customFormat="false" ht="12.75" hidden="false" customHeight="false" outlineLevel="0" collapsed="false">
      <c r="B42" s="28"/>
      <c r="E42" s="28"/>
      <c r="K42" s="26"/>
    </row>
    <row r="43" customFormat="false" ht="12.75" hidden="false" customHeight="false" outlineLevel="0" collapsed="false">
      <c r="B43" s="29"/>
      <c r="C43" s="30"/>
      <c r="D43" s="112"/>
      <c r="H43" s="112"/>
      <c r="I43" s="113"/>
      <c r="J43" s="34" t="s">
        <v>29</v>
      </c>
      <c r="K43" s="31"/>
    </row>
    <row r="44" customFormat="false" ht="12.75" hidden="false" customHeight="false" outlineLevel="0" collapsed="false">
      <c r="B44" s="29"/>
      <c r="C44" s="30"/>
      <c r="D44" s="112"/>
      <c r="E44" s="28" t="s">
        <v>23</v>
      </c>
      <c r="H44" s="112"/>
      <c r="I44" s="113"/>
      <c r="J44" s="34" t="s">
        <v>33</v>
      </c>
      <c r="K44" s="114" t="s">
        <v>39</v>
      </c>
      <c r="L44" s="115"/>
    </row>
    <row r="45" customFormat="false" ht="12.75" hidden="false" customHeight="false" outlineLevel="0" collapsed="false">
      <c r="B45" s="29"/>
      <c r="C45" s="30"/>
      <c r="D45" s="116"/>
      <c r="E45" s="29" t="s">
        <v>24</v>
      </c>
      <c r="F45" s="30" t="n">
        <v>36630</v>
      </c>
      <c r="G45" s="112" t="n">
        <v>-198740.8</v>
      </c>
      <c r="H45" s="112"/>
      <c r="I45" s="113"/>
      <c r="J45" s="34" t="s">
        <v>34</v>
      </c>
      <c r="K45" s="114" t="s">
        <v>40</v>
      </c>
      <c r="L45" s="115"/>
    </row>
    <row r="46" customFormat="false" ht="12.75" hidden="false" customHeight="false" outlineLevel="0" collapsed="false">
      <c r="B46" s="29"/>
      <c r="C46" s="30"/>
      <c r="D46" s="116"/>
      <c r="E46" s="29" t="s">
        <v>25</v>
      </c>
      <c r="F46" s="30" t="n">
        <v>36640</v>
      </c>
      <c r="G46" s="112" t="n">
        <v>-219703.2</v>
      </c>
      <c r="H46" s="112"/>
      <c r="I46" s="113"/>
      <c r="J46" s="34" t="s">
        <v>35</v>
      </c>
      <c r="K46" s="114" t="s">
        <v>41</v>
      </c>
      <c r="L46" s="115"/>
    </row>
    <row r="47" customFormat="false" ht="12.75" hidden="false" customHeight="false" outlineLevel="0" collapsed="false">
      <c r="E47" s="29" t="s">
        <v>26</v>
      </c>
      <c r="F47" s="30" t="n">
        <v>36670</v>
      </c>
      <c r="G47" s="116" t="n">
        <v>-20728</v>
      </c>
      <c r="H47" s="112"/>
      <c r="I47" s="113"/>
      <c r="K47" s="31"/>
    </row>
    <row r="48" customFormat="false" ht="12.75" hidden="false" customHeight="false" outlineLevel="0" collapsed="false">
      <c r="E48" s="29" t="s">
        <v>42</v>
      </c>
      <c r="F48" s="30" t="n">
        <v>36705</v>
      </c>
      <c r="G48" s="116" t="n">
        <v>-70980.75</v>
      </c>
      <c r="H48" s="112"/>
      <c r="I48" s="112" t="n">
        <f aca="false">SUM(G44:G48)</f>
        <v>-510152.75</v>
      </c>
      <c r="K48" s="31"/>
    </row>
    <row r="49" customFormat="false" ht="13.5" hidden="false" customHeight="false" outlineLevel="0" collapsed="false">
      <c r="G49" s="113" t="s">
        <v>43</v>
      </c>
      <c r="H49" s="113"/>
      <c r="I49" s="117" t="n">
        <f aca="false">+I41+I48</f>
        <v>239105.682</v>
      </c>
      <c r="K49" s="31"/>
    </row>
    <row r="50" customFormat="false" ht="13.5" hidden="false" customHeight="false" outlineLevel="0" collapsed="false">
      <c r="K50" s="31"/>
    </row>
    <row r="51" customFormat="false" ht="12.75" hidden="false" customHeight="false" outlineLevel="0" collapsed="false">
      <c r="K51" s="31"/>
    </row>
    <row r="52" customFormat="false" ht="12.75" hidden="false" customHeight="false" outlineLevel="0" collapsed="false">
      <c r="K52" s="31"/>
    </row>
    <row r="53" customFormat="false" ht="12.75" hidden="false" customHeight="false" outlineLevel="0" collapsed="false">
      <c r="K53" s="31"/>
    </row>
    <row r="54" customFormat="false" ht="12.75" hidden="false" customHeight="false" outlineLevel="0" collapsed="false">
      <c r="K54" s="31"/>
    </row>
    <row r="55" customFormat="false" ht="12.75" hidden="false" customHeight="false" outlineLevel="0" collapsed="false">
      <c r="K55" s="31"/>
    </row>
  </sheetData>
  <printOptions headings="false" gridLines="false" gridLinesSet="true" horizontalCentered="false" verticalCentered="false"/>
  <pageMargins left="0.5" right="0.747916666666667" top="0.5" bottom="0.5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2000-06-26T09:25:56Z</dcterms:created>
  <dc:creator>John M. Singer</dc:creator>
  <dc:description/>
  <dc:language>en-US</dc:language>
  <cp:lastModifiedBy>Wade Price</cp:lastModifiedBy>
  <cp:lastPrinted>2000-07-12T14:30:16Z</cp:lastPrinted>
  <cp:revision>0</cp:revision>
  <dc:subject/>
  <dc:title/>
</cp:coreProperties>
</file>