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  <sheet name="SEP-2000" sheetId="9" state="visible" r:id="rId11"/>
  </sheets>
  <externalReferences>
    <externalReference r:id="rId12"/>
    <externalReference r:id="rId13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<sst xmlns="http://schemas.openxmlformats.org/spreadsheetml/2006/main" count="4811" uniqueCount="329">
  <si>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</si>
  <si>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</si>
  <si>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</si>
  <si>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</si>
  <si>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</si>
  <si>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</si>
  <si>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</si>
  <si>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</si>
  <si>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</si>
  <si>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</si>
  <si>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</si>
  <si>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</si>
  <si>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</si>
  <si>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</si>
  <si>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</si>
  <si>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</si>
  <si>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</si>
  <si>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</si>
  <si>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</si>
  <si>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</si>
  <si>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</si>
  <si>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</si>
  <si>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</si>
  <si>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</si>
  <si>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</si>
  <si>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</si>
  <si>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</si>
  <si>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</si>
  <si>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</si>
  <si>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</si>
  <si>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</si>
  <si>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</si>
  <si>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</si>
  <si>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</si>
  <si>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</si>
  <si>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</si>
  <si>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</si>
  <si>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</si>
  <si>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</si>
  <si>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</si>
  <si>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</si>
  <si>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</si>
  <si>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</si>
  <si>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</si>
  <si>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</si>
  <si>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</si>
  <si>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</si>
  <si>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</si>
  <si>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</si>
  <si>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</si>
  <si>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</si>
  <si>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</si>
  <si>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</si>
  <si>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</si>
  <si>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</si>
  <si>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</si>
  <si>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</si>
  <si>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</si>
  <si>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</si>
  <si>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</si>
  <si>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</si>
  <si>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</si>
  <si>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</si>
  <si>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</si>
  <si>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</si>
  <si>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</si>
  <si>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</si>
  <si>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</si>
  <si>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</si>
  <si>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</si>
  <si>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</si>
  <si>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</si>
  <si>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</si>
  <si>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</si>
  <si>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</si>
  <si>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</si>
  <si>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</si>
  <si>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</si>
  <si>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</si>
  <si>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</si>
  <si>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</si>
  <si>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</si>
  <si>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</si>
  <si>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</si>
  <si>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</si>
  <si>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</si>
  <si>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</si>
  <si>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</si>
  <si>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</si>
  <si>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</si>
  <si>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</si>
  <si>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</si>
  <si>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</si>
  <si>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</si>
  <si>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</si>
  <si>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</si>
  <si>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</si>
  <si>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</si>
  <si>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</si>
  <si>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</si>
  <si>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</si>
  <si>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</si>
  <si>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</si>
  <si>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</si>
  <si>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</si>
  <si>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</si>
  <si>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</si>
  <si>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</si>
  <si>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</si>
  <si>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</si>
  <si>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</si>
  <si>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</si>
  <si>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</si>
  <si>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</si>
  <si>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</si>
  <si>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</si>
  <si>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</si>
  <si>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</si>
  <si>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</si>
  <si>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</si>
  <si>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</si>
  <si>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</si>
  <si>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</si>
  <si>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</si>
  <si>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</si>
  <si>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</si>
  <si>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</si>
  <si>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</si>
  <si>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</si>
  <si>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</si>
  <si>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</si>
  <si>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</si>
  <si>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</si>
  <si>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</si>
  <si>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</si>
  <si>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</si>
  <si>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</si>
  <si>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</si>
  <si>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</si>
  <si>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</si>
  <si>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</si>
  <si>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</si>
  <si>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</si>
  <si>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</si>
  <si>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</si>
  <si>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</si>
  <si>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</si>
  <si>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</si>
  <si>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</si>
  <si>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</si>
  <si>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</si>
  <si>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</si>
  <si>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</si>
  <si>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</si>
  <si>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</si>
  <si>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</si>
  <si>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</si>
  <si>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</si>
  <si>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</si>
  <si>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</si>
  <si>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</si>
  <si>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</si>
  <si>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</si>
  <si>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</si>
  <si>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</si>
  <si>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</si>
  <si>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</si>
  <si>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</si>
  <si>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</si>
  <si>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</si>
  <si>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</si>
  <si>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</si>
  <si>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</si>
  <si>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</si>
  <si>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</si>
  <si>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</si>
  <si>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</si>
  <si>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</si>
  <si>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</si>
  <si>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</si>
  <si>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</si>
  <si>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</si>
  <si>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</si>
  <si>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</si>
  <si>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</si>
  <si>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</si>
  <si>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</si>
  <si>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</si>
  <si>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</si>
  <si>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</si>
  <si>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</si>
  <si>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</si>
  <si>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</si>
  <si>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</si>
  <si>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</si>
  <si>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</si>
  <si>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</si>
  <si>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</si>
  <si>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</si>
  <si>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</si>
  <si>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</si>
  <si>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</si>
  <si>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</si>
  <si>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</si>
  <si>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</si>
  <si>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</si>
  <si>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</si>
  <si>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</si>
  <si>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</si>
  <si>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</si>
  <si>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</si>
  <si>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</si>
  <si>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</si>
  <si>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</si>
  <si>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</si>
  <si>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</si>
  <si>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</si>
  <si>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</si>
  <si>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</si>
  <si>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</si>
  <si>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</si>
  <si>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</si>
  <si>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</si>
  <si>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</si>
  <si>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</si>
  <si>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</si>
  <si>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</si>
  <si>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</si>
  <si>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</si>
  <si>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</si>
  <si>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</si>
  <si>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</si>
  <si>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</si>
  <si>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</si>
  <si>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</si>
  <si>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</si>
  <si>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</si>
  <si>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</si>
  <si>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</si>
  <si>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</si>
  <si>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</si>
  <si>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</si>
  <si>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</si>
  <si>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</si>
  <si>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</si>
  <si>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</si>
  <si>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</si>
  <si>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</si>
  <si>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</si>
  <si>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</si>
  <si>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</si>
  <si>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</si>
  <si>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</si>
  <si>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</si>
  <si>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</si>
  <si>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</si>
  <si>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</si>
  <si>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</si>
  <si>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</si>
  <si>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</si>
  <si>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</si>
  <si>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</si>
  <si>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</si>
  <si>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</si>
  <si>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</si>
  <si>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</si>
  <si>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</si>
  <si>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</si>
  <si>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</si>
  <si>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</si>
  <si>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</si>
  <si>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</si>
  <si>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</si>
  <si>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</si>
  <si>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</si>
  <si>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</si>
  <si>
    <t xml:space="preserve">NY3236</t>
  </si>
  <si>
    <t xml:space="preserve">IF-CNG/APPALACH</t>
  </si>
  <si>
    <t xml:space="preserve">NY3240</t>
  </si>
  <si>
    <t xml:space="preserve">NZ1292</t>
  </si>
  <si>
    <t xml:space="preserve">Q13038</t>
  </si>
  <si>
    <t xml:space="preserve">NV5364.1</t>
  </si>
  <si>
    <t xml:space="preserve">NV5364.2</t>
  </si>
  <si>
    <t xml:space="preserve">BPAMOCOR</t>
  </si>
  <si>
    <t xml:space="preserve">NZ9292</t>
  </si>
  <si>
    <t xml:space="preserve">NL8413.1</t>
  </si>
  <si>
    <t xml:space="preserve">NL8413.2</t>
  </si>
  <si>
    <t xml:space="preserve">NL8413.3</t>
  </si>
  <si>
    <t xml:space="preserve">NM2077.1</t>
  </si>
  <si>
    <t xml:space="preserve">NM2077.2</t>
  </si>
  <si>
    <t xml:space="preserve">NM2100</t>
  </si>
  <si>
    <t xml:space="preserve">NM2238</t>
  </si>
  <si>
    <t xml:space="preserve">NM7673.1</t>
  </si>
  <si>
    <t xml:space="preserve">NM7673.2</t>
  </si>
  <si>
    <t xml:space="preserve">NN0150.1</t>
  </si>
  <si>
    <t xml:space="preserve">NN2173</t>
  </si>
  <si>
    <t xml:space="preserve">UTILICORP</t>
  </si>
  <si>
    <t xml:space="preserve">NO1679.1</t>
  </si>
  <si>
    <t xml:space="preserve">NO1679.2</t>
  </si>
  <si>
    <t xml:space="preserve">NO2888</t>
  </si>
  <si>
    <t xml:space="preserve">CONAGRAENESER</t>
  </si>
  <si>
    <t xml:space="preserve">NR5974</t>
  </si>
  <si>
    <t xml:space="preserve">NR5978</t>
  </si>
  <si>
    <t xml:space="preserve">NR5983</t>
  </si>
  <si>
    <t xml:space="preserve">NS0945</t>
  </si>
  <si>
    <t xml:space="preserve">NU0077</t>
  </si>
  <si>
    <t xml:space="preserve">NU9019</t>
  </si>
  <si>
    <t xml:space="preserve">NY9119.1</t>
  </si>
  <si>
    <t xml:space="preserve">NY9119.2</t>
  </si>
  <si>
    <t xml:space="preserve">NR7762</t>
  </si>
  <si>
    <t xml:space="preserve">NV5394.1</t>
  </si>
  <si>
    <t xml:space="preserve">NV5394.2</t>
  </si>
  <si>
    <t xml:space="preserve">NV5416.1</t>
  </si>
  <si>
    <t xml:space="preserve">NV5416.2</t>
  </si>
  <si>
    <t xml:space="preserve">OCCIDENTENEMAR</t>
  </si>
  <si>
    <t xml:space="preserve">NW0648</t>
  </si>
  <si>
    <t xml:space="preserve">NX3968</t>
  </si>
  <si>
    <t xml:space="preserve">NGTSLLC</t>
  </si>
  <si>
    <t xml:space="preserve">NX3992</t>
  </si>
  <si>
    <t xml:space="preserve">NX4000.1</t>
  </si>
  <si>
    <t xml:space="preserve">NX4000.2</t>
  </si>
  <si>
    <t xml:space="preserve">NX4000.3</t>
  </si>
  <si>
    <t xml:space="preserve">NX6347.1</t>
  </si>
  <si>
    <t xml:space="preserve">NX6347.2</t>
  </si>
  <si>
    <t xml:space="preserve">NX6367</t>
  </si>
  <si>
    <t xml:space="preserve">NY3177</t>
  </si>
  <si>
    <t xml:space="preserve">NY7510</t>
  </si>
  <si>
    <t xml:space="preserve">NZ5031</t>
  </si>
  <si>
    <t xml:space="preserve">NZ5036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</si>
</sst>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Pivot"/>
      <sheetName val="BASIS GREEKS"/>
      <sheetName val="Option Gamma"/>
      <sheetName val="CrvSh Location"/>
      <sheetName val="Basis Spread Options"/>
      <sheetName val="skew"/>
      <sheetName val="Basis Options"/>
      <sheetName val="Basis Options Pos"/>
      <sheetName val="CHANGE"/>
      <sheetName val="GD Spread Options"/>
      <sheetName val="Digital"/>
      <sheetName val="CashFlows"/>
      <sheetName val="Correllations"/>
      <sheetName val="POSITION"/>
      <sheetName val="Curves"/>
      <sheetName val="GD Curves"/>
      <sheetName val="PREVCURVES"/>
      <sheetName val="pipe_opt_D"/>
      <sheetName val="pipe_opt"/>
      <sheetName val="DATA3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Q4" activeCellId="0" sqref="Q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U1" activeCellId="0" sqref="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1500000</v>
      </c>
      <c r="H3" s="7" t="n">
        <v>4.81</v>
      </c>
      <c r="I3" s="0" t="n">
        <v>0.16</v>
      </c>
      <c r="J3" s="55" t="n">
        <v>4.618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47999.9999999987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0</v>
      </c>
      <c r="H4" s="7" t="n">
        <v>4.81</v>
      </c>
      <c r="I4" s="0" t="n">
        <v>0.16</v>
      </c>
      <c r="J4" s="55" t="n">
        <v>4.618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4.81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4.93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2849.99999999975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4.96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20999.9999999999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4.96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27599.9999999999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4.96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-10500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4.96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4.96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4.96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-20999.9999999999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4.96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4.96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4.96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-10999.9999999997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4.96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4.96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-10999.9999999997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4.96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4.96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4.96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4.96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-21999.9999999994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4.96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4.96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1349.99999999978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4.96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599.999999999934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4.96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4.96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-158000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4.96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4.96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6.31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-796000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6.31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-796000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6.31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-494100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6.31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6.31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238800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6.31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505200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6.31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6.31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6.31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6.31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991999.999999999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6.31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6.31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357600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6.31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536400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6.31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-475199.999999999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1687100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0" t="s">
        <v>170</v>
      </c>
      <c r="C3" s="7" t="s">
        <v>26</v>
      </c>
      <c r="D3" s="0" t="s">
        <v>20</v>
      </c>
      <c r="E3" s="0" t="s">
        <v>21</v>
      </c>
      <c r="F3" s="8" t="n">
        <v>36800</v>
      </c>
      <c r="G3" s="9" t="n">
        <v>1500000</v>
      </c>
      <c r="H3" s="7" t="n">
        <v>5.55</v>
      </c>
      <c r="I3" s="0" t="n">
        <v>0.16</v>
      </c>
      <c r="J3" s="7" t="n">
        <v>5.312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5.472</v>
      </c>
      <c r="P3" s="10" t="n">
        <f aca="false">IF(N3="SELL - PUT",IF(H3-O3&gt;0,0,(H3-O3)*K3),IF(N3="BUY - CALL",IF(O3-H3&gt;0,0,(H3-O3)*K3),IF(N3="SELL - CALL",IF(O3-H3&gt;0,0,(O3-H3)*K3),IF(N3="BUY - PUT",IF(H3-O3&gt;0,0,(O3-H3)*K3)))))</f>
        <v>116999.999999999</v>
      </c>
    </row>
    <row r="4" customFormat="false" ht="12.75" hidden="false" customHeight="false" outlineLevel="0" collapsed="false">
      <c r="A4" s="21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36800</v>
      </c>
      <c r="G4" s="9" t="n">
        <v>0</v>
      </c>
      <c r="H4" s="7" t="n">
        <v>5.55</v>
      </c>
      <c r="I4" s="0" t="n">
        <v>0.16</v>
      </c>
      <c r="J4" s="7" t="n">
        <v>5.312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5.472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36800</v>
      </c>
      <c r="G5" s="9" t="n">
        <v>310000</v>
      </c>
      <c r="H5" s="7" t="n">
        <v>5.55</v>
      </c>
      <c r="I5" s="0" t="n">
        <v>0.1675</v>
      </c>
      <c r="J5" s="7" t="n">
        <v>5.312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5.4795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118</v>
      </c>
      <c r="B6" s="0" t="s">
        <v>276</v>
      </c>
      <c r="C6" s="7" t="s">
        <v>277</v>
      </c>
      <c r="D6" s="0" t="s">
        <v>20</v>
      </c>
      <c r="E6" s="0" t="s">
        <v>21</v>
      </c>
      <c r="F6" s="8" t="n">
        <v>36800</v>
      </c>
      <c r="G6" s="0" t="n">
        <v>2000000</v>
      </c>
      <c r="H6" s="7" t="n">
        <v>5.63</v>
      </c>
      <c r="I6" s="0" t="n">
        <v>0.4</v>
      </c>
      <c r="J6" s="7" t="n">
        <v>5.312</v>
      </c>
      <c r="K6" s="0" t="n">
        <f aca="false">ABS(G6)</f>
        <v>2000000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5.712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172</v>
      </c>
      <c r="B7" s="0" t="s">
        <v>278</v>
      </c>
      <c r="C7" s="7" t="s">
        <v>277</v>
      </c>
      <c r="D7" s="0" t="s">
        <v>20</v>
      </c>
      <c r="E7" s="0" t="s">
        <v>21</v>
      </c>
      <c r="F7" s="8" t="n">
        <v>36800</v>
      </c>
      <c r="G7" s="0" t="n">
        <v>-4000000</v>
      </c>
      <c r="H7" s="7" t="n">
        <v>5.63</v>
      </c>
      <c r="I7" s="0" t="n">
        <v>0.4</v>
      </c>
      <c r="J7" s="7" t="n">
        <v>5.312</v>
      </c>
      <c r="K7" s="0" t="n">
        <f aca="false">ABS(G7)</f>
        <v>4000000</v>
      </c>
      <c r="L7" s="0" t="str">
        <f aca="false">IF(G7&gt;0,"BUY","SELL")</f>
        <v>SELL</v>
      </c>
      <c r="M7" s="0" t="str">
        <f aca="false">IF(E7="C","CALL","PUT")</f>
        <v>CALL</v>
      </c>
      <c r="N7" s="0" t="str">
        <f aca="false">CONCATENATE(L7," - ",M7)</f>
        <v>SELL - CALL</v>
      </c>
      <c r="O7" s="0" t="n">
        <f aca="false">I7+J7</f>
        <v>5.712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172</v>
      </c>
      <c r="B8" s="0" t="s">
        <v>279</v>
      </c>
      <c r="C8" s="7" t="s">
        <v>277</v>
      </c>
      <c r="D8" s="0" t="s">
        <v>20</v>
      </c>
      <c r="E8" s="0" t="s">
        <v>21</v>
      </c>
      <c r="F8" s="8" t="n">
        <v>36800</v>
      </c>
      <c r="G8" s="0" t="n">
        <v>-1000000</v>
      </c>
      <c r="H8" s="7" t="n">
        <v>5.63</v>
      </c>
      <c r="I8" s="0" t="n">
        <v>0.4</v>
      </c>
      <c r="J8" s="7" t="n">
        <v>5.312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5.712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0" t="s">
        <v>172</v>
      </c>
      <c r="B9" s="0" t="s">
        <v>280</v>
      </c>
      <c r="C9" s="7" t="s">
        <v>277</v>
      </c>
      <c r="D9" s="0" t="s">
        <v>20</v>
      </c>
      <c r="E9" s="0" t="s">
        <v>31</v>
      </c>
      <c r="F9" s="8" t="n">
        <v>36800</v>
      </c>
      <c r="G9" s="0" t="n">
        <v>500000</v>
      </c>
      <c r="H9" s="7" t="n">
        <v>5.63</v>
      </c>
      <c r="I9" s="0" t="n">
        <v>0.3</v>
      </c>
      <c r="J9" s="7" t="n">
        <v>5.312</v>
      </c>
      <c r="K9" s="0" t="n">
        <f aca="false">ABS(G9)</f>
        <v>500000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5.612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21" t="s">
        <v>172</v>
      </c>
      <c r="B10" s="6" t="s">
        <v>253</v>
      </c>
      <c r="C10" s="7" t="s">
        <v>254</v>
      </c>
      <c r="D10" s="7" t="s">
        <v>20</v>
      </c>
      <c r="E10" s="8" t="s">
        <v>21</v>
      </c>
      <c r="F10" s="8" t="n">
        <v>36800</v>
      </c>
      <c r="G10" s="9" t="n">
        <v>-1000000</v>
      </c>
      <c r="H10" s="7" t="n">
        <v>5.27</v>
      </c>
      <c r="I10" s="0" t="n">
        <v>0</v>
      </c>
      <c r="J10" s="7" t="n">
        <v>5.312</v>
      </c>
      <c r="K10" s="0" t="n">
        <f aca="false">ABS(G10)</f>
        <v>1000000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5.312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172</v>
      </c>
      <c r="B11" s="0" t="s">
        <v>255</v>
      </c>
      <c r="C11" s="7" t="s">
        <v>254</v>
      </c>
      <c r="D11" s="0" t="s">
        <v>20</v>
      </c>
      <c r="E11" s="0" t="s">
        <v>31</v>
      </c>
      <c r="F11" s="8" t="n">
        <v>36800</v>
      </c>
      <c r="G11" s="9" t="n">
        <v>-1000000</v>
      </c>
      <c r="H11" s="7" t="n">
        <v>5.27</v>
      </c>
      <c r="I11" s="0" t="n">
        <v>0</v>
      </c>
      <c r="J11" s="7" t="n">
        <v>5.312</v>
      </c>
      <c r="K11" s="0" t="n">
        <f aca="false">ABS(G11)</f>
        <v>1000000</v>
      </c>
      <c r="L11" s="0" t="str">
        <f aca="false">IF(G11&gt;0,"BUY","SELL")</f>
        <v>SELL</v>
      </c>
      <c r="M11" s="0" t="str">
        <f aca="false">IF(E11="C","CALL","PUT")</f>
        <v>PUT</v>
      </c>
      <c r="N11" s="0" t="str">
        <f aca="false">CONCATENATE(L11," - ",M11)</f>
        <v>SELL - PUT</v>
      </c>
      <c r="O11" s="0" t="n">
        <f aca="false">I11+J11</f>
        <v>5.312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-42000.0000000007</v>
      </c>
    </row>
    <row r="12" customFormat="false" ht="12.75" hidden="false" customHeight="false" outlineLevel="0" collapsed="false">
      <c r="A12" s="21" t="s">
        <v>172</v>
      </c>
      <c r="B12" s="0" t="s">
        <v>256</v>
      </c>
      <c r="C12" s="7" t="s">
        <v>254</v>
      </c>
      <c r="D12" s="0" t="s">
        <v>20</v>
      </c>
      <c r="E12" s="0" t="s">
        <v>21</v>
      </c>
      <c r="F12" s="8" t="n">
        <v>36800</v>
      </c>
      <c r="G12" s="9" t="n">
        <v>-1000000</v>
      </c>
      <c r="H12" s="7" t="n">
        <v>5.27</v>
      </c>
      <c r="I12" s="0" t="n">
        <v>0</v>
      </c>
      <c r="J12" s="7" t="n">
        <v>5.312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5.312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</row>
    <row r="13" customFormat="false" ht="12.75" hidden="false" customHeight="false" outlineLevel="0" collapsed="false">
      <c r="A13" s="21" t="s">
        <v>172</v>
      </c>
      <c r="B13" s="0" t="s">
        <v>257</v>
      </c>
      <c r="C13" s="7" t="s">
        <v>254</v>
      </c>
      <c r="D13" s="0" t="s">
        <v>20</v>
      </c>
      <c r="E13" s="0" t="s">
        <v>31</v>
      </c>
      <c r="F13" s="8" t="n">
        <v>36800</v>
      </c>
      <c r="G13" s="9" t="n">
        <v>-1000000</v>
      </c>
      <c r="H13" s="7" t="n">
        <v>5.27</v>
      </c>
      <c r="I13" s="0" t="n">
        <v>0</v>
      </c>
      <c r="J13" s="7" t="n">
        <v>5.312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5.312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-42000.0000000007</v>
      </c>
    </row>
    <row r="14" customFormat="false" ht="12.75" hidden="false" customHeight="false" outlineLevel="0" collapsed="false">
      <c r="A14" s="16" t="s">
        <v>115</v>
      </c>
      <c r="B14" s="0" t="s">
        <v>199</v>
      </c>
      <c r="C14" s="7" t="s">
        <v>65</v>
      </c>
      <c r="D14" s="0" t="s">
        <v>20</v>
      </c>
      <c r="E14" s="0" t="s">
        <v>31</v>
      </c>
      <c r="F14" s="8" t="n">
        <v>36800</v>
      </c>
      <c r="G14" s="9" t="n">
        <v>310000</v>
      </c>
      <c r="H14" s="7" t="n">
        <v>4.29</v>
      </c>
      <c r="I14" s="0" t="n">
        <v>-0.4</v>
      </c>
      <c r="J14" s="7" t="n">
        <v>5.312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4.912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192820</v>
      </c>
    </row>
    <row r="15" customFormat="false" ht="12.75" hidden="false" customHeight="false" outlineLevel="0" collapsed="false">
      <c r="A15" s="21" t="s">
        <v>173</v>
      </c>
      <c r="B15" s="0" t="s">
        <v>174</v>
      </c>
      <c r="C15" s="7" t="s">
        <v>65</v>
      </c>
      <c r="D15" s="0" t="s">
        <v>20</v>
      </c>
      <c r="E15" s="0" t="s">
        <v>21</v>
      </c>
      <c r="F15" s="8" t="n">
        <v>36800</v>
      </c>
      <c r="G15" s="9" t="n">
        <v>310000</v>
      </c>
      <c r="H15" s="7" t="n">
        <v>4.29</v>
      </c>
      <c r="I15" s="0" t="n">
        <v>-0.32</v>
      </c>
      <c r="J15" s="7" t="n">
        <v>5.312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4.992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173</v>
      </c>
      <c r="B16" s="0" t="s">
        <v>175</v>
      </c>
      <c r="C16" s="7" t="s">
        <v>65</v>
      </c>
      <c r="D16" s="0" t="s">
        <v>20</v>
      </c>
      <c r="E16" s="0" t="s">
        <v>31</v>
      </c>
      <c r="F16" s="8" t="n">
        <v>36800</v>
      </c>
      <c r="G16" s="9" t="n">
        <v>310000</v>
      </c>
      <c r="H16" s="7" t="n">
        <v>4.29</v>
      </c>
      <c r="I16" s="0" t="n">
        <v>-0.32</v>
      </c>
      <c r="J16" s="7" t="n">
        <v>5.312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4.992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217620</v>
      </c>
    </row>
    <row r="17" customFormat="false" ht="12.75" hidden="false" customHeight="false" outlineLevel="0" collapsed="false">
      <c r="A17" s="16" t="s">
        <v>173</v>
      </c>
      <c r="B17" s="0" t="s">
        <v>176</v>
      </c>
      <c r="C17" s="7" t="s">
        <v>65</v>
      </c>
      <c r="D17" s="7" t="s">
        <v>20</v>
      </c>
      <c r="E17" s="8" t="s">
        <v>31</v>
      </c>
      <c r="F17" s="8" t="n">
        <v>36800</v>
      </c>
      <c r="G17" s="9" t="n">
        <v>620000</v>
      </c>
      <c r="H17" s="7" t="n">
        <v>4.29</v>
      </c>
      <c r="I17" s="0" t="n">
        <v>-0.4</v>
      </c>
      <c r="J17" s="7" t="n">
        <v>5.312</v>
      </c>
      <c r="K17" s="0" t="n">
        <f aca="false">ABS(G17)</f>
        <v>620000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4.912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385640</v>
      </c>
    </row>
    <row r="18" customFormat="false" ht="12.75" hidden="false" customHeight="false" outlineLevel="0" collapsed="false">
      <c r="A18" s="16" t="s">
        <v>115</v>
      </c>
      <c r="B18" s="0" t="s">
        <v>177</v>
      </c>
      <c r="C18" s="7" t="s">
        <v>65</v>
      </c>
      <c r="D18" s="0" t="s">
        <v>20</v>
      </c>
      <c r="E18" s="0" t="s">
        <v>21</v>
      </c>
      <c r="F18" s="8" t="n">
        <v>36800</v>
      </c>
      <c r="G18" s="9" t="n">
        <v>310000</v>
      </c>
      <c r="H18" s="7" t="n">
        <v>4.29</v>
      </c>
      <c r="I18" s="0" t="n">
        <v>-0.25</v>
      </c>
      <c r="J18" s="7" t="n">
        <v>5.312</v>
      </c>
      <c r="K18" s="0" t="n">
        <f aca="false">ABS(G18)</f>
        <v>310000</v>
      </c>
      <c r="L18" s="0" t="str">
        <f aca="false">IF(G18&gt;0,"BUY","SELL")</f>
        <v>BUY</v>
      </c>
      <c r="M18" s="0" t="str">
        <f aca="false">IF(E18="C","CALL","PUT")</f>
        <v>CALL</v>
      </c>
      <c r="N18" s="0" t="str">
        <f aca="false">CONCATENATE(L18," - ",M18)</f>
        <v>BUY - CALL</v>
      </c>
      <c r="O18" s="0" t="n">
        <f aca="false">I18+J18</f>
        <v>5.062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16" t="s">
        <v>178</v>
      </c>
      <c r="B19" s="0" t="s">
        <v>179</v>
      </c>
      <c r="C19" s="7" t="s">
        <v>65</v>
      </c>
      <c r="D19" s="0" t="s">
        <v>20</v>
      </c>
      <c r="E19" s="0" t="s">
        <v>21</v>
      </c>
      <c r="F19" s="8" t="n">
        <v>36800</v>
      </c>
      <c r="G19" s="9" t="n">
        <v>310000</v>
      </c>
      <c r="H19" s="7" t="n">
        <v>4.29</v>
      </c>
      <c r="I19" s="0" t="n">
        <v>-0.3</v>
      </c>
      <c r="J19" s="7" t="n">
        <v>5.312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5.012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178</v>
      </c>
      <c r="B20" s="0" t="s">
        <v>179</v>
      </c>
      <c r="C20" s="7" t="s">
        <v>65</v>
      </c>
      <c r="D20" s="0" t="s">
        <v>20</v>
      </c>
      <c r="E20" s="0" t="s">
        <v>31</v>
      </c>
      <c r="F20" s="8" t="n">
        <v>36800</v>
      </c>
      <c r="G20" s="9" t="n">
        <v>310000</v>
      </c>
      <c r="H20" s="7" t="n">
        <v>4.29</v>
      </c>
      <c r="I20" s="0" t="n">
        <v>-0.3</v>
      </c>
      <c r="J20" s="7" t="n">
        <v>5.312</v>
      </c>
      <c r="K20" s="0" t="n">
        <f aca="false">ABS(G20)</f>
        <v>310000</v>
      </c>
      <c r="L20" s="0" t="str">
        <f aca="false">IF(G20&gt;0,"BUY","SELL")</f>
        <v>BUY</v>
      </c>
      <c r="M20" s="0" t="str">
        <f aca="false">IF(E20="C","CALL","PUT")</f>
        <v>PUT</v>
      </c>
      <c r="N20" s="0" t="str">
        <f aca="false">CONCATENATE(L20," - ",M20)</f>
        <v>BUY - PUT</v>
      </c>
      <c r="O20" s="0" t="n">
        <f aca="false">I20+J20</f>
        <v>5.012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223820</v>
      </c>
    </row>
    <row r="21" customFormat="false" ht="12.75" hidden="false" customHeight="false" outlineLevel="0" collapsed="false">
      <c r="A21" s="16" t="s">
        <v>172</v>
      </c>
      <c r="B21" s="0" t="s">
        <v>184</v>
      </c>
      <c r="C21" s="7" t="s">
        <v>65</v>
      </c>
      <c r="D21" s="0" t="s">
        <v>20</v>
      </c>
      <c r="E21" s="0" t="s">
        <v>21</v>
      </c>
      <c r="F21" s="8" t="n">
        <v>36800</v>
      </c>
      <c r="G21" s="9" t="n">
        <v>-1000000</v>
      </c>
      <c r="H21" s="7" t="n">
        <v>4.29</v>
      </c>
      <c r="I21" s="0" t="n">
        <v>-0.25</v>
      </c>
      <c r="J21" s="7" t="n">
        <v>5.312</v>
      </c>
      <c r="K21" s="0" t="n">
        <f aca="false">ABS(G21)</f>
        <v>1000000</v>
      </c>
      <c r="L21" s="0" t="str">
        <f aca="false">IF(G21&gt;0,"BUY","SELL")</f>
        <v>SELL</v>
      </c>
      <c r="M21" s="0" t="str">
        <f aca="false">IF(E21="C","CALL","PUT")</f>
        <v>CALL</v>
      </c>
      <c r="N21" s="0" t="str">
        <f aca="false">CONCATENATE(L21," - ",M21)</f>
        <v>SELL - CALL</v>
      </c>
      <c r="O21" s="0" t="n">
        <f aca="false">I21+J21</f>
        <v>5.062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172</v>
      </c>
      <c r="B22" s="0" t="s">
        <v>185</v>
      </c>
      <c r="C22" s="7" t="s">
        <v>65</v>
      </c>
      <c r="D22" s="0" t="s">
        <v>20</v>
      </c>
      <c r="E22" s="0" t="s">
        <v>31</v>
      </c>
      <c r="F22" s="8" t="n">
        <v>36800</v>
      </c>
      <c r="G22" s="9" t="n">
        <v>1000000</v>
      </c>
      <c r="H22" s="7" t="n">
        <v>4.29</v>
      </c>
      <c r="I22" s="0" t="n">
        <v>-0.4</v>
      </c>
      <c r="J22" s="7" t="n">
        <v>5.312</v>
      </c>
      <c r="K22" s="0" t="n">
        <f aca="false">ABS(G22)</f>
        <v>1000000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4.912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622000</v>
      </c>
    </row>
    <row r="23" customFormat="false" ht="12.75" hidden="false" customHeight="false" outlineLevel="0" collapsed="false">
      <c r="A23" s="16" t="s">
        <v>172</v>
      </c>
      <c r="B23" s="0" t="s">
        <v>186</v>
      </c>
      <c r="C23" s="7" t="s">
        <v>65</v>
      </c>
      <c r="D23" s="0" t="s">
        <v>20</v>
      </c>
      <c r="E23" s="0" t="s">
        <v>21</v>
      </c>
      <c r="F23" s="8" t="n">
        <v>36800</v>
      </c>
      <c r="G23" s="9" t="n">
        <v>-500000</v>
      </c>
      <c r="H23" s="7" t="n">
        <v>4.29</v>
      </c>
      <c r="I23" s="0" t="n">
        <v>-0.32</v>
      </c>
      <c r="J23" s="7" t="n">
        <v>5.312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CALL</v>
      </c>
      <c r="N23" s="0" t="str">
        <f aca="false">CONCATENATE(L23," - ",M23)</f>
        <v>SELL - CALL</v>
      </c>
      <c r="O23" s="0" t="n">
        <f aca="false">I23+J23</f>
        <v>4.992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187</v>
      </c>
      <c r="C24" s="7" t="s">
        <v>65</v>
      </c>
      <c r="D24" s="0" t="s">
        <v>20</v>
      </c>
      <c r="E24" s="0" t="s">
        <v>31</v>
      </c>
      <c r="F24" s="8" t="n">
        <v>36800</v>
      </c>
      <c r="G24" s="9" t="n">
        <v>-500000</v>
      </c>
      <c r="H24" s="7" t="n">
        <v>4.29</v>
      </c>
      <c r="I24" s="0" t="n">
        <v>-0.32</v>
      </c>
      <c r="J24" s="7" t="n">
        <v>5.312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PUT</v>
      </c>
      <c r="N24" s="0" t="str">
        <f aca="false">CONCATENATE(L24," - ",M24)</f>
        <v>SELL - PUT</v>
      </c>
      <c r="O24" s="0" t="n">
        <f aca="false">I24+J24</f>
        <v>4.992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-351000</v>
      </c>
    </row>
    <row r="25" customFormat="false" ht="12.75" hidden="false" customHeight="false" outlineLevel="0" collapsed="false">
      <c r="A25" s="21" t="s">
        <v>173</v>
      </c>
      <c r="B25" s="0" t="s">
        <v>195</v>
      </c>
      <c r="C25" s="7" t="s">
        <v>65</v>
      </c>
      <c r="D25" s="0" t="s">
        <v>20</v>
      </c>
      <c r="E25" s="0" t="s">
        <v>21</v>
      </c>
      <c r="F25" s="8" t="n">
        <v>36800</v>
      </c>
      <c r="G25" s="9" t="n">
        <v>310000</v>
      </c>
      <c r="H25" s="7" t="n">
        <v>4.29</v>
      </c>
      <c r="I25" s="0" t="n">
        <v>-0.27</v>
      </c>
      <c r="J25" s="7" t="n">
        <v>5.312</v>
      </c>
      <c r="K25" s="0" t="n">
        <f aca="false">ABS(G25)</f>
        <v>310000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5.042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16" t="s">
        <v>114</v>
      </c>
      <c r="B26" s="0" t="s">
        <v>203</v>
      </c>
      <c r="C26" s="7" t="s">
        <v>65</v>
      </c>
      <c r="D26" s="0" t="s">
        <v>20</v>
      </c>
      <c r="E26" s="0" t="s">
        <v>31</v>
      </c>
      <c r="F26" s="8" t="n">
        <v>36800</v>
      </c>
      <c r="G26" s="9" t="n">
        <v>500000</v>
      </c>
      <c r="H26" s="7" t="n">
        <v>4.29</v>
      </c>
      <c r="I26" s="0" t="n">
        <v>-0.4</v>
      </c>
      <c r="J26" s="7" t="n">
        <v>5.312</v>
      </c>
      <c r="K26" s="0" t="n">
        <f aca="false">ABS(G26)</f>
        <v>500000</v>
      </c>
      <c r="L26" s="0" t="str">
        <f aca="false">IF(G26&gt;0,"BUY","SELL")</f>
        <v>BUY</v>
      </c>
      <c r="M26" s="0" t="str">
        <f aca="false">IF(E26="C","CALL","PUT")</f>
        <v>PUT</v>
      </c>
      <c r="N26" s="0" t="str">
        <f aca="false">CONCATENATE(L26," - ",M26)</f>
        <v>BUY - PUT</v>
      </c>
      <c r="O26" s="0" t="n">
        <f aca="false">I26+J26</f>
        <v>4.912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311000</v>
      </c>
    </row>
    <row r="27" customFormat="false" ht="12.75" hidden="false" customHeight="false" outlineLevel="0" collapsed="false">
      <c r="A27" s="0" t="s">
        <v>172</v>
      </c>
      <c r="B27" s="0" t="s">
        <v>258</v>
      </c>
      <c r="C27" s="7" t="s">
        <v>65</v>
      </c>
      <c r="D27" s="0" t="s">
        <v>20</v>
      </c>
      <c r="E27" s="0" t="s">
        <v>21</v>
      </c>
      <c r="F27" s="8" t="n">
        <v>36800</v>
      </c>
      <c r="G27" s="0" t="n">
        <v>310000</v>
      </c>
      <c r="H27" s="7" t="n">
        <v>4.29</v>
      </c>
      <c r="I27" s="0" t="n">
        <v>-0.6</v>
      </c>
      <c r="J27" s="7" t="n">
        <v>5.312</v>
      </c>
      <c r="K27" s="0" t="n">
        <f aca="false">ABS(G27)</f>
        <v>310000</v>
      </c>
      <c r="L27" s="0" t="str">
        <f aca="false">IF(G27&gt;0,"BUY","SELL")</f>
        <v>BUY</v>
      </c>
      <c r="M27" s="0" t="str">
        <f aca="false">IF(E27="C","CALL","PUT")</f>
        <v>CALL</v>
      </c>
      <c r="N27" s="0" t="str">
        <f aca="false">CONCATENATE(L27," - ",M27)</f>
        <v>BUY - CALL</v>
      </c>
      <c r="O27" s="0" t="n">
        <f aca="false">I27+J27</f>
        <v>4.712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259</v>
      </c>
      <c r="C28" s="7" t="s">
        <v>65</v>
      </c>
      <c r="D28" s="0" t="s">
        <v>20</v>
      </c>
      <c r="E28" s="0" t="s">
        <v>21</v>
      </c>
      <c r="F28" s="8" t="n">
        <v>36800</v>
      </c>
      <c r="G28" s="0" t="n">
        <v>-310000</v>
      </c>
      <c r="H28" s="7" t="n">
        <v>4.29</v>
      </c>
      <c r="I28" s="0" t="n">
        <v>-0.7</v>
      </c>
      <c r="J28" s="7" t="n">
        <v>5.312</v>
      </c>
      <c r="K28" s="0" t="n">
        <f aca="false">ABS(G28)</f>
        <v>310000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4.612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</row>
    <row r="29" customFormat="false" ht="12.75" hidden="false" customHeight="false" outlineLevel="0" collapsed="false">
      <c r="A29" s="0" t="s">
        <v>172</v>
      </c>
      <c r="B29" s="0" t="s">
        <v>281</v>
      </c>
      <c r="C29" s="7" t="s">
        <v>65</v>
      </c>
      <c r="D29" s="0" t="s">
        <v>20</v>
      </c>
      <c r="E29" s="0" t="s">
        <v>31</v>
      </c>
      <c r="F29" s="8" t="n">
        <v>36800</v>
      </c>
      <c r="G29" s="0" t="n">
        <v>2000000</v>
      </c>
      <c r="H29" s="7" t="n">
        <v>4.29</v>
      </c>
      <c r="I29" s="0" t="n">
        <v>-0.65</v>
      </c>
      <c r="J29" s="7" t="n">
        <v>5.312</v>
      </c>
      <c r="K29" s="0" t="n">
        <f aca="false">ABS(G29)</f>
        <v>2000000</v>
      </c>
      <c r="L29" s="0" t="str">
        <f aca="false">IF(G29&gt;0,"BUY","SELL")</f>
        <v>BUY</v>
      </c>
      <c r="M29" s="0" t="str">
        <f aca="false">IF(E29="C","CALL","PUT")</f>
        <v>PUT</v>
      </c>
      <c r="N29" s="0" t="str">
        <f aca="false">CONCATENATE(L29," - ",M29)</f>
        <v>BUY - PUT</v>
      </c>
      <c r="O29" s="0" t="n">
        <f aca="false">I29+J29</f>
        <v>4.662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744000</v>
      </c>
    </row>
    <row r="30" customFormat="false" ht="12.75" hidden="false" customHeight="false" outlineLevel="0" collapsed="false">
      <c r="A30" s="0" t="s">
        <v>172</v>
      </c>
      <c r="B30" s="0" t="s">
        <v>282</v>
      </c>
      <c r="C30" s="7" t="s">
        <v>65</v>
      </c>
      <c r="D30" s="0" t="s">
        <v>20</v>
      </c>
      <c r="E30" s="0" t="s">
        <v>31</v>
      </c>
      <c r="F30" s="8" t="n">
        <v>36800</v>
      </c>
      <c r="G30" s="0" t="n">
        <v>2000000</v>
      </c>
      <c r="H30" s="7" t="n">
        <v>4.29</v>
      </c>
      <c r="I30" s="0" t="n">
        <v>-0.65</v>
      </c>
      <c r="J30" s="7" t="n">
        <v>5.312</v>
      </c>
      <c r="K30" s="0" t="n">
        <f aca="false">ABS(G30)</f>
        <v>2000000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4.662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744000</v>
      </c>
    </row>
    <row r="31" customFormat="false" ht="12.75" hidden="false" customHeight="false" outlineLevel="0" collapsed="false">
      <c r="A31" s="0" t="s">
        <v>283</v>
      </c>
      <c r="B31" s="0" t="s">
        <v>284</v>
      </c>
      <c r="C31" s="7" t="s">
        <v>65</v>
      </c>
      <c r="D31" s="0" t="s">
        <v>20</v>
      </c>
      <c r="E31" s="0" t="s">
        <v>21</v>
      </c>
      <c r="F31" s="8" t="n">
        <v>36800</v>
      </c>
      <c r="G31" s="0" t="n">
        <v>-1000000</v>
      </c>
      <c r="H31" s="7" t="n">
        <v>4.29</v>
      </c>
      <c r="I31" s="0" t="n">
        <v>-0.65</v>
      </c>
      <c r="J31" s="7" t="n">
        <v>5.312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4.662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211</v>
      </c>
      <c r="B32" s="0" t="s">
        <v>212</v>
      </c>
      <c r="C32" s="7" t="s">
        <v>213</v>
      </c>
      <c r="D32" s="0" t="s">
        <v>20</v>
      </c>
      <c r="E32" s="0" t="s">
        <v>21</v>
      </c>
      <c r="F32" s="8" t="n">
        <v>36800</v>
      </c>
      <c r="G32" s="9" t="n">
        <v>310000</v>
      </c>
      <c r="H32" s="7" t="n">
        <v>5.72</v>
      </c>
      <c r="I32" s="0" t="n">
        <v>0.3025</v>
      </c>
      <c r="J32" s="7" t="n">
        <v>5.312</v>
      </c>
      <c r="K32" s="0" t="n">
        <f aca="false">ABS(G32)</f>
        <v>310000</v>
      </c>
      <c r="L32" s="0" t="str">
        <f aca="false">IF(G32&gt;0,"BUY","SELL")</f>
        <v>BUY</v>
      </c>
      <c r="M32" s="0" t="str">
        <f aca="false">IF(E32="C","CALL","PUT")</f>
        <v>CALL</v>
      </c>
      <c r="N32" s="0" t="str">
        <f aca="false">CONCATENATE(L32," - ",M32)</f>
        <v>BUY - CALL</v>
      </c>
      <c r="O32" s="0" t="n">
        <f aca="false">I32+J32</f>
        <v>5.6145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32704.9999999998</v>
      </c>
    </row>
    <row r="33" customFormat="false" ht="12.75" hidden="false" customHeight="false" outlineLevel="0" collapsed="false">
      <c r="A33" s="39" t="s">
        <v>116</v>
      </c>
      <c r="B33" s="7" t="s">
        <v>198</v>
      </c>
      <c r="C33" s="7" t="s">
        <v>19</v>
      </c>
      <c r="D33" s="7" t="s">
        <v>20</v>
      </c>
      <c r="E33" s="7" t="s">
        <v>21</v>
      </c>
      <c r="F33" s="8" t="n">
        <v>36800</v>
      </c>
      <c r="G33" s="9" t="n">
        <v>500000</v>
      </c>
      <c r="H33" s="7" t="n">
        <v>5.76</v>
      </c>
      <c r="I33" s="0" t="n">
        <v>0.3</v>
      </c>
      <c r="J33" s="7" t="n">
        <v>5.312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5.612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73999.9999999998</v>
      </c>
    </row>
    <row r="34" customFormat="false" ht="12.75" hidden="false" customHeight="false" outlineLevel="0" collapsed="false">
      <c r="A34" s="16" t="s">
        <v>172</v>
      </c>
      <c r="B34" s="0" t="s">
        <v>167</v>
      </c>
      <c r="C34" s="7" t="s">
        <v>19</v>
      </c>
      <c r="D34" s="0" t="s">
        <v>20</v>
      </c>
      <c r="E34" s="0" t="s">
        <v>21</v>
      </c>
      <c r="F34" s="8" t="n">
        <v>36800</v>
      </c>
      <c r="G34" s="9" t="n">
        <v>310000</v>
      </c>
      <c r="H34" s="7" t="n">
        <v>5.76</v>
      </c>
      <c r="I34" s="0" t="n">
        <v>0.25</v>
      </c>
      <c r="J34" s="7" t="n">
        <v>5.312</v>
      </c>
      <c r="K34" s="0" t="n">
        <f aca="false">ABS(G34)</f>
        <v>310000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5.562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61379.9999999999</v>
      </c>
      <c r="Q34" s="16"/>
      <c r="R34" s="16"/>
    </row>
    <row r="35" customFormat="false" ht="12.75" hidden="false" customHeight="false" outlineLevel="0" collapsed="false">
      <c r="A35" s="16" t="s">
        <v>173</v>
      </c>
      <c r="B35" s="0" t="s">
        <v>180</v>
      </c>
      <c r="C35" s="7" t="s">
        <v>19</v>
      </c>
      <c r="D35" s="0" t="s">
        <v>20</v>
      </c>
      <c r="E35" s="0" t="s">
        <v>21</v>
      </c>
      <c r="F35" s="8" t="n">
        <v>36800</v>
      </c>
      <c r="G35" s="9" t="n">
        <v>-250000</v>
      </c>
      <c r="H35" s="7" t="n">
        <v>5.76</v>
      </c>
      <c r="I35" s="0" t="n">
        <v>0.3</v>
      </c>
      <c r="J35" s="7" t="n">
        <v>5.312</v>
      </c>
      <c r="K35" s="0" t="n">
        <f aca="false">ABS(G35)</f>
        <v>250000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5.612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-36999.9999999999</v>
      </c>
      <c r="Q35" s="16"/>
      <c r="R35" s="16"/>
    </row>
    <row r="36" customFormat="false" ht="12.75" hidden="false" customHeight="false" outlineLevel="0" collapsed="false">
      <c r="A36" s="16" t="s">
        <v>173</v>
      </c>
      <c r="B36" s="0" t="s">
        <v>181</v>
      </c>
      <c r="C36" s="7" t="s">
        <v>19</v>
      </c>
      <c r="D36" s="0" t="s">
        <v>20</v>
      </c>
      <c r="E36" s="0" t="s">
        <v>31</v>
      </c>
      <c r="F36" s="8" t="n">
        <v>36800</v>
      </c>
      <c r="G36" s="9" t="n">
        <v>-250000</v>
      </c>
      <c r="H36" s="7" t="n">
        <v>5.76</v>
      </c>
      <c r="I36" s="0" t="n">
        <v>0.3</v>
      </c>
      <c r="J36" s="7" t="n">
        <v>5.312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5.612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182</v>
      </c>
      <c r="C37" s="7" t="s">
        <v>19</v>
      </c>
      <c r="D37" s="0" t="s">
        <v>20</v>
      </c>
      <c r="E37" s="0" t="s">
        <v>21</v>
      </c>
      <c r="F37" s="8" t="n">
        <v>36800</v>
      </c>
      <c r="G37" s="9" t="n">
        <v>-250000</v>
      </c>
      <c r="H37" s="7" t="n">
        <v>5.76</v>
      </c>
      <c r="I37" s="0" t="n">
        <v>0.3</v>
      </c>
      <c r="J37" s="7" t="n">
        <v>5.312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5.612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-36999.9999999999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6" t="s">
        <v>182</v>
      </c>
      <c r="C38" s="7" t="s">
        <v>19</v>
      </c>
      <c r="D38" s="7" t="s">
        <v>20</v>
      </c>
      <c r="E38" s="8" t="s">
        <v>21</v>
      </c>
      <c r="F38" s="8" t="n">
        <v>36800</v>
      </c>
      <c r="G38" s="9" t="n">
        <v>-500000</v>
      </c>
      <c r="H38" s="7" t="n">
        <v>5.76</v>
      </c>
      <c r="I38" s="0" t="n">
        <v>0.3</v>
      </c>
      <c r="J38" s="7" t="n">
        <v>5.312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5.612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-73999.9999999998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25" t="s">
        <v>183</v>
      </c>
      <c r="C39" s="7" t="s">
        <v>19</v>
      </c>
      <c r="D39" s="25" t="s">
        <v>20</v>
      </c>
      <c r="E39" s="25" t="s">
        <v>31</v>
      </c>
      <c r="F39" s="8" t="n">
        <v>36800</v>
      </c>
      <c r="G39" s="9" t="n">
        <v>-250000</v>
      </c>
      <c r="H39" s="7" t="n">
        <v>5.76</v>
      </c>
      <c r="I39" s="0" t="n">
        <v>0.3</v>
      </c>
      <c r="J39" s="7" t="n">
        <v>5.312</v>
      </c>
      <c r="K39" s="0" t="n">
        <f aca="false">ABS(G39)</f>
        <v>250000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5.612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172</v>
      </c>
      <c r="B40" s="0" t="s">
        <v>183</v>
      </c>
      <c r="C40" s="7" t="s">
        <v>19</v>
      </c>
      <c r="D40" s="0" t="s">
        <v>20</v>
      </c>
      <c r="E40" s="0" t="s">
        <v>31</v>
      </c>
      <c r="F40" s="8" t="n">
        <v>36800</v>
      </c>
      <c r="G40" s="9" t="n">
        <v>-500000</v>
      </c>
      <c r="H40" s="7" t="n">
        <v>5.76</v>
      </c>
      <c r="I40" s="0" t="n">
        <v>0.3</v>
      </c>
      <c r="J40" s="7" t="n">
        <v>5.312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PUT</v>
      </c>
      <c r="N40" s="0" t="str">
        <f aca="false">CONCATENATE(L40," - ",M40)</f>
        <v>SELL - PUT</v>
      </c>
      <c r="O40" s="0" t="n">
        <f aca="false">I40+J40</f>
        <v>5.612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0" t="s">
        <v>172</v>
      </c>
      <c r="B41" s="0" t="s">
        <v>188</v>
      </c>
      <c r="C41" s="7" t="s">
        <v>19</v>
      </c>
      <c r="D41" s="0" t="s">
        <v>20</v>
      </c>
      <c r="E41" s="0" t="s">
        <v>21</v>
      </c>
      <c r="F41" s="8" t="n">
        <v>36800</v>
      </c>
      <c r="G41" s="9" t="n">
        <v>-500000</v>
      </c>
      <c r="H41" s="7" t="n">
        <v>5.76</v>
      </c>
      <c r="I41" s="0" t="n">
        <v>0.32</v>
      </c>
      <c r="J41" s="7" t="n">
        <v>5.312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5.632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-63999.9999999996</v>
      </c>
      <c r="Q41" s="16"/>
      <c r="R41" s="16"/>
    </row>
    <row r="42" customFormat="false" ht="12.75" hidden="false" customHeight="false" outlineLevel="0" collapsed="false">
      <c r="A42" s="0" t="s">
        <v>172</v>
      </c>
      <c r="B42" s="0" t="s">
        <v>189</v>
      </c>
      <c r="C42" s="7" t="s">
        <v>19</v>
      </c>
      <c r="D42" s="0" t="s">
        <v>20</v>
      </c>
      <c r="E42" s="0" t="s">
        <v>31</v>
      </c>
      <c r="F42" s="8" t="n">
        <v>36800</v>
      </c>
      <c r="G42" s="9" t="n">
        <v>-500000</v>
      </c>
      <c r="H42" s="7" t="n">
        <v>5.76</v>
      </c>
      <c r="I42" s="0" t="n">
        <v>0.32</v>
      </c>
      <c r="J42" s="7" t="n">
        <v>5.312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5.632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0" t="s">
        <v>172</v>
      </c>
      <c r="B43" s="0" t="s">
        <v>190</v>
      </c>
      <c r="C43" s="7" t="s">
        <v>19</v>
      </c>
      <c r="D43" s="0" t="s">
        <v>20</v>
      </c>
      <c r="E43" s="0" t="s">
        <v>21</v>
      </c>
      <c r="F43" s="8" t="n">
        <v>36800</v>
      </c>
      <c r="G43" s="9" t="n">
        <v>-500000</v>
      </c>
      <c r="H43" s="7" t="n">
        <v>5.76</v>
      </c>
      <c r="I43" s="0" t="n">
        <v>0.32</v>
      </c>
      <c r="J43" s="7" t="n">
        <v>5.312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5.632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-63999.9999999996</v>
      </c>
      <c r="Q43" s="16"/>
      <c r="R43" s="16"/>
    </row>
    <row r="44" customFormat="false" ht="12.75" hidden="false" customHeight="false" outlineLevel="0" collapsed="false">
      <c r="A44" s="0" t="s">
        <v>172</v>
      </c>
      <c r="B44" s="0" t="s">
        <v>191</v>
      </c>
      <c r="C44" s="7" t="s">
        <v>19</v>
      </c>
      <c r="D44" s="0" t="s">
        <v>20</v>
      </c>
      <c r="E44" s="0" t="s">
        <v>31</v>
      </c>
      <c r="F44" s="8" t="n">
        <v>36800</v>
      </c>
      <c r="G44" s="9" t="n">
        <v>-500000</v>
      </c>
      <c r="H44" s="7" t="n">
        <v>5.76</v>
      </c>
      <c r="I44" s="0" t="n">
        <v>0.32</v>
      </c>
      <c r="J44" s="7" t="n">
        <v>5.312</v>
      </c>
      <c r="K44" s="0" t="n">
        <f aca="false">ABS(G44)</f>
        <v>500000</v>
      </c>
      <c r="L44" s="0" t="str">
        <f aca="false">IF(G44&gt;0,"BUY","SELL")</f>
        <v>SELL</v>
      </c>
      <c r="M44" s="0" t="str">
        <f aca="false">IF(E44="C","CALL","PUT")</f>
        <v>PUT</v>
      </c>
      <c r="N44" s="0" t="str">
        <f aca="false">CONCATENATE(L44," - ",M44)</f>
        <v>SELL - PUT</v>
      </c>
      <c r="O44" s="0" t="n">
        <f aca="false">I44+J44</f>
        <v>5.632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172</v>
      </c>
      <c r="B45" s="0" t="s">
        <v>192</v>
      </c>
      <c r="C45" s="7" t="s">
        <v>19</v>
      </c>
      <c r="D45" s="0" t="s">
        <v>20</v>
      </c>
      <c r="E45" s="0" t="s">
        <v>31</v>
      </c>
      <c r="F45" s="8" t="n">
        <v>36800</v>
      </c>
      <c r="G45" s="9" t="n">
        <v>-250000</v>
      </c>
      <c r="H45" s="7" t="n">
        <v>5.76</v>
      </c>
      <c r="I45" s="0" t="n">
        <v>0.32</v>
      </c>
      <c r="J45" s="7" t="n">
        <v>5.312</v>
      </c>
      <c r="K45" s="0" t="n">
        <f aca="false">ABS(G45)</f>
        <v>250000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5.632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193</v>
      </c>
      <c r="C46" s="7" t="s">
        <v>19</v>
      </c>
      <c r="D46" s="0" t="s">
        <v>20</v>
      </c>
      <c r="E46" s="0" t="s">
        <v>31</v>
      </c>
      <c r="F46" s="8" t="n">
        <v>36800</v>
      </c>
      <c r="G46" s="9" t="n">
        <v>-250000</v>
      </c>
      <c r="H46" s="7" t="n">
        <v>5.76</v>
      </c>
      <c r="I46" s="0" t="n">
        <v>0.26</v>
      </c>
      <c r="J46" s="7" t="n">
        <v>5.312</v>
      </c>
      <c r="K46" s="0" t="n">
        <f aca="false">ABS(G46)</f>
        <v>250000</v>
      </c>
      <c r="L46" s="0" t="str">
        <f aca="false">IF(G46&gt;0,"BUY","SELL")</f>
        <v>SELL</v>
      </c>
      <c r="M46" s="0" t="str">
        <f aca="false">IF(E46="C","CALL","PUT")</f>
        <v>PUT</v>
      </c>
      <c r="N46" s="0" t="str">
        <f aca="false">CONCATENATE(L46," - ",M46)</f>
        <v>SELL - PUT</v>
      </c>
      <c r="O46" s="0" t="n">
        <f aca="false">I46+J46</f>
        <v>5.572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201</v>
      </c>
      <c r="C47" s="7" t="s">
        <v>19</v>
      </c>
      <c r="D47" s="0" t="s">
        <v>20</v>
      </c>
      <c r="E47" s="0" t="s">
        <v>21</v>
      </c>
      <c r="F47" s="8" t="n">
        <v>36800</v>
      </c>
      <c r="G47" s="9" t="n">
        <v>-1000000</v>
      </c>
      <c r="H47" s="7" t="n">
        <v>5.76</v>
      </c>
      <c r="I47" s="0" t="n">
        <v>0.32</v>
      </c>
      <c r="J47" s="7" t="n">
        <v>5.312</v>
      </c>
      <c r="K47" s="0" t="n">
        <f aca="false">ABS(G47)</f>
        <v>1000000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5.632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-127999.999999999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200</v>
      </c>
      <c r="B48" s="0" t="s">
        <v>202</v>
      </c>
      <c r="C48" s="7" t="s">
        <v>19</v>
      </c>
      <c r="D48" s="0" t="s">
        <v>20</v>
      </c>
      <c r="E48" s="0" t="s">
        <v>31</v>
      </c>
      <c r="F48" s="8" t="n">
        <v>36800</v>
      </c>
      <c r="G48" s="9" t="n">
        <v>-1000000</v>
      </c>
      <c r="H48" s="7" t="n">
        <v>5.76</v>
      </c>
      <c r="I48" s="0" t="n">
        <v>0.32</v>
      </c>
      <c r="J48" s="7" t="n">
        <v>5.312</v>
      </c>
      <c r="K48" s="0" t="n">
        <f aca="false">ABS(G48)</f>
        <v>1000000</v>
      </c>
      <c r="L48" s="0" t="str">
        <f aca="false">IF(G48&gt;0,"BUY","SELL")</f>
        <v>SELL</v>
      </c>
      <c r="M48" s="0" t="str">
        <f aca="false">IF(E48="C","CALL","PUT")</f>
        <v>PUT</v>
      </c>
      <c r="N48" s="0" t="str">
        <f aca="false">CONCATENATE(L48," - ",M48)</f>
        <v>SELL - PUT</v>
      </c>
      <c r="O48" s="0" t="n">
        <f aca="false">I48+J48</f>
        <v>5.632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21" t="s">
        <v>206</v>
      </c>
      <c r="B49" s="0" t="s">
        <v>207</v>
      </c>
      <c r="C49" s="7" t="s">
        <v>19</v>
      </c>
      <c r="D49" s="0" t="s">
        <v>20</v>
      </c>
      <c r="E49" s="0" t="s">
        <v>21</v>
      </c>
      <c r="F49" s="8" t="n">
        <v>36800</v>
      </c>
      <c r="G49" s="9" t="n">
        <v>310000</v>
      </c>
      <c r="H49" s="7" t="n">
        <v>5.76</v>
      </c>
      <c r="I49" s="0" t="n">
        <v>0.3375</v>
      </c>
      <c r="J49" s="7" t="n">
        <v>5.312</v>
      </c>
      <c r="K49" s="0" t="n">
        <f aca="false">ABS(G49)</f>
        <v>310000</v>
      </c>
      <c r="L49" s="0" t="str">
        <f aca="false">IF(G49&gt;0,"BUY","SELL")</f>
        <v>BUY</v>
      </c>
      <c r="M49" s="0" t="str">
        <f aca="false">IF(E49="C","CALL","PUT")</f>
        <v>CALL</v>
      </c>
      <c r="N49" s="0" t="str">
        <f aca="false">CONCATENATE(L49," - ",M49)</f>
        <v>BUY - CALL</v>
      </c>
      <c r="O49" s="0" t="n">
        <f aca="false">I49+J49</f>
        <v>5.6495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34254.9999999997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21" t="s">
        <v>218</v>
      </c>
      <c r="B50" s="0" t="s">
        <v>264</v>
      </c>
      <c r="C50" s="7" t="s">
        <v>19</v>
      </c>
      <c r="D50" s="0" t="s">
        <v>20</v>
      </c>
      <c r="E50" s="0" t="s">
        <v>21</v>
      </c>
      <c r="F50" s="8" t="n">
        <v>36800</v>
      </c>
      <c r="G50" s="9" t="n">
        <v>310000</v>
      </c>
      <c r="H50" s="7" t="n">
        <v>5.76</v>
      </c>
      <c r="I50" s="0" t="n">
        <v>0.34</v>
      </c>
      <c r="J50" s="7" t="n">
        <v>5.312</v>
      </c>
      <c r="K50" s="0" t="n">
        <f aca="false">ABS(G50)</f>
        <v>310000</v>
      </c>
      <c r="L50" s="0" t="str">
        <f aca="false">IF(G50&gt;0,"BUY","SELL")</f>
        <v>BUY</v>
      </c>
      <c r="M50" s="0" t="str">
        <f aca="false">IF(E50="C","CALL","PUT")</f>
        <v>CALL</v>
      </c>
      <c r="N50" s="0" t="str">
        <f aca="false">CONCATENATE(L50," - ",M50)</f>
        <v>BUY - CALL</v>
      </c>
      <c r="O50" s="0" t="n">
        <f aca="false">I50+J50</f>
        <v>5.652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33479.9999999999</v>
      </c>
      <c r="Q50" s="16"/>
      <c r="R50" s="16"/>
    </row>
    <row r="51" customFormat="false" ht="12.75" hidden="false" customHeight="false" outlineLevel="0" collapsed="false">
      <c r="A51" s="16" t="s">
        <v>118</v>
      </c>
      <c r="B51" s="0" t="s">
        <v>216</v>
      </c>
      <c r="C51" s="7" t="s">
        <v>19</v>
      </c>
      <c r="D51" s="0" t="s">
        <v>20</v>
      </c>
      <c r="E51" s="0" t="s">
        <v>31</v>
      </c>
      <c r="F51" s="8" t="n">
        <v>36800</v>
      </c>
      <c r="G51" s="9" t="n">
        <v>1550000</v>
      </c>
      <c r="H51" s="7" t="n">
        <v>5.76</v>
      </c>
      <c r="I51" s="0" t="n">
        <v>0.3</v>
      </c>
      <c r="J51" s="7" t="n">
        <v>5.312</v>
      </c>
      <c r="K51" s="0" t="n">
        <f aca="false">ABS(G51)</f>
        <v>1550000</v>
      </c>
      <c r="L51" s="0" t="str">
        <f aca="false">IF(G51&gt;0,"BUY","SELL")</f>
        <v>BUY</v>
      </c>
      <c r="M51" s="0" t="str">
        <f aca="false">IF(E51="C","CALL","PUT")</f>
        <v>PUT</v>
      </c>
      <c r="N51" s="0" t="str">
        <f aca="false">CONCATENATE(L51," - ",M51)</f>
        <v>BUY - PUT</v>
      </c>
      <c r="O51" s="0" t="n">
        <f aca="false">I51+J51</f>
        <v>5.612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21" t="s">
        <v>172</v>
      </c>
      <c r="B52" s="0" t="s">
        <v>227</v>
      </c>
      <c r="C52" s="7" t="s">
        <v>19</v>
      </c>
      <c r="D52" s="0" t="s">
        <v>20</v>
      </c>
      <c r="E52" s="0" t="s">
        <v>31</v>
      </c>
      <c r="F52" s="8" t="n">
        <v>36800</v>
      </c>
      <c r="G52" s="9" t="n">
        <v>-1000000</v>
      </c>
      <c r="H52" s="7" t="n">
        <v>5.76</v>
      </c>
      <c r="I52" s="0" t="n">
        <v>0.5</v>
      </c>
      <c r="J52" s="7" t="n">
        <v>5.312</v>
      </c>
      <c r="K52" s="0" t="n">
        <f aca="false">ABS(G52)</f>
        <v>1000000</v>
      </c>
      <c r="L52" s="0" t="str">
        <f aca="false">IF(G52&gt;0,"BUY","SELL")</f>
        <v>SELL</v>
      </c>
      <c r="M52" s="0" t="str">
        <f aca="false">IF(E52="C","CALL","PUT")</f>
        <v>PUT</v>
      </c>
      <c r="N52" s="0" t="str">
        <f aca="false">CONCATENATE(L52," - ",M52)</f>
        <v>SELL - PUT</v>
      </c>
      <c r="O52" s="0" t="n">
        <f aca="false">I52+J52</f>
        <v>5.812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-52000.0000000005</v>
      </c>
      <c r="Q52" s="53"/>
      <c r="R52" s="75"/>
    </row>
    <row r="53" customFormat="false" ht="12.75" hidden="false" customHeight="false" outlineLevel="0" collapsed="false">
      <c r="A53" s="16" t="s">
        <v>172</v>
      </c>
      <c r="B53" s="0" t="s">
        <v>228</v>
      </c>
      <c r="C53" s="7" t="s">
        <v>19</v>
      </c>
      <c r="D53" s="0" t="s">
        <v>20</v>
      </c>
      <c r="E53" s="0" t="s">
        <v>31</v>
      </c>
      <c r="F53" s="8" t="n">
        <v>36800</v>
      </c>
      <c r="G53" s="9" t="n">
        <v>1000000</v>
      </c>
      <c r="H53" s="7" t="n">
        <v>5.76</v>
      </c>
      <c r="I53" s="0" t="n">
        <v>0.3</v>
      </c>
      <c r="J53" s="7" t="n">
        <v>5.312</v>
      </c>
      <c r="K53" s="0" t="n">
        <f aca="false">ABS(G53)</f>
        <v>1000000</v>
      </c>
      <c r="L53" s="0" t="str">
        <f aca="false">IF(G53&gt;0,"BUY","SELL")</f>
        <v>BUY</v>
      </c>
      <c r="M53" s="0" t="str">
        <f aca="false">IF(E53="C","CALL","PUT")</f>
        <v>PUT</v>
      </c>
      <c r="N53" s="0" t="str">
        <f aca="false">CONCATENATE(L53," - ",M53)</f>
        <v>BUY - PUT</v>
      </c>
      <c r="O53" s="0" t="n">
        <f aca="false">I53+J53</f>
        <v>5.612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16" t="s">
        <v>172</v>
      </c>
      <c r="B54" s="16" t="s">
        <v>285</v>
      </c>
      <c r="C54" s="7" t="s">
        <v>19</v>
      </c>
      <c r="D54" s="16" t="s">
        <v>20</v>
      </c>
      <c r="E54" s="16" t="s">
        <v>21</v>
      </c>
      <c r="F54" s="8" t="n">
        <v>36800</v>
      </c>
      <c r="G54" s="9" t="n">
        <v>-1000000</v>
      </c>
      <c r="H54" s="7" t="n">
        <v>5.76</v>
      </c>
      <c r="I54" s="0" t="n">
        <v>0.7</v>
      </c>
      <c r="J54" s="7" t="n">
        <v>5.312</v>
      </c>
      <c r="K54" s="0" t="n">
        <f aca="false">ABS(G54)</f>
        <v>1000000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6.012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172</v>
      </c>
      <c r="B55" s="16" t="s">
        <v>286</v>
      </c>
      <c r="C55" s="7" t="s">
        <v>19</v>
      </c>
      <c r="D55" s="16" t="s">
        <v>20</v>
      </c>
      <c r="E55" s="16" t="s">
        <v>21</v>
      </c>
      <c r="F55" s="8" t="n">
        <v>36800</v>
      </c>
      <c r="G55" s="9" t="n">
        <v>-1000000</v>
      </c>
      <c r="H55" s="7" t="n">
        <v>5.76</v>
      </c>
      <c r="I55" s="0" t="n">
        <v>0.7</v>
      </c>
      <c r="J55" s="7" t="n">
        <v>5.312</v>
      </c>
      <c r="K55" s="0" t="n">
        <f aca="false">ABS(G55)</f>
        <v>1000000</v>
      </c>
      <c r="L55" s="0" t="str">
        <f aca="false">IF(G55&gt;0,"BUY","SELL")</f>
        <v>SELL</v>
      </c>
      <c r="M55" s="0" t="str">
        <f aca="false">IF(E55="C","CALL","PUT")</f>
        <v>CALL</v>
      </c>
      <c r="N55" s="0" t="str">
        <f aca="false">CONCATENATE(L55," - ",M55)</f>
        <v>SELL - CALL</v>
      </c>
      <c r="O55" s="0" t="n">
        <f aca="false">I55+J55</f>
        <v>6.012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16" t="s">
        <v>172</v>
      </c>
      <c r="B56" s="16" t="s">
        <v>287</v>
      </c>
      <c r="C56" s="7" t="s">
        <v>19</v>
      </c>
      <c r="D56" s="16" t="s">
        <v>20</v>
      </c>
      <c r="E56" s="16" t="s">
        <v>21</v>
      </c>
      <c r="F56" s="8" t="n">
        <v>36800</v>
      </c>
      <c r="G56" s="9" t="n">
        <v>-1000000</v>
      </c>
      <c r="H56" s="7" t="n">
        <v>5.76</v>
      </c>
      <c r="I56" s="0" t="n">
        <v>0.7</v>
      </c>
      <c r="J56" s="7" t="n">
        <v>5.312</v>
      </c>
      <c r="K56" s="0" t="n">
        <f aca="false">ABS(G56)</f>
        <v>1000000</v>
      </c>
      <c r="L56" s="0" t="str">
        <f aca="false">IF(G56&gt;0,"BUY","SELL")</f>
        <v>SELL</v>
      </c>
      <c r="M56" s="0" t="str">
        <f aca="false">IF(E56="C","CALL","PUT")</f>
        <v>CALL</v>
      </c>
      <c r="N56" s="0" t="str">
        <f aca="false">CONCATENATE(L56," - ",M56)</f>
        <v>SELL - CALL</v>
      </c>
      <c r="O56" s="0" t="n">
        <f aca="false">I56+J56</f>
        <v>6.012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21" t="s">
        <v>172</v>
      </c>
      <c r="B57" s="16" t="s">
        <v>288</v>
      </c>
      <c r="C57" s="7" t="s">
        <v>19</v>
      </c>
      <c r="D57" s="16" t="s">
        <v>20</v>
      </c>
      <c r="E57" s="16" t="s">
        <v>21</v>
      </c>
      <c r="F57" s="8" t="n">
        <v>36800</v>
      </c>
      <c r="G57" s="9" t="n">
        <v>-1000000</v>
      </c>
      <c r="H57" s="7" t="n">
        <v>5.76</v>
      </c>
      <c r="I57" s="0" t="n">
        <v>0.7</v>
      </c>
      <c r="J57" s="7" t="n">
        <v>5.312</v>
      </c>
      <c r="K57" s="0" t="n">
        <f aca="false">ABS(G57)</f>
        <v>1000000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6.012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21" t="s">
        <v>172</v>
      </c>
      <c r="B58" s="16" t="s">
        <v>289</v>
      </c>
      <c r="C58" s="7" t="s">
        <v>19</v>
      </c>
      <c r="D58" s="16" t="s">
        <v>20</v>
      </c>
      <c r="E58" s="16" t="s">
        <v>21</v>
      </c>
      <c r="F58" s="8" t="n">
        <v>36800</v>
      </c>
      <c r="G58" s="9" t="n">
        <v>-1000000</v>
      </c>
      <c r="H58" s="7" t="n">
        <v>5.76</v>
      </c>
      <c r="I58" s="0" t="n">
        <v>0.7</v>
      </c>
      <c r="J58" s="7" t="n">
        <v>5.312</v>
      </c>
      <c r="K58" s="0" t="n">
        <f aca="false">ABS(G58)</f>
        <v>1000000</v>
      </c>
      <c r="L58" s="0" t="str">
        <f aca="false">IF(G58&gt;0,"BUY","SELL")</f>
        <v>SELL</v>
      </c>
      <c r="M58" s="0" t="str">
        <f aca="false">IF(E58="C","CALL","PUT")</f>
        <v>CALL</v>
      </c>
      <c r="N58" s="0" t="str">
        <f aca="false">CONCATENATE(L58," - ",M58)</f>
        <v>SELL - CALL</v>
      </c>
      <c r="O58" s="0" t="n">
        <f aca="false">I58+J58</f>
        <v>6.012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21" t="s">
        <v>118</v>
      </c>
      <c r="B59" s="16" t="s">
        <v>290</v>
      </c>
      <c r="C59" s="7" t="s">
        <v>19</v>
      </c>
      <c r="D59" s="16" t="s">
        <v>20</v>
      </c>
      <c r="E59" s="16" t="s">
        <v>31</v>
      </c>
      <c r="F59" s="8" t="n">
        <v>36800</v>
      </c>
      <c r="G59" s="9" t="n">
        <v>3100000</v>
      </c>
      <c r="H59" s="7" t="n">
        <v>5.76</v>
      </c>
      <c r="I59" s="0" t="n">
        <v>0.4</v>
      </c>
      <c r="J59" s="7" t="n">
        <v>5.312</v>
      </c>
      <c r="K59" s="0" t="n">
        <f aca="false">ABS(G59)</f>
        <v>3100000</v>
      </c>
      <c r="L59" s="0" t="str">
        <f aca="false">IF(G59&gt;0,"BUY","SELL")</f>
        <v>BUY</v>
      </c>
      <c r="M59" s="0" t="str">
        <f aca="false">IF(E59="C","CALL","PUT")</f>
        <v>PUT</v>
      </c>
      <c r="N59" s="0" t="str">
        <f aca="false">CONCATENATE(L59," - ",M59)</f>
        <v>BUY - PUT</v>
      </c>
      <c r="O59" s="0" t="n">
        <f aca="false">I59+J59</f>
        <v>5.712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172</v>
      </c>
      <c r="B60" s="16" t="s">
        <v>291</v>
      </c>
      <c r="C60" s="7" t="s">
        <v>19</v>
      </c>
      <c r="D60" s="16" t="s">
        <v>20</v>
      </c>
      <c r="E60" s="16" t="s">
        <v>21</v>
      </c>
      <c r="F60" s="8" t="n">
        <v>36800</v>
      </c>
      <c r="G60" s="9" t="n">
        <v>-620000</v>
      </c>
      <c r="H60" s="7" t="n">
        <v>5.76</v>
      </c>
      <c r="I60" s="0" t="n">
        <v>0.7</v>
      </c>
      <c r="J60" s="7" t="n">
        <v>5.312</v>
      </c>
      <c r="K60" s="0" t="n">
        <f aca="false">ABS(G60)</f>
        <v>620000</v>
      </c>
      <c r="L60" s="0" t="str">
        <f aca="false">IF(G60&gt;0,"BUY","SELL")</f>
        <v>SELL</v>
      </c>
      <c r="M60" s="0" t="str">
        <f aca="false">IF(E60="C","CALL","PUT")</f>
        <v>CALL</v>
      </c>
      <c r="N60" s="0" t="str">
        <f aca="false">CONCATENATE(L60," - ",M60)</f>
        <v>SELL - CALL</v>
      </c>
      <c r="O60" s="0" t="n">
        <f aca="false">I60+J60</f>
        <v>6.012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292</v>
      </c>
      <c r="C61" s="7" t="s">
        <v>19</v>
      </c>
      <c r="D61" s="16" t="s">
        <v>20</v>
      </c>
      <c r="E61" s="16" t="s">
        <v>31</v>
      </c>
      <c r="F61" s="8" t="n">
        <v>36800</v>
      </c>
      <c r="G61" s="9" t="n">
        <v>-500000</v>
      </c>
      <c r="H61" s="7" t="n">
        <v>5.76</v>
      </c>
      <c r="I61" s="0" t="n">
        <v>0.65</v>
      </c>
      <c r="J61" s="7" t="n">
        <v>5.312</v>
      </c>
      <c r="K61" s="0" t="n">
        <f aca="false">ABS(G61)</f>
        <v>500000</v>
      </c>
      <c r="L61" s="0" t="str">
        <f aca="false">IF(G61&gt;0,"BUY","SELL")</f>
        <v>SELL</v>
      </c>
      <c r="M61" s="0" t="str">
        <f aca="false">IF(E61="C","CALL","PUT")</f>
        <v>PUT</v>
      </c>
      <c r="N61" s="0" t="str">
        <f aca="false">CONCATENATE(L61," - ",M61)</f>
        <v>SELL - PUT</v>
      </c>
      <c r="O61" s="0" t="n">
        <f aca="false">I61+J61</f>
        <v>5.962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-101000</v>
      </c>
    </row>
    <row r="62" customFormat="false" ht="12.75" hidden="false" customHeight="false" outlineLevel="0" collapsed="false">
      <c r="A62" s="39" t="s">
        <v>172</v>
      </c>
      <c r="B62" s="16" t="s">
        <v>293</v>
      </c>
      <c r="C62" s="7" t="s">
        <v>19</v>
      </c>
      <c r="D62" s="16" t="s">
        <v>20</v>
      </c>
      <c r="E62" s="16" t="s">
        <v>31</v>
      </c>
      <c r="F62" s="8" t="n">
        <v>36800</v>
      </c>
      <c r="G62" s="9" t="n">
        <v>500000</v>
      </c>
      <c r="H62" s="7" t="n">
        <v>5.76</v>
      </c>
      <c r="I62" s="0" t="n">
        <v>0.35</v>
      </c>
      <c r="J62" s="7" t="n">
        <v>5.312</v>
      </c>
      <c r="K62" s="0" t="n">
        <f aca="false">ABS(G62)</f>
        <v>500000</v>
      </c>
      <c r="L62" s="0" t="str">
        <f aca="false">IF(G62&gt;0,"BUY","SELL")</f>
        <v>BUY</v>
      </c>
      <c r="M62" s="0" t="str">
        <f aca="false">IF(E62="C","CALL","PUT")</f>
        <v>PUT</v>
      </c>
      <c r="N62" s="0" t="str">
        <f aca="false">CONCATENATE(L62," - ",M62)</f>
        <v>BUY - PUT</v>
      </c>
      <c r="O62" s="0" t="n">
        <f aca="false">I62+J62</f>
        <v>5.662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172</v>
      </c>
      <c r="B63" s="16" t="s">
        <v>294</v>
      </c>
      <c r="C63" s="7" t="s">
        <v>19</v>
      </c>
      <c r="D63" s="16" t="s">
        <v>20</v>
      </c>
      <c r="E63" s="16" t="s">
        <v>21</v>
      </c>
      <c r="F63" s="8" t="n">
        <v>36800</v>
      </c>
      <c r="G63" s="9" t="n">
        <v>-1000000</v>
      </c>
      <c r="H63" s="7" t="n">
        <v>5.76</v>
      </c>
      <c r="I63" s="0" t="n">
        <v>0.7</v>
      </c>
      <c r="J63" s="7" t="n">
        <v>5.312</v>
      </c>
      <c r="K63" s="0" t="n">
        <f aca="false">ABS(G63)</f>
        <v>1000000</v>
      </c>
      <c r="L63" s="0" t="str">
        <f aca="false">IF(G63&gt;0,"BUY","SELL")</f>
        <v>SELL</v>
      </c>
      <c r="M63" s="0" t="str">
        <f aca="false">IF(E63="C","CALL","PUT")</f>
        <v>CALL</v>
      </c>
      <c r="N63" s="0" t="str">
        <f aca="false">CONCATENATE(L63," - ",M63)</f>
        <v>SELL - CALL</v>
      </c>
      <c r="O63" s="0" t="n">
        <f aca="false">I63+J63</f>
        <v>6.012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0</v>
      </c>
    </row>
    <row r="64" customFormat="false" ht="12.75" hidden="false" customHeight="false" outlineLevel="0" collapsed="false">
      <c r="A64" s="39" t="s">
        <v>118</v>
      </c>
      <c r="B64" s="16" t="s">
        <v>295</v>
      </c>
      <c r="C64" s="7" t="s">
        <v>19</v>
      </c>
      <c r="D64" s="16" t="s">
        <v>20</v>
      </c>
      <c r="E64" s="16" t="s">
        <v>31</v>
      </c>
      <c r="F64" s="8" t="n">
        <v>36800</v>
      </c>
      <c r="G64" s="9" t="n">
        <v>465000</v>
      </c>
      <c r="H64" s="7" t="n">
        <v>5.76</v>
      </c>
      <c r="I64" s="0" t="n">
        <v>0.55</v>
      </c>
      <c r="J64" s="7" t="n">
        <v>5.312</v>
      </c>
      <c r="K64" s="0" t="n">
        <f aca="false">ABS(G64)</f>
        <v>465000</v>
      </c>
      <c r="L64" s="0" t="str">
        <f aca="false">IF(G64&gt;0,"BUY","SELL")</f>
        <v>BUY</v>
      </c>
      <c r="M64" s="0" t="str">
        <f aca="false">IF(E64="C","CALL","PUT")</f>
        <v>PUT</v>
      </c>
      <c r="N64" s="0" t="str">
        <f aca="false">CONCATENATE(L64," - ",M64)</f>
        <v>BUY - PUT</v>
      </c>
      <c r="O64" s="0" t="n">
        <f aca="false">I64+J64</f>
        <v>5.862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47430.0000000001</v>
      </c>
    </row>
    <row r="65" customFormat="false" ht="12.75" hidden="false" customHeight="false" outlineLevel="0" collapsed="false">
      <c r="A65" s="16" t="s">
        <v>296</v>
      </c>
      <c r="B65" s="16" t="s">
        <v>297</v>
      </c>
      <c r="C65" s="7" t="s">
        <v>19</v>
      </c>
      <c r="D65" s="16" t="s">
        <v>20</v>
      </c>
      <c r="E65" s="16" t="s">
        <v>31</v>
      </c>
      <c r="F65" s="8" t="n">
        <v>36800</v>
      </c>
      <c r="G65" s="9" t="n">
        <v>-2170000</v>
      </c>
      <c r="H65" s="7" t="n">
        <v>5.76</v>
      </c>
      <c r="I65" s="0" t="n">
        <v>0.55</v>
      </c>
      <c r="J65" s="7" t="n">
        <v>5.312</v>
      </c>
      <c r="K65" s="16" t="n">
        <f aca="false">ABS(G65)</f>
        <v>2170000</v>
      </c>
      <c r="L65" s="16" t="str">
        <f aca="false">IF(G65&gt;0,"BUY","SELL")</f>
        <v>SELL</v>
      </c>
      <c r="M65" s="16" t="str">
        <f aca="false">IF(E65="C","CALL","PUT")</f>
        <v>PUT</v>
      </c>
      <c r="N65" s="16" t="str">
        <f aca="false">CONCATENATE(L65," - ",M65)</f>
        <v>SELL - PUT</v>
      </c>
      <c r="O65" s="16" t="n">
        <f aca="false">I65+J65</f>
        <v>5.862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-221340.000000001</v>
      </c>
    </row>
    <row r="66" customFormat="false" ht="12.75" hidden="false" customHeight="false" outlineLevel="0" collapsed="false">
      <c r="A66" s="16" t="s">
        <v>296</v>
      </c>
      <c r="B66" s="16" t="s">
        <v>298</v>
      </c>
      <c r="C66" s="7" t="s">
        <v>19</v>
      </c>
      <c r="D66" s="16" t="s">
        <v>20</v>
      </c>
      <c r="E66" s="16" t="s">
        <v>31</v>
      </c>
      <c r="F66" s="8" t="n">
        <v>36800</v>
      </c>
      <c r="G66" s="9" t="n">
        <v>-930000</v>
      </c>
      <c r="H66" s="7" t="n">
        <v>5.76</v>
      </c>
      <c r="I66" s="0" t="n">
        <v>0.55</v>
      </c>
      <c r="J66" s="7" t="n">
        <v>5.312</v>
      </c>
      <c r="K66" s="16" t="n">
        <f aca="false">ABS(G66)</f>
        <v>930000</v>
      </c>
      <c r="L66" s="16" t="str">
        <f aca="false">IF(G66&gt;0,"BUY","SELL")</f>
        <v>SELL</v>
      </c>
      <c r="M66" s="16" t="str">
        <f aca="false">IF(E66="C","CALL","PUT")</f>
        <v>PUT</v>
      </c>
      <c r="N66" s="16" t="str">
        <f aca="false">CONCATENATE(L66," - ",M66)</f>
        <v>SELL - PUT</v>
      </c>
      <c r="O66" s="16" t="n">
        <f aca="false">I66+J66</f>
        <v>5.862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-94860.0000000003</v>
      </c>
    </row>
    <row r="67" customFormat="false" ht="12.75" hidden="false" customHeight="false" outlineLevel="0" collapsed="false">
      <c r="A67" s="16" t="s">
        <v>296</v>
      </c>
      <c r="B67" s="16" t="s">
        <v>299</v>
      </c>
      <c r="C67" s="7" t="s">
        <v>19</v>
      </c>
      <c r="D67" s="16" t="s">
        <v>20</v>
      </c>
      <c r="E67" s="16" t="s">
        <v>31</v>
      </c>
      <c r="F67" s="8" t="n">
        <v>36800</v>
      </c>
      <c r="G67" s="9" t="n">
        <v>-1550000</v>
      </c>
      <c r="H67" s="7" t="n">
        <v>5.76</v>
      </c>
      <c r="I67" s="0" t="n">
        <v>0.55</v>
      </c>
      <c r="J67" s="7" t="n">
        <v>5.312</v>
      </c>
      <c r="K67" s="16" t="n">
        <f aca="false">ABS(G67)</f>
        <v>1550000</v>
      </c>
      <c r="L67" s="16" t="str">
        <f aca="false">IF(G67&gt;0,"BUY","SELL")</f>
        <v>SELL</v>
      </c>
      <c r="M67" s="16" t="str">
        <f aca="false">IF(E67="C","CALL","PUT")</f>
        <v>PUT</v>
      </c>
      <c r="N67" s="16" t="str">
        <f aca="false">CONCATENATE(L67," - ",M67)</f>
        <v>SELL - PUT</v>
      </c>
      <c r="O67" s="16" t="n">
        <f aca="false">I67+J67</f>
        <v>5.862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-158100.000000001</v>
      </c>
    </row>
    <row r="68" customFormat="false" ht="12.75" hidden="false" customHeight="false" outlineLevel="0" collapsed="false">
      <c r="A68" s="16" t="s">
        <v>300</v>
      </c>
      <c r="B68" s="16" t="s">
        <v>301</v>
      </c>
      <c r="C68" s="7" t="s">
        <v>19</v>
      </c>
      <c r="D68" s="16" t="s">
        <v>20</v>
      </c>
      <c r="E68" s="16" t="s">
        <v>21</v>
      </c>
      <c r="F68" s="8" t="n">
        <v>36800</v>
      </c>
      <c r="G68" s="9" t="n">
        <v>310000</v>
      </c>
      <c r="H68" s="7" t="n">
        <v>5.76</v>
      </c>
      <c r="I68" s="0" t="n">
        <v>0.7</v>
      </c>
      <c r="J68" s="7" t="n">
        <v>5.312</v>
      </c>
      <c r="K68" s="16" t="n">
        <f aca="false">ABS(G68)</f>
        <v>310000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6.012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16" t="s">
        <v>125</v>
      </c>
      <c r="B69" s="16" t="s">
        <v>302</v>
      </c>
      <c r="C69" s="7" t="s">
        <v>19</v>
      </c>
      <c r="D69" s="16" t="s">
        <v>20</v>
      </c>
      <c r="E69" s="16" t="s">
        <v>21</v>
      </c>
      <c r="F69" s="8" t="n">
        <v>36800</v>
      </c>
      <c r="G69" s="9" t="n">
        <v>-620000</v>
      </c>
      <c r="H69" s="7" t="n">
        <v>5.76</v>
      </c>
      <c r="I69" s="0" t="n">
        <v>0.4</v>
      </c>
      <c r="J69" s="7" t="n">
        <v>5.312</v>
      </c>
      <c r="K69" s="16" t="n">
        <f aca="false">ABS(G69)</f>
        <v>620000</v>
      </c>
      <c r="L69" s="16" t="str">
        <f aca="false">IF(G69&gt;0,"BUY","SELL")</f>
        <v>SELL</v>
      </c>
      <c r="M69" s="16" t="str">
        <f aca="false">IF(E69="C","CALL","PUT")</f>
        <v>CALL</v>
      </c>
      <c r="N69" s="16" t="str">
        <f aca="false">CONCATENATE(L69," - ",M69)</f>
        <v>SELL - CALL</v>
      </c>
      <c r="O69" s="16" t="n">
        <f aca="false">I69+J69</f>
        <v>5.712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-29759.9999999995</v>
      </c>
    </row>
    <row r="70" customFormat="false" ht="12.75" hidden="false" customHeight="false" outlineLevel="0" collapsed="false">
      <c r="A70" s="16" t="s">
        <v>296</v>
      </c>
      <c r="B70" s="16" t="s">
        <v>303</v>
      </c>
      <c r="C70" s="7" t="s">
        <v>19</v>
      </c>
      <c r="D70" s="16" t="s">
        <v>20</v>
      </c>
      <c r="E70" s="16" t="s">
        <v>31</v>
      </c>
      <c r="F70" s="8" t="n">
        <v>36800</v>
      </c>
      <c r="G70" s="9" t="n">
        <v>310000</v>
      </c>
      <c r="H70" s="7" t="n">
        <v>5.76</v>
      </c>
      <c r="I70" s="0" t="n">
        <v>0.4</v>
      </c>
      <c r="J70" s="7" t="n">
        <v>5.312</v>
      </c>
      <c r="K70" s="16" t="n">
        <f aca="false">ABS(G70)</f>
        <v>310000</v>
      </c>
      <c r="L70" s="16" t="str">
        <f aca="false">IF(G70&gt;0,"BUY","SELL")</f>
        <v>BUY</v>
      </c>
      <c r="M70" s="16" t="str">
        <f aca="false">IF(E70="C","CALL","PUT")</f>
        <v>PUT</v>
      </c>
      <c r="N70" s="16" t="str">
        <f aca="false">CONCATENATE(L70," - ",M70)</f>
        <v>BUY - PUT</v>
      </c>
      <c r="O70" s="16" t="n">
        <f aca="false">I70+J70</f>
        <v>5.712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0" t="s">
        <v>296</v>
      </c>
      <c r="B71" s="0" t="s">
        <v>304</v>
      </c>
      <c r="C71" s="7" t="s">
        <v>19</v>
      </c>
      <c r="D71" s="0" t="s">
        <v>20</v>
      </c>
      <c r="E71" s="0" t="s">
        <v>31</v>
      </c>
      <c r="F71" s="8" t="n">
        <v>36800</v>
      </c>
      <c r="G71" s="0" t="n">
        <v>-1240000</v>
      </c>
      <c r="H71" s="7" t="n">
        <v>5.76</v>
      </c>
      <c r="I71" s="0" t="n">
        <v>0.4</v>
      </c>
      <c r="J71" s="7" t="n">
        <v>5.312</v>
      </c>
      <c r="K71" s="16" t="n">
        <f aca="false">ABS(G71)</f>
        <v>1240000</v>
      </c>
      <c r="L71" s="16" t="str">
        <f aca="false">IF(G71&gt;0,"BUY","SELL")</f>
        <v>SELL</v>
      </c>
      <c r="M71" s="16" t="str">
        <f aca="false">IF(E71="C","CALL","PUT")</f>
        <v>PUT</v>
      </c>
      <c r="N71" s="16" t="str">
        <f aca="false">CONCATENATE(L71," - ",M71)</f>
        <v>SELL - PUT</v>
      </c>
      <c r="O71" s="16" t="n">
        <f aca="false">I71+J71</f>
        <v>5.712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0</v>
      </c>
    </row>
    <row r="72" customFormat="false" ht="12.75" hidden="false" customHeight="false" outlineLevel="0" collapsed="false">
      <c r="A72" s="0" t="s">
        <v>296</v>
      </c>
      <c r="B72" s="0" t="s">
        <v>305</v>
      </c>
      <c r="C72" s="7" t="s">
        <v>19</v>
      </c>
      <c r="D72" s="0" t="s">
        <v>20</v>
      </c>
      <c r="E72" s="0" t="s">
        <v>31</v>
      </c>
      <c r="F72" s="8" t="n">
        <v>36800</v>
      </c>
      <c r="G72" s="0" t="n">
        <v>-1550000</v>
      </c>
      <c r="H72" s="7" t="n">
        <v>5.76</v>
      </c>
      <c r="I72" s="0" t="n">
        <v>0.4</v>
      </c>
      <c r="J72" s="7" t="n">
        <v>5.312</v>
      </c>
      <c r="K72" s="16" t="n">
        <f aca="false">ABS(G72)</f>
        <v>1550000</v>
      </c>
      <c r="L72" s="16" t="str">
        <f aca="false">IF(G72&gt;0,"BUY","SELL")</f>
        <v>SELL</v>
      </c>
      <c r="M72" s="16" t="str">
        <f aca="false">IF(E72="C","CALL","PUT")</f>
        <v>PUT</v>
      </c>
      <c r="N72" s="16" t="str">
        <f aca="false">CONCATENATE(L72," - ",M72)</f>
        <v>SELL - PUT</v>
      </c>
      <c r="O72" s="16" t="n">
        <f aca="false">I72+J72</f>
        <v>5.712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300</v>
      </c>
      <c r="B73" s="0" t="s">
        <v>306</v>
      </c>
      <c r="C73" s="7" t="s">
        <v>19</v>
      </c>
      <c r="D73" s="0" t="s">
        <v>20</v>
      </c>
      <c r="E73" s="0" t="s">
        <v>21</v>
      </c>
      <c r="F73" s="8" t="n">
        <v>36800</v>
      </c>
      <c r="G73" s="0" t="n">
        <v>1550000</v>
      </c>
      <c r="H73" s="7" t="n">
        <v>5.76</v>
      </c>
      <c r="I73" s="0" t="n">
        <v>0.5</v>
      </c>
      <c r="J73" s="7" t="n">
        <v>5.312</v>
      </c>
      <c r="K73" s="16" t="n">
        <f aca="false">ABS(G73)</f>
        <v>1550000</v>
      </c>
      <c r="L73" s="16" t="str">
        <f aca="false">IF(G73&gt;0,"BUY","SELL")</f>
        <v>BUY</v>
      </c>
      <c r="M73" s="16" t="str">
        <f aca="false">IF(E73="C","CALL","PUT")</f>
        <v>CALL</v>
      </c>
      <c r="N73" s="16" t="str">
        <f aca="false">CONCATENATE(L73," - ",M73)</f>
        <v>BUY - CALL</v>
      </c>
      <c r="O73" s="16" t="n">
        <f aca="false">I73+J73</f>
        <v>5.812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118</v>
      </c>
      <c r="B74" s="0" t="s">
        <v>307</v>
      </c>
      <c r="C74" s="7" t="s">
        <v>19</v>
      </c>
      <c r="D74" s="0" t="s">
        <v>20</v>
      </c>
      <c r="E74" s="0" t="s">
        <v>21</v>
      </c>
      <c r="F74" s="8" t="n">
        <v>36800</v>
      </c>
      <c r="G74" s="0" t="n">
        <v>500000</v>
      </c>
      <c r="H74" s="7" t="n">
        <v>5.76</v>
      </c>
      <c r="I74" s="0" t="n">
        <v>0.7</v>
      </c>
      <c r="J74" s="7" t="n">
        <v>5.312</v>
      </c>
      <c r="K74" s="16" t="n">
        <f aca="false">ABS(G74)</f>
        <v>500000</v>
      </c>
      <c r="L74" s="16" t="str">
        <f aca="false">IF(G74&gt;0,"BUY","SELL")</f>
        <v>BUY</v>
      </c>
      <c r="M74" s="16" t="str">
        <f aca="false">IF(E74="C","CALL","PUT")</f>
        <v>CALL</v>
      </c>
      <c r="N74" s="16" t="str">
        <f aca="false">CONCATENATE(L74," - ",M74)</f>
        <v>BUY - CALL</v>
      </c>
      <c r="O74" s="16" t="n">
        <f aca="false">I74+J74</f>
        <v>6.012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0</v>
      </c>
    </row>
    <row r="75" customFormat="false" ht="12.75" hidden="false" customHeight="false" outlineLevel="0" collapsed="false">
      <c r="A75" s="0" t="s">
        <v>118</v>
      </c>
      <c r="B75" s="0" t="s">
        <v>308</v>
      </c>
      <c r="C75" s="7" t="s">
        <v>19</v>
      </c>
      <c r="D75" s="0" t="s">
        <v>20</v>
      </c>
      <c r="E75" s="0" t="s">
        <v>21</v>
      </c>
      <c r="F75" s="8" t="n">
        <v>36800</v>
      </c>
      <c r="G75" s="0" t="n">
        <v>-500000</v>
      </c>
      <c r="H75" s="7" t="n">
        <v>5.76</v>
      </c>
      <c r="I75" s="0" t="n">
        <v>0.4</v>
      </c>
      <c r="J75" s="7" t="n">
        <v>5.312</v>
      </c>
      <c r="K75" s="16" t="n">
        <f aca="false">ABS(G75)</f>
        <v>500000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5.712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-23999.9999999996</v>
      </c>
    </row>
    <row r="76" customFormat="false" ht="12.75" hidden="false" customHeight="false" outlineLevel="0" collapsed="false">
      <c r="A76" s="21" t="s">
        <v>200</v>
      </c>
      <c r="B76" s="0" t="s">
        <v>204</v>
      </c>
      <c r="C76" s="7" t="s">
        <v>205</v>
      </c>
      <c r="D76" s="0" t="s">
        <v>20</v>
      </c>
      <c r="E76" s="0" t="s">
        <v>21</v>
      </c>
      <c r="F76" s="8" t="n">
        <v>36800</v>
      </c>
      <c r="G76" s="9" t="n">
        <v>-500000</v>
      </c>
      <c r="H76" s="6" t="n">
        <v>5.57</v>
      </c>
      <c r="I76" s="0" t="n">
        <v>0.1</v>
      </c>
      <c r="J76" s="7" t="n">
        <v>5.312</v>
      </c>
      <c r="K76" s="16" t="n">
        <f aca="false">ABS(G76)</f>
        <v>500000</v>
      </c>
      <c r="L76" s="16" t="str">
        <f aca="false">IF(G76&gt;0,"BUY","SELL")</f>
        <v>SELL</v>
      </c>
      <c r="M76" s="16" t="str">
        <f aca="false">IF(E76="C","CALL","PUT")</f>
        <v>CALL</v>
      </c>
      <c r="N76" s="16" t="str">
        <f aca="false">CONCATENATE(L76," - ",M76)</f>
        <v>SELL - CALL</v>
      </c>
      <c r="O76" s="16" t="n">
        <f aca="false">I76+J76</f>
        <v>5.412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-79000.0000000002</v>
      </c>
    </row>
    <row r="77" customFormat="false" ht="12.75" hidden="false" customHeight="false" outlineLevel="0" collapsed="false">
      <c r="A77" s="21" t="s">
        <v>200</v>
      </c>
      <c r="B77" s="0" t="s">
        <v>208</v>
      </c>
      <c r="C77" s="7" t="s">
        <v>205</v>
      </c>
      <c r="D77" s="0" t="s">
        <v>20</v>
      </c>
      <c r="E77" s="0" t="s">
        <v>21</v>
      </c>
      <c r="F77" s="8" t="n">
        <v>36800</v>
      </c>
      <c r="G77" s="9" t="n">
        <v>-500000</v>
      </c>
      <c r="H77" s="6" t="n">
        <v>5.57</v>
      </c>
      <c r="I77" s="0" t="n">
        <v>0.1</v>
      </c>
      <c r="J77" s="7" t="n">
        <v>5.312</v>
      </c>
      <c r="K77" s="16" t="n">
        <f aca="false">ABS(G77)</f>
        <v>500000</v>
      </c>
      <c r="L77" s="16" t="str">
        <f aca="false">IF(G77&gt;0,"BUY","SELL")</f>
        <v>SELL</v>
      </c>
      <c r="M77" s="16" t="str">
        <f aca="false">IF(E77="C","CALL","PUT")</f>
        <v>CALL</v>
      </c>
      <c r="N77" s="16" t="str">
        <f aca="false">CONCATENATE(L77," - ",M77)</f>
        <v>SELL - CALL</v>
      </c>
      <c r="O77" s="16" t="n">
        <f aca="false">I77+J77</f>
        <v>5.412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-79000.0000000002</v>
      </c>
    </row>
    <row r="78" customFormat="false" ht="12.75" hidden="false" customHeight="false" outlineLevel="0" collapsed="false">
      <c r="A78" s="21" t="s">
        <v>209</v>
      </c>
      <c r="B78" s="0" t="s">
        <v>210</v>
      </c>
      <c r="C78" s="7" t="s">
        <v>205</v>
      </c>
      <c r="D78" s="0" t="s">
        <v>20</v>
      </c>
      <c r="E78" s="0" t="s">
        <v>21</v>
      </c>
      <c r="F78" s="8" t="n">
        <v>36800</v>
      </c>
      <c r="G78" s="9" t="n">
        <v>-310000</v>
      </c>
      <c r="H78" s="6" t="n">
        <v>5.57</v>
      </c>
      <c r="I78" s="0" t="n">
        <v>0.045</v>
      </c>
      <c r="J78" s="7" t="n">
        <v>5.312</v>
      </c>
      <c r="K78" s="16" t="n">
        <f aca="false">ABS(G78)</f>
        <v>310000</v>
      </c>
      <c r="L78" s="16" t="str">
        <f aca="false">IF(G78&gt;0,"BUY","SELL")</f>
        <v>SELL</v>
      </c>
      <c r="M78" s="16" t="str">
        <f aca="false">IF(E78="C","CALL","PUT")</f>
        <v>CALL</v>
      </c>
      <c r="N78" s="16" t="str">
        <f aca="false">CONCATENATE(L78," - ",M78)</f>
        <v>SELL - CALL</v>
      </c>
      <c r="O78" s="16" t="n">
        <f aca="false">I78+J78</f>
        <v>5.357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-66030</v>
      </c>
    </row>
    <row r="79" customFormat="false" ht="12.75" hidden="false" customHeight="false" outlineLevel="0" collapsed="false">
      <c r="A79" s="21" t="s">
        <v>209</v>
      </c>
      <c r="B79" s="0" t="s">
        <v>210</v>
      </c>
      <c r="C79" s="7" t="s">
        <v>205</v>
      </c>
      <c r="D79" s="0" t="s">
        <v>20</v>
      </c>
      <c r="E79" s="0" t="s">
        <v>31</v>
      </c>
      <c r="F79" s="8" t="n">
        <v>36800</v>
      </c>
      <c r="G79" s="9" t="n">
        <v>-310000</v>
      </c>
      <c r="H79" s="6" t="n">
        <v>5.57</v>
      </c>
      <c r="I79" s="0" t="n">
        <v>0.045</v>
      </c>
      <c r="J79" s="7" t="n">
        <v>5.312</v>
      </c>
      <c r="K79" s="16" t="n">
        <f aca="false">ABS(G79)</f>
        <v>310000</v>
      </c>
      <c r="L79" s="16" t="str">
        <f aca="false">IF(G79&gt;0,"BUY","SELL")</f>
        <v>SELL</v>
      </c>
      <c r="M79" s="16" t="str">
        <f aca="false">IF(E79="C","CALL","PUT")</f>
        <v>PUT</v>
      </c>
      <c r="N79" s="16" t="str">
        <f aca="false">CONCATENATE(L79," - ",M79)</f>
        <v>SELL - PUT</v>
      </c>
      <c r="O79" s="16" t="n">
        <f aca="false">I79+J79</f>
        <v>5.357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21" t="s">
        <v>115</v>
      </c>
      <c r="B80" s="0" t="s">
        <v>215</v>
      </c>
      <c r="C80" s="7" t="s">
        <v>205</v>
      </c>
      <c r="D80" s="0" t="s">
        <v>20</v>
      </c>
      <c r="E80" s="0" t="s">
        <v>21</v>
      </c>
      <c r="F80" s="8" t="n">
        <v>36800</v>
      </c>
      <c r="G80" s="9" t="n">
        <v>155000</v>
      </c>
      <c r="H80" s="6" t="n">
        <v>5.57</v>
      </c>
      <c r="I80" s="0" t="n">
        <v>0.1</v>
      </c>
      <c r="J80" s="7" t="n">
        <v>5.312</v>
      </c>
      <c r="K80" s="16" t="n">
        <f aca="false">ABS(G80)</f>
        <v>155000</v>
      </c>
      <c r="L80" s="16" t="str">
        <f aca="false">IF(G80&gt;0,"BUY","SELL")</f>
        <v>BUY</v>
      </c>
      <c r="M80" s="16" t="str">
        <f aca="false">IF(E80="C","CALL","PUT")</f>
        <v>CALL</v>
      </c>
      <c r="N80" s="16" t="str">
        <f aca="false">CONCATENATE(L80," - ",M80)</f>
        <v>BUY - CALL</v>
      </c>
      <c r="O80" s="16" t="n">
        <f aca="false">I80+J80</f>
        <v>5.412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24490.0000000001</v>
      </c>
    </row>
    <row r="81" customFormat="false" ht="12.75" hidden="false" customHeight="false" outlineLevel="0" collapsed="false">
      <c r="A81" s="0" t="s">
        <v>300</v>
      </c>
      <c r="B81" s="0" t="s">
        <v>309</v>
      </c>
      <c r="C81" s="7" t="s">
        <v>205</v>
      </c>
      <c r="D81" s="0" t="s">
        <v>20</v>
      </c>
      <c r="E81" s="0" t="s">
        <v>31</v>
      </c>
      <c r="F81" s="8" t="n">
        <v>36800</v>
      </c>
      <c r="G81" s="0" t="n">
        <v>500000</v>
      </c>
      <c r="H81" s="6" t="n">
        <v>5.57</v>
      </c>
      <c r="I81" s="0" t="n">
        <v>0.3</v>
      </c>
      <c r="J81" s="7" t="n">
        <v>5.312</v>
      </c>
      <c r="K81" s="16" t="n">
        <f aca="false">ABS(G81)</f>
        <v>500000</v>
      </c>
      <c r="L81" s="16" t="str">
        <f aca="false">IF(G81&gt;0,"BUY","SELL")</f>
        <v>BUY</v>
      </c>
      <c r="M81" s="16" t="str">
        <f aca="false">IF(E81="C","CALL","PUT")</f>
        <v>PUT</v>
      </c>
      <c r="N81" s="16" t="str">
        <f aca="false">CONCATENATE(L81," - ",M81)</f>
        <v>BUY - PUT</v>
      </c>
      <c r="O81" s="16" t="n">
        <f aca="false">I81+J81</f>
        <v>5.612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20999.9999999999</v>
      </c>
    </row>
    <row r="82" customFormat="false" ht="12.75" hidden="false" customHeight="false" outlineLevel="0" collapsed="false">
      <c r="A82" s="0" t="s">
        <v>266</v>
      </c>
      <c r="B82" s="0" t="s">
        <v>267</v>
      </c>
      <c r="C82" s="7" t="s">
        <v>205</v>
      </c>
      <c r="D82" s="0" t="s">
        <v>20</v>
      </c>
      <c r="E82" s="0" t="s">
        <v>21</v>
      </c>
      <c r="F82" s="8" t="n">
        <v>36800</v>
      </c>
      <c r="G82" s="0" t="n">
        <v>620000</v>
      </c>
      <c r="H82" s="6" t="n">
        <v>5.57</v>
      </c>
      <c r="I82" s="0" t="n">
        <v>0.85</v>
      </c>
      <c r="J82" s="7" t="n">
        <v>5.312</v>
      </c>
      <c r="K82" s="16" t="n">
        <f aca="false">ABS(G82)</f>
        <v>620000</v>
      </c>
      <c r="L82" s="16" t="str">
        <f aca="false">IF(G82&gt;0,"BUY","SELL")</f>
        <v>BUY</v>
      </c>
      <c r="M82" s="16" t="str">
        <f aca="false">IF(E82="C","CALL","PUT")</f>
        <v>CALL</v>
      </c>
      <c r="N82" s="16" t="str">
        <f aca="false">CONCATENATE(L82," - ",M82)</f>
        <v>BUY - CALL</v>
      </c>
      <c r="O82" s="16" t="n">
        <f aca="false">I82+J82</f>
        <v>6.162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0</v>
      </c>
    </row>
    <row r="83" customFormat="false" ht="12.75" hidden="false" customHeight="false" outlineLevel="0" collapsed="false">
      <c r="A83" s="0" t="s">
        <v>266</v>
      </c>
      <c r="B83" s="0" t="s">
        <v>268</v>
      </c>
      <c r="C83" s="7" t="s">
        <v>205</v>
      </c>
      <c r="D83" s="0" t="s">
        <v>20</v>
      </c>
      <c r="E83" s="0" t="s">
        <v>31</v>
      </c>
      <c r="F83" s="8" t="n">
        <v>36800</v>
      </c>
      <c r="G83" s="0" t="n">
        <v>-620000</v>
      </c>
      <c r="H83" s="6" t="n">
        <v>5.57</v>
      </c>
      <c r="I83" s="0" t="n">
        <v>0.5</v>
      </c>
      <c r="J83" s="7" t="n">
        <v>5.312</v>
      </c>
      <c r="K83" s="16" t="n">
        <f aca="false">ABS(G83)</f>
        <v>620000</v>
      </c>
      <c r="L83" s="16" t="str">
        <f aca="false">IF(G83&gt;0,"BUY","SELL")</f>
        <v>SELL</v>
      </c>
      <c r="M83" s="16" t="str">
        <f aca="false">IF(E83="C","CALL","PUT")</f>
        <v>PUT</v>
      </c>
      <c r="N83" s="16" t="str">
        <f aca="false">CONCATENATE(L83," - ",M83)</f>
        <v>SELL - PUT</v>
      </c>
      <c r="O83" s="16" t="n">
        <f aca="false">I83+J83</f>
        <v>5.812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-150040</v>
      </c>
    </row>
    <row r="84" customFormat="false" ht="12.75" hidden="false" customHeight="false" outlineLevel="0" collapsed="false">
      <c r="A84" s="0" t="s">
        <v>266</v>
      </c>
      <c r="B84" s="0" t="s">
        <v>269</v>
      </c>
      <c r="C84" s="7" t="s">
        <v>205</v>
      </c>
      <c r="D84" s="0" t="s">
        <v>20</v>
      </c>
      <c r="E84" s="0" t="s">
        <v>31</v>
      </c>
      <c r="F84" s="8" t="n">
        <v>36800</v>
      </c>
      <c r="G84" s="0" t="n">
        <v>-155000</v>
      </c>
      <c r="H84" s="6" t="n">
        <v>5.57</v>
      </c>
      <c r="I84" s="0" t="n">
        <v>0.5</v>
      </c>
      <c r="J84" s="7" t="n">
        <v>5.312</v>
      </c>
      <c r="K84" s="16" t="n">
        <f aca="false">ABS(G84)</f>
        <v>155000</v>
      </c>
      <c r="L84" s="16" t="str">
        <f aca="false">IF(G84&gt;0,"BUY","SELL")</f>
        <v>SELL</v>
      </c>
      <c r="M84" s="16" t="str">
        <f aca="false">IF(E84="C","CALL","PUT")</f>
        <v>PUT</v>
      </c>
      <c r="N84" s="16" t="str">
        <f aca="false">CONCATENATE(L84," - ",M84)</f>
        <v>SELL - PUT</v>
      </c>
      <c r="O84" s="16" t="n">
        <f aca="false">I84+J84</f>
        <v>5.812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-37510</v>
      </c>
    </row>
    <row r="85" customFormat="false" ht="12.75" hidden="false" customHeight="false" outlineLevel="0" collapsed="false">
      <c r="A85" s="0" t="s">
        <v>178</v>
      </c>
      <c r="B85" s="0" t="s">
        <v>270</v>
      </c>
      <c r="C85" s="7" t="s">
        <v>205</v>
      </c>
      <c r="D85" s="0" t="s">
        <v>20</v>
      </c>
      <c r="E85" s="0" t="s">
        <v>31</v>
      </c>
      <c r="F85" s="8" t="n">
        <v>36800</v>
      </c>
      <c r="G85" s="0" t="n">
        <v>155000</v>
      </c>
      <c r="H85" s="6" t="n">
        <v>5.57</v>
      </c>
      <c r="I85" s="0" t="n">
        <v>0.5</v>
      </c>
      <c r="J85" s="7" t="n">
        <v>5.312</v>
      </c>
      <c r="K85" s="16" t="n">
        <f aca="false">ABS(G85)</f>
        <v>155000</v>
      </c>
      <c r="L85" s="16" t="str">
        <f aca="false">IF(G85&gt;0,"BUY","SELL")</f>
        <v>BUY</v>
      </c>
      <c r="M85" s="16" t="str">
        <f aca="false">IF(E85="C","CALL","PUT")</f>
        <v>PUT</v>
      </c>
      <c r="N85" s="16" t="str">
        <f aca="false">CONCATENATE(L85," - ",M85)</f>
        <v>BUY - PUT</v>
      </c>
      <c r="O85" s="16" t="n">
        <f aca="false">I85+J85</f>
        <v>5.812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37510</v>
      </c>
    </row>
    <row r="86" customFormat="false" ht="12.75" hidden="false" customHeight="false" outlineLevel="0" collapsed="false">
      <c r="A86" s="0" t="s">
        <v>172</v>
      </c>
      <c r="B86" s="0" t="s">
        <v>271</v>
      </c>
      <c r="C86" s="7" t="s">
        <v>205</v>
      </c>
      <c r="D86" s="0" t="s">
        <v>20</v>
      </c>
      <c r="E86" s="0" t="s">
        <v>21</v>
      </c>
      <c r="F86" s="8" t="n">
        <v>36800</v>
      </c>
      <c r="G86" s="0" t="n">
        <v>1000000</v>
      </c>
      <c r="H86" s="6" t="n">
        <v>5.57</v>
      </c>
      <c r="I86" s="0" t="n">
        <v>0.7</v>
      </c>
      <c r="J86" s="7" t="n">
        <v>5.312</v>
      </c>
      <c r="K86" s="16" t="n">
        <f aca="false">ABS(G86)</f>
        <v>1000000</v>
      </c>
      <c r="L86" s="16" t="str">
        <f aca="false">IF(G86&gt;0,"BUY","SELL")</f>
        <v>BUY</v>
      </c>
      <c r="M86" s="16" t="str">
        <f aca="false">IF(E86="C","CALL","PUT")</f>
        <v>CALL</v>
      </c>
      <c r="N86" s="16" t="str">
        <f aca="false">CONCATENATE(L86," - ",M86)</f>
        <v>BUY - CALL</v>
      </c>
      <c r="O86" s="16" t="n">
        <f aca="false">I86+J86</f>
        <v>6.012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0</v>
      </c>
    </row>
    <row r="87" customFormat="false" ht="12.75" hidden="false" customHeight="false" outlineLevel="0" collapsed="false">
      <c r="A87" s="0" t="s">
        <v>178</v>
      </c>
      <c r="B87" s="0" t="s">
        <v>272</v>
      </c>
      <c r="C87" s="7" t="s">
        <v>205</v>
      </c>
      <c r="D87" s="0" t="s">
        <v>20</v>
      </c>
      <c r="E87" s="0" t="s">
        <v>31</v>
      </c>
      <c r="F87" s="8" t="n">
        <v>36800</v>
      </c>
      <c r="G87" s="0" t="n">
        <v>-155000</v>
      </c>
      <c r="H87" s="6" t="n">
        <v>5.57</v>
      </c>
      <c r="I87" s="0" t="n">
        <v>0.5</v>
      </c>
      <c r="J87" s="7" t="n">
        <v>5.312</v>
      </c>
      <c r="K87" s="16" t="n">
        <f aca="false">ABS(G87)</f>
        <v>155000</v>
      </c>
      <c r="L87" s="16" t="str">
        <f aca="false">IF(G87&gt;0,"BUY","SELL")</f>
        <v>SELL</v>
      </c>
      <c r="M87" s="16" t="str">
        <f aca="false">IF(E87="C","CALL","PUT")</f>
        <v>PUT</v>
      </c>
      <c r="N87" s="16" t="str">
        <f aca="false">CONCATENATE(L87," - ",M87)</f>
        <v>SELL - PUT</v>
      </c>
      <c r="O87" s="16" t="n">
        <f aca="false">I87+J87</f>
        <v>5.812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-37510</v>
      </c>
    </row>
    <row r="88" customFormat="false" ht="12.75" hidden="false" customHeight="false" outlineLevel="0" collapsed="false">
      <c r="A88" s="0" t="s">
        <v>266</v>
      </c>
      <c r="B88" s="0" t="s">
        <v>274</v>
      </c>
      <c r="C88" s="7" t="s">
        <v>205</v>
      </c>
      <c r="D88" s="0" t="s">
        <v>20</v>
      </c>
      <c r="E88" s="0" t="s">
        <v>21</v>
      </c>
      <c r="F88" s="8" t="n">
        <v>36800</v>
      </c>
      <c r="G88" s="0" t="n">
        <v>465000</v>
      </c>
      <c r="H88" s="6" t="n">
        <v>5.57</v>
      </c>
      <c r="I88" s="0" t="n">
        <v>0.5</v>
      </c>
      <c r="J88" s="7" t="n">
        <v>5.312</v>
      </c>
      <c r="K88" s="16" t="n">
        <f aca="false">ABS(G88)</f>
        <v>465000</v>
      </c>
      <c r="L88" s="16" t="str">
        <f aca="false">IF(G88&gt;0,"BUY","SELL")</f>
        <v>BUY</v>
      </c>
      <c r="M88" s="16" t="str">
        <f aca="false">IF(E88="C","CALL","PUT")</f>
        <v>CALL</v>
      </c>
      <c r="N88" s="16" t="str">
        <f aca="false">CONCATENATE(L88," - ",M88)</f>
        <v>BUY - CALL</v>
      </c>
      <c r="O88" s="16" t="n">
        <f aca="false">I88+J88</f>
        <v>5.812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0" t="s">
        <v>218</v>
      </c>
      <c r="B89" s="0" t="s">
        <v>310</v>
      </c>
      <c r="C89" s="7" t="s">
        <v>205</v>
      </c>
      <c r="D89" s="0" t="s">
        <v>20</v>
      </c>
      <c r="E89" s="0" t="s">
        <v>21</v>
      </c>
      <c r="F89" s="8" t="n">
        <v>36800</v>
      </c>
      <c r="G89" s="0" t="n">
        <v>620000</v>
      </c>
      <c r="H89" s="6" t="n">
        <v>5.57</v>
      </c>
      <c r="I89" s="0" t="n">
        <v>0.75</v>
      </c>
      <c r="J89" s="7" t="n">
        <v>5.312</v>
      </c>
      <c r="K89" s="16" t="n">
        <f aca="false">ABS(G89)</f>
        <v>620000</v>
      </c>
      <c r="L89" s="16" t="str">
        <f aca="false">IF(G89&gt;0,"BUY","SELL")</f>
        <v>BUY</v>
      </c>
      <c r="M89" s="16" t="str">
        <f aca="false">IF(E89="C","CALL","PUT")</f>
        <v>CALL</v>
      </c>
      <c r="N89" s="16" t="str">
        <f aca="false">CONCATENATE(L89," - ",M89)</f>
        <v>BUY - CALL</v>
      </c>
      <c r="O89" s="16" t="n">
        <f aca="false">I89+J89</f>
        <v>6.062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0</v>
      </c>
    </row>
    <row r="90" customFormat="false" ht="12.75" hidden="false" customHeight="false" outlineLevel="0" collapsed="false">
      <c r="A90" s="0" t="s">
        <v>218</v>
      </c>
      <c r="B90" s="0" t="s">
        <v>311</v>
      </c>
      <c r="C90" s="7" t="s">
        <v>205</v>
      </c>
      <c r="D90" s="0" t="s">
        <v>20</v>
      </c>
      <c r="E90" s="0" t="s">
        <v>31</v>
      </c>
      <c r="F90" s="8" t="n">
        <v>36800</v>
      </c>
      <c r="G90" s="0" t="n">
        <v>-620000</v>
      </c>
      <c r="H90" s="6" t="n">
        <v>5.57</v>
      </c>
      <c r="I90" s="0" t="n">
        <v>0.4</v>
      </c>
      <c r="J90" s="7" t="n">
        <v>5.312</v>
      </c>
      <c r="K90" s="16" t="n">
        <f aca="false">ABS(G90)</f>
        <v>620000</v>
      </c>
      <c r="L90" s="16" t="str">
        <f aca="false">IF(G90&gt;0,"BUY","SELL")</f>
        <v>SELL</v>
      </c>
      <c r="M90" s="16" t="str">
        <f aca="false">IF(E90="C","CALL","PUT")</f>
        <v>PUT</v>
      </c>
      <c r="N90" s="16" t="str">
        <f aca="false">CONCATENATE(L90," - ",M90)</f>
        <v>SELL - PUT</v>
      </c>
      <c r="O90" s="16" t="n">
        <f aca="false">I90+J90</f>
        <v>5.712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-88040.0000000002</v>
      </c>
    </row>
    <row r="91" customFormat="false" ht="12.75" hidden="false" customHeight="false" outlineLevel="0" collapsed="false">
      <c r="A91" s="0" t="s">
        <v>266</v>
      </c>
      <c r="B91" s="0" t="s">
        <v>312</v>
      </c>
      <c r="C91" s="7" t="s">
        <v>205</v>
      </c>
      <c r="D91" s="0" t="s">
        <v>20</v>
      </c>
      <c r="E91" s="0" t="s">
        <v>21</v>
      </c>
      <c r="F91" s="8" t="n">
        <v>36800</v>
      </c>
      <c r="G91" s="0" t="n">
        <v>620000</v>
      </c>
      <c r="H91" s="6" t="n">
        <v>5.57</v>
      </c>
      <c r="I91" s="0" t="n">
        <v>0.75</v>
      </c>
      <c r="J91" s="7" t="n">
        <v>5.312</v>
      </c>
      <c r="K91" s="16" t="n">
        <f aca="false">ABS(G91)</f>
        <v>620000</v>
      </c>
      <c r="L91" s="16" t="str">
        <f aca="false">IF(G91&gt;0,"BUY","SELL")</f>
        <v>BUY</v>
      </c>
      <c r="M91" s="16" t="str">
        <f aca="false">IF(E91="C","CALL","PUT")</f>
        <v>CALL</v>
      </c>
      <c r="N91" s="16" t="str">
        <f aca="false">CONCATENATE(L91," - ",M91)</f>
        <v>BUY - CALL</v>
      </c>
      <c r="O91" s="16" t="n">
        <f aca="false">I91+J91</f>
        <v>6.062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0</v>
      </c>
    </row>
    <row r="92" customFormat="false" ht="12.75" hidden="false" customHeight="false" outlineLevel="0" collapsed="false">
      <c r="A92" s="0" t="s">
        <v>266</v>
      </c>
      <c r="B92" s="0" t="s">
        <v>313</v>
      </c>
      <c r="C92" s="7" t="s">
        <v>205</v>
      </c>
      <c r="D92" s="0" t="s">
        <v>20</v>
      </c>
      <c r="E92" s="0" t="s">
        <v>31</v>
      </c>
      <c r="F92" s="8" t="n">
        <v>36800</v>
      </c>
      <c r="G92" s="0" t="n">
        <v>-620000</v>
      </c>
      <c r="H92" s="6" t="n">
        <v>5.57</v>
      </c>
      <c r="I92" s="0" t="n">
        <v>0.4</v>
      </c>
      <c r="J92" s="7" t="n">
        <v>5.312</v>
      </c>
      <c r="K92" s="16" t="n">
        <f aca="false">ABS(G92)</f>
        <v>620000</v>
      </c>
      <c r="L92" s="16" t="str">
        <f aca="false">IF(G92&gt;0,"BUY","SELL")</f>
        <v>SELL</v>
      </c>
      <c r="M92" s="16" t="str">
        <f aca="false">IF(E92="C","CALL","PUT")</f>
        <v>PUT</v>
      </c>
      <c r="N92" s="16" t="str">
        <f aca="false">CONCATENATE(L92," - ",M92)</f>
        <v>SELL - PUT</v>
      </c>
      <c r="O92" s="16" t="n">
        <f aca="false">I92+J92</f>
        <v>5.712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-88040.0000000002</v>
      </c>
    </row>
    <row r="93" customFormat="false" ht="12.75" hidden="false" customHeight="false" outlineLevel="0" collapsed="false">
      <c r="A93" s="0" t="s">
        <v>314</v>
      </c>
      <c r="B93" s="0" t="s">
        <v>315</v>
      </c>
      <c r="C93" s="7" t="s">
        <v>205</v>
      </c>
      <c r="D93" s="0" t="s">
        <v>20</v>
      </c>
      <c r="E93" s="0" t="s">
        <v>21</v>
      </c>
      <c r="F93" s="8" t="n">
        <v>36800</v>
      </c>
      <c r="G93" s="0" t="n">
        <v>310000</v>
      </c>
      <c r="H93" s="6" t="n">
        <v>5.57</v>
      </c>
      <c r="I93" s="0" t="n">
        <v>0.8</v>
      </c>
      <c r="J93" s="7" t="n">
        <v>5.312</v>
      </c>
      <c r="K93" s="16" t="n">
        <f aca="false">ABS(G93)</f>
        <v>310000</v>
      </c>
      <c r="L93" s="16" t="str">
        <f aca="false">IF(G93&gt;0,"BUY","SELL")</f>
        <v>BUY</v>
      </c>
      <c r="M93" s="16" t="str">
        <f aca="false">IF(E93="C","CALL","PUT")</f>
        <v>CALL</v>
      </c>
      <c r="N93" s="16" t="str">
        <f aca="false">CONCATENATE(L93," - ",M93)</f>
        <v>BUY - CALL</v>
      </c>
      <c r="O93" s="16" t="n">
        <f aca="false">I93+J93</f>
        <v>6.112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0</v>
      </c>
    </row>
    <row r="94" customFormat="false" ht="12.75" hidden="false" customHeight="false" outlineLevel="0" collapsed="false">
      <c r="A94" s="0" t="s">
        <v>172</v>
      </c>
      <c r="B94" s="0" t="s">
        <v>316</v>
      </c>
      <c r="C94" s="7" t="s">
        <v>205</v>
      </c>
      <c r="D94" s="0" t="s">
        <v>20</v>
      </c>
      <c r="E94" s="0" t="s">
        <v>21</v>
      </c>
      <c r="F94" s="8" t="n">
        <v>36800</v>
      </c>
      <c r="G94" s="0" t="n">
        <v>1000000</v>
      </c>
      <c r="H94" s="6" t="n">
        <v>5.57</v>
      </c>
      <c r="I94" s="0" t="n">
        <v>3</v>
      </c>
      <c r="J94" s="7" t="n">
        <v>5.312</v>
      </c>
      <c r="K94" s="16" t="n">
        <f aca="false">ABS(G94)</f>
        <v>1000000</v>
      </c>
      <c r="L94" s="16" t="str">
        <f aca="false">IF(G94&gt;0,"BUY","SELL")</f>
        <v>BUY</v>
      </c>
      <c r="M94" s="16" t="str">
        <f aca="false">IF(E94="C","CALL","PUT")</f>
        <v>CALL</v>
      </c>
      <c r="N94" s="16" t="str">
        <f aca="false">CONCATENATE(L94," - ",M94)</f>
        <v>BUY - CALL</v>
      </c>
      <c r="O94" s="16" t="n">
        <f aca="false">I94+J94</f>
        <v>8.312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0" t="s">
        <v>317</v>
      </c>
      <c r="B95" s="0" t="s">
        <v>318</v>
      </c>
      <c r="C95" s="7" t="s">
        <v>205</v>
      </c>
      <c r="D95" s="0" t="s">
        <v>20</v>
      </c>
      <c r="E95" s="0" t="s">
        <v>31</v>
      </c>
      <c r="F95" s="8" t="n">
        <v>36800</v>
      </c>
      <c r="G95" s="0" t="n">
        <v>-155000</v>
      </c>
      <c r="H95" s="6" t="n">
        <v>5.57</v>
      </c>
      <c r="I95" s="0" t="n">
        <v>0.5</v>
      </c>
      <c r="J95" s="7" t="n">
        <v>5.312</v>
      </c>
      <c r="K95" s="16" t="n">
        <f aca="false">ABS(G95)</f>
        <v>155000</v>
      </c>
      <c r="L95" s="16" t="str">
        <f aca="false">IF(G95&gt;0,"BUY","SELL")</f>
        <v>SELL</v>
      </c>
      <c r="M95" s="16" t="str">
        <f aca="false">IF(E95="C","CALL","PUT")</f>
        <v>PUT</v>
      </c>
      <c r="N95" s="16" t="str">
        <f aca="false">CONCATENATE(L95," - ",M95)</f>
        <v>SELL - PUT</v>
      </c>
      <c r="O95" s="16" t="n">
        <f aca="false">I95+J95</f>
        <v>5.812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-37510</v>
      </c>
    </row>
    <row r="96" customFormat="false" ht="12.75" hidden="false" customHeight="false" outlineLevel="0" collapsed="false">
      <c r="A96" s="0" t="s">
        <v>172</v>
      </c>
      <c r="B96" s="0" t="s">
        <v>319</v>
      </c>
      <c r="C96" s="7" t="s">
        <v>205</v>
      </c>
      <c r="D96" s="0" t="s">
        <v>20</v>
      </c>
      <c r="E96" s="0" t="s">
        <v>31</v>
      </c>
      <c r="F96" s="8" t="n">
        <v>36800</v>
      </c>
      <c r="G96" s="0" t="n">
        <v>1000000</v>
      </c>
      <c r="H96" s="6" t="n">
        <v>5.57</v>
      </c>
      <c r="I96" s="0" t="n">
        <v>1</v>
      </c>
      <c r="J96" s="7" t="n">
        <v>5.312</v>
      </c>
      <c r="K96" s="16" t="n">
        <f aca="false">ABS(G96)</f>
        <v>1000000</v>
      </c>
      <c r="L96" s="16" t="str">
        <f aca="false">IF(G96&gt;0,"BUY","SELL")</f>
        <v>BUY</v>
      </c>
      <c r="M96" s="16" t="str">
        <f aca="false">IF(E96="C","CALL","PUT")</f>
        <v>PUT</v>
      </c>
      <c r="N96" s="16" t="str">
        <f aca="false">CONCATENATE(L96," - ",M96)</f>
        <v>BUY - PUT</v>
      </c>
      <c r="O96" s="16" t="n">
        <f aca="false">I96+J96</f>
        <v>6.312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742000</v>
      </c>
    </row>
    <row r="97" customFormat="false" ht="12.75" hidden="false" customHeight="false" outlineLevel="0" collapsed="false">
      <c r="A97" s="0" t="s">
        <v>172</v>
      </c>
      <c r="B97" s="0" t="s">
        <v>320</v>
      </c>
      <c r="C97" s="7" t="s">
        <v>205</v>
      </c>
      <c r="D97" s="0" t="s">
        <v>20</v>
      </c>
      <c r="E97" s="0" t="s">
        <v>31</v>
      </c>
      <c r="F97" s="8" t="n">
        <v>36800</v>
      </c>
      <c r="G97" s="0" t="n">
        <v>1100000</v>
      </c>
      <c r="H97" s="6" t="n">
        <v>5.57</v>
      </c>
      <c r="I97" s="0" t="n">
        <v>1</v>
      </c>
      <c r="J97" s="7" t="n">
        <v>5.312</v>
      </c>
      <c r="K97" s="16" t="n">
        <f aca="false">ABS(G97)</f>
        <v>1100000</v>
      </c>
      <c r="L97" s="16" t="str">
        <f aca="false">IF(G97&gt;0,"BUY","SELL")</f>
        <v>BUY</v>
      </c>
      <c r="M97" s="16" t="str">
        <f aca="false">IF(E97="C","CALL","PUT")</f>
        <v>PUT</v>
      </c>
      <c r="N97" s="16" t="str">
        <f aca="false">CONCATENATE(L97," - ",M97)</f>
        <v>BUY - PUT</v>
      </c>
      <c r="O97" s="16" t="n">
        <f aca="false">I97+J97</f>
        <v>6.312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816200</v>
      </c>
    </row>
    <row r="98" customFormat="false" ht="12.75" hidden="false" customHeight="false" outlineLevel="0" collapsed="false">
      <c r="A98" s="0" t="s">
        <v>172</v>
      </c>
      <c r="B98" s="0" t="s">
        <v>321</v>
      </c>
      <c r="C98" s="7" t="s">
        <v>205</v>
      </c>
      <c r="D98" s="0" t="s">
        <v>20</v>
      </c>
      <c r="E98" s="0" t="s">
        <v>31</v>
      </c>
      <c r="F98" s="8" t="n">
        <v>36800</v>
      </c>
      <c r="G98" s="0" t="n">
        <v>-500000</v>
      </c>
      <c r="H98" s="6" t="n">
        <v>5.57</v>
      </c>
      <c r="I98" s="0" t="n">
        <v>1.5</v>
      </c>
      <c r="J98" s="7" t="n">
        <v>5.312</v>
      </c>
      <c r="K98" s="16" t="n">
        <f aca="false">ABS(G98)</f>
        <v>500000</v>
      </c>
      <c r="L98" s="16" t="str">
        <f aca="false">IF(G98&gt;0,"BUY","SELL")</f>
        <v>SELL</v>
      </c>
      <c r="M98" s="16" t="str">
        <f aca="false">IF(E98="C","CALL","PUT")</f>
        <v>PUT</v>
      </c>
      <c r="N98" s="16" t="str">
        <f aca="false">CONCATENATE(L98," - ",M98)</f>
        <v>SELL - PUT</v>
      </c>
      <c r="O98" s="16" t="n">
        <f aca="false">I98+J98</f>
        <v>6.812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-621000</v>
      </c>
    </row>
    <row r="99" customFormat="false" ht="12.75" hidden="false" customHeight="false" outlineLevel="0" collapsed="false">
      <c r="A99" s="0" t="s">
        <v>266</v>
      </c>
      <c r="B99" s="0" t="s">
        <v>322</v>
      </c>
      <c r="C99" s="7" t="s">
        <v>205</v>
      </c>
      <c r="D99" s="0" t="s">
        <v>20</v>
      </c>
      <c r="E99" s="0" t="s">
        <v>31</v>
      </c>
      <c r="F99" s="8" t="n">
        <v>36800</v>
      </c>
      <c r="G99" s="0" t="n">
        <v>-620000</v>
      </c>
      <c r="H99" s="6" t="n">
        <v>5.57</v>
      </c>
      <c r="I99" s="0" t="n">
        <v>0.75</v>
      </c>
      <c r="J99" s="7" t="n">
        <v>5.312</v>
      </c>
      <c r="K99" s="16" t="n">
        <f aca="false">ABS(G99)</f>
        <v>620000</v>
      </c>
      <c r="L99" s="16" t="str">
        <f aca="false">IF(G99&gt;0,"BUY","SELL")</f>
        <v>SELL</v>
      </c>
      <c r="M99" s="16" t="str">
        <f aca="false">IF(E99="C","CALL","PUT")</f>
        <v>PUT</v>
      </c>
      <c r="N99" s="16" t="str">
        <f aca="false">CONCATENATE(L99," - ",M99)</f>
        <v>SELL - PUT</v>
      </c>
      <c r="O99" s="16" t="n">
        <f aca="false">I99+J99</f>
        <v>6.062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-305040</v>
      </c>
    </row>
    <row r="100" customFormat="false" ht="12.75" hidden="false" customHeight="false" outlineLevel="0" collapsed="false">
      <c r="A100" s="0" t="s">
        <v>266</v>
      </c>
      <c r="B100" s="0" t="s">
        <v>323</v>
      </c>
      <c r="C100" s="7" t="s">
        <v>205</v>
      </c>
      <c r="D100" s="0" t="s">
        <v>20</v>
      </c>
      <c r="E100" s="0" t="s">
        <v>31</v>
      </c>
      <c r="F100" s="8" t="n">
        <v>36800</v>
      </c>
      <c r="G100" s="0" t="n">
        <v>-620000</v>
      </c>
      <c r="H100" s="6" t="n">
        <v>5.57</v>
      </c>
      <c r="I100" s="0" t="n">
        <v>0.85</v>
      </c>
      <c r="J100" s="7" t="n">
        <v>5.312</v>
      </c>
      <c r="K100" s="16" t="n">
        <f aca="false">ABS(G100)</f>
        <v>620000</v>
      </c>
      <c r="L100" s="16" t="str">
        <f aca="false">IF(G100&gt;0,"BUY","SELL")</f>
        <v>SELL</v>
      </c>
      <c r="M100" s="16" t="str">
        <f aca="false">IF(E100="C","CALL","PUT")</f>
        <v>PUT</v>
      </c>
      <c r="N100" s="16" t="str">
        <f aca="false">CONCATENATE(L100," - ",M100)</f>
        <v>SELL - PUT</v>
      </c>
      <c r="O100" s="16" t="n">
        <f aca="false">I100+J100</f>
        <v>6.162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-367040</v>
      </c>
    </row>
    <row r="101" customFormat="false" ht="12.75" hidden="false" customHeight="false" outlineLevel="0" collapsed="false">
      <c r="A101" s="0" t="s">
        <v>314</v>
      </c>
      <c r="B101" s="0" t="s">
        <v>324</v>
      </c>
      <c r="C101" s="7" t="s">
        <v>205</v>
      </c>
      <c r="D101" s="0" t="s">
        <v>20</v>
      </c>
      <c r="E101" s="0" t="s">
        <v>31</v>
      </c>
      <c r="F101" s="8" t="n">
        <v>36800</v>
      </c>
      <c r="G101" s="0" t="n">
        <v>-310000</v>
      </c>
      <c r="H101" s="6" t="n">
        <v>5.57</v>
      </c>
      <c r="I101" s="0" t="n">
        <v>0.5</v>
      </c>
      <c r="J101" s="7" t="n">
        <v>5.312</v>
      </c>
      <c r="K101" s="16" t="n">
        <f aca="false">ABS(G101)</f>
        <v>310000</v>
      </c>
      <c r="L101" s="16" t="str">
        <f aca="false">IF(G101&gt;0,"BUY","SELL")</f>
        <v>SELL</v>
      </c>
      <c r="M101" s="16" t="str">
        <f aca="false">IF(E101="C","CALL","PUT")</f>
        <v>PUT</v>
      </c>
      <c r="N101" s="16" t="str">
        <f aca="false">CONCATENATE(L101," - ",M101)</f>
        <v>SELL - PUT</v>
      </c>
      <c r="O101" s="16" t="n">
        <f aca="false">I101+J101</f>
        <v>5.812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-75020</v>
      </c>
    </row>
    <row r="102" customFormat="false" ht="12.75" hidden="false" customHeight="false" outlineLevel="0" collapsed="false">
      <c r="A102" s="0" t="s">
        <v>317</v>
      </c>
      <c r="B102" s="0" t="s">
        <v>325</v>
      </c>
      <c r="C102" s="7" t="s">
        <v>205</v>
      </c>
      <c r="D102" s="0" t="s">
        <v>20</v>
      </c>
      <c r="E102" s="0" t="s">
        <v>31</v>
      </c>
      <c r="F102" s="8" t="n">
        <v>36800</v>
      </c>
      <c r="G102" s="0" t="n">
        <v>155000</v>
      </c>
      <c r="H102" s="6" t="n">
        <v>5.57</v>
      </c>
      <c r="I102" s="0" t="n">
        <v>0.5</v>
      </c>
      <c r="J102" s="7" t="n">
        <v>5.312</v>
      </c>
      <c r="K102" s="16" t="n">
        <f aca="false">ABS(G102)</f>
        <v>155000</v>
      </c>
      <c r="L102" s="16" t="str">
        <f aca="false">IF(G102&gt;0,"BUY","SELL")</f>
        <v>BUY</v>
      </c>
      <c r="M102" s="16" t="str">
        <f aca="false">IF(E102="C","CALL","PUT")</f>
        <v>PUT</v>
      </c>
      <c r="N102" s="16" t="str">
        <f aca="false">CONCATENATE(L102," - ",M102)</f>
        <v>BUY - PUT</v>
      </c>
      <c r="O102" s="16" t="n">
        <f aca="false">I102+J102</f>
        <v>5.812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37510</v>
      </c>
    </row>
    <row r="103" customFormat="false" ht="12.75" hidden="false" customHeight="false" outlineLevel="0" collapsed="false">
      <c r="A103" s="0" t="s">
        <v>172</v>
      </c>
      <c r="B103" s="0" t="s">
        <v>326</v>
      </c>
      <c r="C103" s="7" t="s">
        <v>205</v>
      </c>
      <c r="D103" s="0" t="s">
        <v>20</v>
      </c>
      <c r="E103" s="0" t="s">
        <v>31</v>
      </c>
      <c r="F103" s="8" t="n">
        <v>36800</v>
      </c>
      <c r="G103" s="0" t="n">
        <v>-1000000</v>
      </c>
      <c r="H103" s="6" t="n">
        <v>5.57</v>
      </c>
      <c r="I103" s="0" t="n">
        <v>0.5</v>
      </c>
      <c r="J103" s="7" t="n">
        <v>5.312</v>
      </c>
      <c r="K103" s="16" t="n">
        <f aca="false">ABS(G103)</f>
        <v>1000000</v>
      </c>
      <c r="L103" s="16" t="str">
        <f aca="false">IF(G103&gt;0,"BUY","SELL")</f>
        <v>SELL</v>
      </c>
      <c r="M103" s="16" t="str">
        <f aca="false">IF(E103="C","CALL","PUT")</f>
        <v>PUT</v>
      </c>
      <c r="N103" s="16" t="str">
        <f aca="false">CONCATENATE(L103," - ",M103)</f>
        <v>SELL - PUT</v>
      </c>
      <c r="O103" s="16" t="n">
        <f aca="false">I103+J103</f>
        <v>5.812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-242000</v>
      </c>
    </row>
    <row r="104" customFormat="false" ht="12.75" hidden="false" customHeight="false" outlineLevel="0" collapsed="false">
      <c r="A104" s="0" t="s">
        <v>172</v>
      </c>
      <c r="B104" s="0" t="s">
        <v>327</v>
      </c>
      <c r="C104" s="7" t="s">
        <v>205</v>
      </c>
      <c r="D104" s="0" t="s">
        <v>20</v>
      </c>
      <c r="E104" s="0" t="s">
        <v>31</v>
      </c>
      <c r="F104" s="8" t="n">
        <v>36800</v>
      </c>
      <c r="G104" s="0" t="n">
        <v>-500000</v>
      </c>
      <c r="H104" s="6" t="n">
        <v>5.57</v>
      </c>
      <c r="I104" s="0" t="n">
        <v>0.5</v>
      </c>
      <c r="J104" s="7" t="n">
        <v>5.312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PUT</v>
      </c>
      <c r="N104" s="16" t="str">
        <f aca="false">CONCATENATE(L104," - ",M104)</f>
        <v>SELL - PUT</v>
      </c>
      <c r="O104" s="16" t="n">
        <f aca="false">I104+J104</f>
        <v>5.812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-121000</v>
      </c>
    </row>
    <row r="105" customFormat="false" ht="13.5" hidden="false" customHeight="false" outlineLevel="0" collapsed="false">
      <c r="A105" s="0" t="s">
        <v>200</v>
      </c>
      <c r="B105" s="0" t="s">
        <v>328</v>
      </c>
      <c r="C105" s="7" t="s">
        <v>205</v>
      </c>
      <c r="D105" s="0" t="s">
        <v>20</v>
      </c>
      <c r="E105" s="0" t="s">
        <v>21</v>
      </c>
      <c r="F105" s="8" t="n">
        <v>36800</v>
      </c>
      <c r="G105" s="0" t="n">
        <v>-500000</v>
      </c>
      <c r="H105" s="6" t="n">
        <v>5.57</v>
      </c>
      <c r="I105" s="0" t="n">
        <v>1</v>
      </c>
      <c r="J105" s="7" t="n">
        <v>5.312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CALL</v>
      </c>
      <c r="N105" s="16" t="str">
        <f aca="false">CONCATENATE(L105," - ",M105)</f>
        <v>SELL - CALL</v>
      </c>
      <c r="O105" s="16" t="n">
        <f aca="false">I105+J105</f>
        <v>6.312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0</v>
      </c>
    </row>
    <row r="106" customFormat="false" ht="18.75" hidden="false" customHeight="true" outlineLevel="0" collapsed="false">
      <c r="A106" s="77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9" t="n">
        <f aca="false">SUM(P3:P105)</f>
        <v>1606020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