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-2000" sheetId="1" state="visible" r:id="rId3"/>
    <sheet name="FEB-2000" sheetId="2" state="visible" r:id="rId4"/>
    <sheet name="MAR-2000" sheetId="3" state="visible" r:id="rId5"/>
    <sheet name="APR-2000" sheetId="4" state="visible" r:id="rId6"/>
    <sheet name="MAY-2000" sheetId="5" state="visible" r:id="rId7"/>
    <sheet name="JUN-2000" sheetId="6" state="visible" r:id="rId8"/>
    <sheet name="JUL-2000" sheetId="7" state="visible" r:id="rId9"/>
    <sheet name="AUG-2000" sheetId="8" state="visible" r:id="rId10"/>
    <sheet name="SEP-2000" sheetId="9" state="visible" r:id="rId11"/>
    <sheet name="Oct-2000" sheetId="10" state="visible" r:id="rId12"/>
    <sheet name="Nov-2000" sheetId="11" state="visible" r:id="rId13"/>
  </sheets>
  <externalReferences>
    <externalReference r:id="rId14"/>
    <externalReference r:id="rId15"/>
  </externalReferences>
  <definedNames>
    <definedName function="false" hidden="false" name="CorMove" vbProcedure="false">[1]Correllations!$I$4:$J$229</definedName>
    <definedName function="false" hidden="false" name="Correllate" vbProcedure="false">[1]Correllations!$B$3:$G$229</definedName>
    <definedName function="false" hidden="false" name="GDCorMove" vbProcedure="false">'JUN-2000'!$BH$6:$BI$307</definedName>
    <definedName function="false" hidden="false" name="GDcorr" vbProcedure="false">'JUN-2000'!$BE$4:$BF$307</definedName>
    <definedName function="false" hidden="false" name="GDmove_down" vbProcedure="false">'[2]GD Curves'!$G$16:$H$272</definedName>
    <definedName function="false" hidden="false" name="GDPRICES" vbProcedure="false">'[2]GD Curves'!$C$13:$D$168</definedName>
    <definedName function="false" hidden="false" name="move_down" vbProcedure="false">[1]Curves!$AH$14:$AI$374</definedName>
    <definedName function="false" hidden="false" name="NGPrices" vbProcedure="false">[1]Curves!$D$14:$G$318</definedName>
    <definedName function="false" hidden="false" name="Prices" vbProcedure="false">[1]Curves!$H$10:$V$241</definedName>
    <definedName function="false" hidden="false" name="Vols" vbProcedure="false">[1]Curves!$W$10:$AG$374</definedName>
    <definedName function="false" hidden="false" localSheetId="5" name="Excel_BuiltIn__FilterDatabase" vbProcedure="false">'JUN-2000'!$2:$51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<sst xmlns="http://schemas.openxmlformats.org/spreadsheetml/2006/main" count="6950" uniqueCount="587">
  <si>
    <t xml:space="preserve">BASIS OPTIONS</t>
  </si>
  <si>
    <t xml:space="preserve">Counterparty</t>
  </si>
  <si>
    <t xml:space="preserve">Trans</t>
  </si>
  <si>
    <t xml:space="preserve">Type</t>
  </si>
  <si>
    <t xml:space="preserve">Deal Num</t>
  </si>
  <si>
    <t xml:space="preserve">Pub Code</t>
  </si>
  <si>
    <t xml:space="preserve">Fin</t>
  </si>
  <si>
    <t xml:space="preserve">Put</t>
  </si>
  <si>
    <t xml:space="preserve">Period</t>
  </si>
  <si>
    <t xml:space="preserve">Option Qty</t>
  </si>
  <si>
    <t xml:space="preserve">ABS VOL</t>
  </si>
  <si>
    <t xml:space="preserve">Price</t>
  </si>
  <si>
    <t xml:space="preserve">NYMEX</t>
  </si>
  <si>
    <t xml:space="preserve">Trans Type</t>
  </si>
  <si>
    <t xml:space="preserve">STRIKE</t>
  </si>
  <si>
    <t xml:space="preserve">INDEX</t>
  </si>
  <si>
    <t xml:space="preserve">Value</t>
  </si>
  <si>
    <t xml:space="preserve">AEPENSER</t>
  </si>
  <si>
    <t xml:space="preserve">N54276</t>
  </si>
  <si>
    <t xml:space="preserve">IF-TRANSCO/Z6</t>
  </si>
  <si>
    <t xml:space="preserve">F</t>
  </si>
  <si>
    <t xml:space="preserve">C</t>
  </si>
  <si>
    <t xml:space="preserve">AquilaRisk</t>
  </si>
  <si>
    <t xml:space="preserve">EU4128</t>
  </si>
  <si>
    <t xml:space="preserve">Avistaene</t>
  </si>
  <si>
    <t xml:space="preserve">EV0660</t>
  </si>
  <si>
    <t xml:space="preserve">IF-CGT/APPALAC</t>
  </si>
  <si>
    <t xml:space="preserve">ET9678</t>
  </si>
  <si>
    <t xml:space="preserve">EZ7873</t>
  </si>
  <si>
    <t xml:space="preserve">W7467</t>
  </si>
  <si>
    <t xml:space="preserve">ET9542</t>
  </si>
  <si>
    <t xml:space="preserve">P</t>
  </si>
  <si>
    <t xml:space="preserve">V4870</t>
  </si>
  <si>
    <t xml:space="preserve">Dukeenetra</t>
  </si>
  <si>
    <t xml:space="preserve">EY7595</t>
  </si>
  <si>
    <t xml:space="preserve">Elpasene</t>
  </si>
  <si>
    <t xml:space="preserve">N43067</t>
  </si>
  <si>
    <t xml:space="preserve">N55033</t>
  </si>
  <si>
    <t xml:space="preserve">U5802</t>
  </si>
  <si>
    <t xml:space="preserve">EU0513</t>
  </si>
  <si>
    <t xml:space="preserve">V8685</t>
  </si>
  <si>
    <t xml:space="preserve">W1879</t>
  </si>
  <si>
    <t xml:space="preserve">NGI/CHI. GATE</t>
  </si>
  <si>
    <t xml:space="preserve">W1881</t>
  </si>
  <si>
    <t xml:space="preserve">ELPASOMERGAS</t>
  </si>
  <si>
    <t xml:space="preserve">EU6675.1</t>
  </si>
  <si>
    <t xml:space="preserve">IF-Transco/Z6</t>
  </si>
  <si>
    <t xml:space="preserve">p</t>
  </si>
  <si>
    <t xml:space="preserve">ENTERGY</t>
  </si>
  <si>
    <t xml:space="preserve">ET9501</t>
  </si>
  <si>
    <t xml:space="preserve">ENTERGYPOWMAR</t>
  </si>
  <si>
    <t xml:space="preserve">ET9501.2</t>
  </si>
  <si>
    <t xml:space="preserve">FT-CENTRAL-OPT</t>
  </si>
  <si>
    <t xml:space="preserve">FT-NY</t>
  </si>
  <si>
    <t xml:space="preserve">EX9040.2</t>
  </si>
  <si>
    <t xml:space="preserve">EX9038.4</t>
  </si>
  <si>
    <t xml:space="preserve">EY2910.2</t>
  </si>
  <si>
    <t xml:space="preserve">EY7595.2</t>
  </si>
  <si>
    <t xml:space="preserve">FT-NY-OPT</t>
  </si>
  <si>
    <t xml:space="preserve">ET9540</t>
  </si>
  <si>
    <t xml:space="preserve">EX9038</t>
  </si>
  <si>
    <t xml:space="preserve">EX9040</t>
  </si>
  <si>
    <t xml:space="preserve">EY2910</t>
  </si>
  <si>
    <t xml:space="preserve">FT-WEST-OPT</t>
  </si>
  <si>
    <t xml:space="preserve">EY5964</t>
  </si>
  <si>
    <t xml:space="preserve">IF-NWPL_ROCKY_M</t>
  </si>
  <si>
    <t xml:space="preserve">Relianteneser</t>
  </si>
  <si>
    <t xml:space="preserve">W2420</t>
  </si>
  <si>
    <t xml:space="preserve">N54270</t>
  </si>
  <si>
    <t xml:space="preserve">Southercomenema</t>
  </si>
  <si>
    <t xml:space="preserve">EU0563</t>
  </si>
  <si>
    <t xml:space="preserve">N54278</t>
  </si>
  <si>
    <t xml:space="preserve">N54284</t>
  </si>
  <si>
    <t xml:space="preserve">ET9540.2</t>
  </si>
  <si>
    <t xml:space="preserve">EU0547</t>
  </si>
  <si>
    <t xml:space="preserve">N54298</t>
  </si>
  <si>
    <t xml:space="preserve">Statoilenetra</t>
  </si>
  <si>
    <t xml:space="preserve">EU0514.1</t>
  </si>
  <si>
    <t xml:space="preserve">EU7843</t>
  </si>
  <si>
    <t xml:space="preserve">EX9039</t>
  </si>
  <si>
    <t xml:space="preserve">V9502</t>
  </si>
  <si>
    <t xml:space="preserve">N54547</t>
  </si>
  <si>
    <t xml:space="preserve">EX0166.2</t>
  </si>
  <si>
    <t xml:space="preserve">EX9038.3</t>
  </si>
  <si>
    <t xml:space="preserve">EU0497</t>
  </si>
  <si>
    <t xml:space="preserve">EU0514.2</t>
  </si>
  <si>
    <t xml:space="preserve">ev7739.1</t>
  </si>
  <si>
    <t xml:space="preserve">Tractebeenemar</t>
  </si>
  <si>
    <t xml:space="preserve">EU0428</t>
  </si>
  <si>
    <t xml:space="preserve">TXUENETRAD</t>
  </si>
  <si>
    <t xml:space="preserve">N54281</t>
  </si>
  <si>
    <t xml:space="preserve">N54553</t>
  </si>
  <si>
    <t xml:space="preserve">N54767</t>
  </si>
  <si>
    <t xml:space="preserve">N55030</t>
  </si>
  <si>
    <t xml:space="preserve">TXUENTRA</t>
  </si>
  <si>
    <t xml:space="preserve">EU0567.1</t>
  </si>
  <si>
    <t xml:space="preserve">EU0567.2</t>
  </si>
  <si>
    <t xml:space="preserve">Viginiapowene</t>
  </si>
  <si>
    <t xml:space="preserve">ET6094</t>
  </si>
  <si>
    <t xml:space="preserve">N54283</t>
  </si>
  <si>
    <t xml:space="preserve">EU7467.2</t>
  </si>
  <si>
    <t xml:space="preserve">TOTAL PAYOUT</t>
  </si>
  <si>
    <t xml:space="preserve">DIGITAL OPTIONS</t>
  </si>
  <si>
    <t xml:space="preserve">SGINTEREST</t>
  </si>
  <si>
    <t xml:space="preserve">SELL</t>
  </si>
  <si>
    <t xml:space="preserve">PUT</t>
  </si>
  <si>
    <t xml:space="preserve">N28405</t>
  </si>
  <si>
    <t xml:space="preserve">IF-ELPO/SJ</t>
  </si>
  <si>
    <t xml:space="preserve">MAGNUMHUNRES</t>
  </si>
  <si>
    <t xml:space="preserve">N32364</t>
  </si>
  <si>
    <t xml:space="preserve">IF-ELPO/PERMIAN</t>
  </si>
  <si>
    <t xml:space="preserve">BASKET OPTIONS</t>
  </si>
  <si>
    <t xml:space="preserve">Highland</t>
  </si>
  <si>
    <t xml:space="preserve">X5783</t>
  </si>
  <si>
    <t xml:space="preserve">AVISTAENE</t>
  </si>
  <si>
    <t xml:space="preserve">RELIANTENESER</t>
  </si>
  <si>
    <t xml:space="preserve">STATOILENETRA</t>
  </si>
  <si>
    <t xml:space="preserve">AQUILARISK</t>
  </si>
  <si>
    <t xml:space="preserve">DUKEENETRA</t>
  </si>
  <si>
    <t xml:space="preserve">ELPASENE</t>
  </si>
  <si>
    <t xml:space="preserve">EU3140</t>
  </si>
  <si>
    <t xml:space="preserve">EU3141</t>
  </si>
  <si>
    <t xml:space="preserve">SOUTHERCOMENEMA</t>
  </si>
  <si>
    <t xml:space="preserve">EU4468</t>
  </si>
  <si>
    <t xml:space="preserve">N07160</t>
  </si>
  <si>
    <t xml:space="preserve">TRACTEBEENEMAR</t>
  </si>
  <si>
    <t xml:space="preserve">VIGINIAPOWENE</t>
  </si>
  <si>
    <t xml:space="preserve">EU3141.1</t>
  </si>
  <si>
    <t xml:space="preserve">N86884.1</t>
  </si>
  <si>
    <t xml:space="preserve">STATOIL</t>
  </si>
  <si>
    <t xml:space="preserve">N37037</t>
  </si>
  <si>
    <t xml:space="preserve">FIN</t>
  </si>
  <si>
    <t xml:space="preserve">c</t>
  </si>
  <si>
    <t xml:space="preserve">N36886</t>
  </si>
  <si>
    <t xml:space="preserve">N36857</t>
  </si>
  <si>
    <t xml:space="preserve">N41123</t>
  </si>
  <si>
    <t xml:space="preserve">VIRGINIAPOWER</t>
  </si>
  <si>
    <t xml:space="preserve">N41892</t>
  </si>
  <si>
    <t xml:space="preserve">SOUTHERN</t>
  </si>
  <si>
    <t xml:space="preserve">N41884</t>
  </si>
  <si>
    <t xml:space="preserve">AQUILA</t>
  </si>
  <si>
    <t xml:space="preserve">N42370</t>
  </si>
  <si>
    <t xml:space="preserve">AEPENERSER</t>
  </si>
  <si>
    <t xml:space="preserve">N43679</t>
  </si>
  <si>
    <t xml:space="preserve">N43669</t>
  </si>
  <si>
    <t xml:space="preserve">TXU</t>
  </si>
  <si>
    <t xml:space="preserve">N55084</t>
  </si>
  <si>
    <t xml:space="preserve">N75180</t>
  </si>
  <si>
    <t xml:space="preserve">RELIANT</t>
  </si>
  <si>
    <t xml:space="preserve">N75188</t>
  </si>
  <si>
    <t xml:space="preserve">N75191</t>
  </si>
  <si>
    <t xml:space="preserve">N81679</t>
  </si>
  <si>
    <t xml:space="preserve">N86948</t>
  </si>
  <si>
    <t xml:space="preserve">N87092.1</t>
  </si>
  <si>
    <t xml:space="preserve">ENGAGE</t>
  </si>
  <si>
    <t xml:space="preserve">N90441</t>
  </si>
  <si>
    <t xml:space="preserve">N90428</t>
  </si>
  <si>
    <t xml:space="preserve">N92117</t>
  </si>
  <si>
    <t xml:space="preserve">TRACTABEL</t>
  </si>
  <si>
    <t xml:space="preserve">N94917</t>
  </si>
  <si>
    <t xml:space="preserve">N94911</t>
  </si>
  <si>
    <t xml:space="preserve">N95164</t>
  </si>
  <si>
    <t xml:space="preserve">N95716</t>
  </si>
  <si>
    <t xml:space="preserve">N95736</t>
  </si>
  <si>
    <t xml:space="preserve">HELMERICHPAYNE</t>
  </si>
  <si>
    <t xml:space="preserve">N29863</t>
  </si>
  <si>
    <t xml:space="preserve">IF-ANR/OK</t>
  </si>
  <si>
    <t xml:space="preserve">EY1230</t>
  </si>
  <si>
    <t xml:space="preserve">LT-TRANS-EA</t>
  </si>
  <si>
    <t xml:space="preserve">NA9501.1</t>
  </si>
  <si>
    <t xml:space="preserve">N33626.2</t>
  </si>
  <si>
    <t xml:space="preserve">W1882</t>
  </si>
  <si>
    <t xml:space="preserve">ELPASMER</t>
  </si>
  <si>
    <t xml:space="preserve">JARON</t>
  </si>
  <si>
    <t xml:space="preserve">NE6161.1</t>
  </si>
  <si>
    <t xml:space="preserve">NE6161.2</t>
  </si>
  <si>
    <t xml:space="preserve">NE6195</t>
  </si>
  <si>
    <t xml:space="preserve">NE6212</t>
  </si>
  <si>
    <t xml:space="preserve">DYNEGYMARAND</t>
  </si>
  <si>
    <t xml:space="preserve">NE7612</t>
  </si>
  <si>
    <t xml:space="preserve">NF0077.1</t>
  </si>
  <si>
    <t xml:space="preserve">NF0077.2</t>
  </si>
  <si>
    <t xml:space="preserve">NF0106.1</t>
  </si>
  <si>
    <t xml:space="preserve">NF0106.2</t>
  </si>
  <si>
    <t xml:space="preserve">NF1092.1</t>
  </si>
  <si>
    <t xml:space="preserve">NF1092.2</t>
  </si>
  <si>
    <t xml:space="preserve">NF1114.1</t>
  </si>
  <si>
    <t xml:space="preserve">NF1114.2</t>
  </si>
  <si>
    <t xml:space="preserve">NF2908.1</t>
  </si>
  <si>
    <t xml:space="preserve">NF2908.2</t>
  </si>
  <si>
    <t xml:space="preserve">NF2912.1</t>
  </si>
  <si>
    <t xml:space="preserve">NF2912.2</t>
  </si>
  <si>
    <t xml:space="preserve">NF3896.1</t>
  </si>
  <si>
    <t xml:space="preserve">NF3896.2</t>
  </si>
  <si>
    <t xml:space="preserve">NF6464.1</t>
  </si>
  <si>
    <t xml:space="preserve">NF6503.1</t>
  </si>
  <si>
    <t xml:space="preserve">NF6772.1</t>
  </si>
  <si>
    <t xml:space="preserve">NF9333.1</t>
  </si>
  <si>
    <t xml:space="preserve">EW1882</t>
  </si>
  <si>
    <t xml:space="preserve">EW2420</t>
  </si>
  <si>
    <t xml:space="preserve">WILLIAMSENEMAR</t>
  </si>
  <si>
    <t xml:space="preserve">NG4285.1</t>
  </si>
  <si>
    <t xml:space="preserve">NG4285.2</t>
  </si>
  <si>
    <t xml:space="preserve">NG4457.1</t>
  </si>
  <si>
    <t xml:space="preserve">NG8049.1</t>
  </si>
  <si>
    <t xml:space="preserve">NGI-SOCAL</t>
  </si>
  <si>
    <t xml:space="preserve">TXUENETRA</t>
  </si>
  <si>
    <t xml:space="preserve">NH2932</t>
  </si>
  <si>
    <t xml:space="preserve">NH4419</t>
  </si>
  <si>
    <t xml:space="preserve">PHIBRO</t>
  </si>
  <si>
    <t xml:space="preserve">NH6374</t>
  </si>
  <si>
    <t xml:space="preserve">UPRENESER</t>
  </si>
  <si>
    <t xml:space="preserve">NI3439.1</t>
  </si>
  <si>
    <t xml:space="preserve">IF-TETCO/M3</t>
  </si>
  <si>
    <t xml:space="preserve">NI3439.2</t>
  </si>
  <si>
    <t xml:space="preserve">NI3451.1</t>
  </si>
  <si>
    <t xml:space="preserve">NJ4410</t>
  </si>
  <si>
    <t xml:space="preserve">Call/Put</t>
  </si>
  <si>
    <t xml:space="preserve">AEPENESER</t>
  </si>
  <si>
    <t xml:space="preserve">NP0389.1</t>
  </si>
  <si>
    <t xml:space="preserve">IF-HEHUB</t>
  </si>
  <si>
    <t xml:space="preserve">NP0389.2</t>
  </si>
  <si>
    <t xml:space="preserve">VIRGINIAPOWENE</t>
  </si>
  <si>
    <t xml:space="preserve">NP0593.1</t>
  </si>
  <si>
    <t xml:space="preserve">NP0593.2</t>
  </si>
  <si>
    <t xml:space="preserve">KOCHENETRA</t>
  </si>
  <si>
    <t xml:space="preserve">NH2936</t>
  </si>
  <si>
    <t xml:space="preserve">NL4381.1</t>
  </si>
  <si>
    <t xml:space="preserve">NL4381.2</t>
  </si>
  <si>
    <t xml:space="preserve">NN9696</t>
  </si>
  <si>
    <t xml:space="preserve">NP0339</t>
  </si>
  <si>
    <t xml:space="preserve">TOTAL</t>
  </si>
  <si>
    <t xml:space="preserve">Gas Daily Spread Options</t>
  </si>
  <si>
    <t xml:space="preserve">Pub Code 1</t>
  </si>
  <si>
    <t xml:space="preserve">Pub Code 2</t>
  </si>
  <si>
    <t xml:space="preserve">Strike Price</t>
  </si>
  <si>
    <t xml:space="preserve">Price 1</t>
  </si>
  <si>
    <t xml:space="preserve">Price 2</t>
  </si>
  <si>
    <t xml:space="preserve">Interest Rate</t>
  </si>
  <si>
    <t xml:space="preserve">Index 1 VOL</t>
  </si>
  <si>
    <t xml:space="preserve">Index 2 VOL</t>
  </si>
  <si>
    <t xml:space="preserve">Correlat.</t>
  </si>
  <si>
    <t xml:space="preserve">Expiry</t>
  </si>
  <si>
    <t xml:space="preserve">Option Type</t>
  </si>
  <si>
    <t xml:space="preserve">NG1460</t>
  </si>
  <si>
    <t xml:space="preserve">E</t>
  </si>
  <si>
    <t xml:space="preserve">NG9888</t>
  </si>
  <si>
    <t xml:space="preserve">NH4414</t>
  </si>
  <si>
    <t xml:space="preserve">NI6159</t>
  </si>
  <si>
    <t xml:space="preserve">NJ2434.1</t>
  </si>
  <si>
    <t xml:space="preserve">NJ2434.2</t>
  </si>
  <si>
    <t xml:space="preserve">NJ4429</t>
  </si>
  <si>
    <t xml:space="preserve">NN7879</t>
  </si>
  <si>
    <t xml:space="preserve">NF5550.1</t>
  </si>
  <si>
    <t xml:space="preserve">IF-NNG/VENT</t>
  </si>
  <si>
    <t xml:space="preserve">NF5550.2</t>
  </si>
  <si>
    <t xml:space="preserve">NF5578.1</t>
  </si>
  <si>
    <t xml:space="preserve">NF5578.2</t>
  </si>
  <si>
    <t xml:space="preserve">NU5433.1</t>
  </si>
  <si>
    <t xml:space="preserve">NU5433.2</t>
  </si>
  <si>
    <t xml:space="preserve">NV0444.1</t>
  </si>
  <si>
    <t xml:space="preserve">NV0444.2</t>
  </si>
  <si>
    <t xml:space="preserve">NV0444.3</t>
  </si>
  <si>
    <t xml:space="preserve">NV0444.4</t>
  </si>
  <si>
    <t xml:space="preserve">NI0591.1</t>
  </si>
  <si>
    <t xml:space="preserve">NX1706</t>
  </si>
  <si>
    <t xml:space="preserve">CMSMARSERTRA</t>
  </si>
  <si>
    <t xml:space="preserve">NS3031.1</t>
  </si>
  <si>
    <t xml:space="preserve">NS3031.2</t>
  </si>
  <si>
    <t xml:space="preserve">NS5125</t>
  </si>
  <si>
    <t xml:space="preserve">NS5170</t>
  </si>
  <si>
    <t xml:space="preserve">NS7549</t>
  </si>
  <si>
    <t xml:space="preserve">NS9621</t>
  </si>
  <si>
    <t xml:space="preserve">NU3268</t>
  </si>
  <si>
    <t xml:space="preserve">NU5447</t>
  </si>
  <si>
    <t xml:space="preserve">NW0645</t>
  </si>
  <si>
    <t xml:space="preserve">NY3236</t>
  </si>
  <si>
    <t xml:space="preserve">IF-CNG/APPALACH</t>
  </si>
  <si>
    <t xml:space="preserve">NY3240</t>
  </si>
  <si>
    <t xml:space="preserve">NZ1292</t>
  </si>
  <si>
    <t xml:space="preserve">Q13038</t>
  </si>
  <si>
    <t xml:space="preserve">NV5364.1</t>
  </si>
  <si>
    <t xml:space="preserve">NV5364.2</t>
  </si>
  <si>
    <t xml:space="preserve">BPAMOCOR</t>
  </si>
  <si>
    <t xml:space="preserve">NZ9292</t>
  </si>
  <si>
    <t xml:space="preserve">NL8413.1</t>
  </si>
  <si>
    <t xml:space="preserve">NL8413.2</t>
  </si>
  <si>
    <t xml:space="preserve">NL8413.3</t>
  </si>
  <si>
    <t xml:space="preserve">NM2077.1</t>
  </si>
  <si>
    <t xml:space="preserve">NM2077.2</t>
  </si>
  <si>
    <t xml:space="preserve">NM2100</t>
  </si>
  <si>
    <t xml:space="preserve">NM2238</t>
  </si>
  <si>
    <t xml:space="preserve">NM7673.1</t>
  </si>
  <si>
    <t xml:space="preserve">NM7673.2</t>
  </si>
  <si>
    <t xml:space="preserve">NN0150.1</t>
  </si>
  <si>
    <t xml:space="preserve">NN2173</t>
  </si>
  <si>
    <t xml:space="preserve">UTILICORP</t>
  </si>
  <si>
    <t xml:space="preserve">NO1679.1</t>
  </si>
  <si>
    <t xml:space="preserve">NO1679.2</t>
  </si>
  <si>
    <t xml:space="preserve">NO2888</t>
  </si>
  <si>
    <t xml:space="preserve">CONAGRAENESER</t>
  </si>
  <si>
    <t xml:space="preserve">NR5974</t>
  </si>
  <si>
    <t xml:space="preserve">NR5978</t>
  </si>
  <si>
    <t xml:space="preserve">NR5983</t>
  </si>
  <si>
    <t xml:space="preserve">NS0945</t>
  </si>
  <si>
    <t xml:space="preserve">NU0077</t>
  </si>
  <si>
    <t xml:space="preserve">NU9019</t>
  </si>
  <si>
    <t xml:space="preserve">NY9119.1</t>
  </si>
  <si>
    <t xml:space="preserve">NY9119.2</t>
  </si>
  <si>
    <t xml:space="preserve">NR7762</t>
  </si>
  <si>
    <t xml:space="preserve">NV5394.1</t>
  </si>
  <si>
    <t xml:space="preserve">NV5394.2</t>
  </si>
  <si>
    <t xml:space="preserve">NV5416.1</t>
  </si>
  <si>
    <t xml:space="preserve">NV5416.2</t>
  </si>
  <si>
    <t xml:space="preserve">OCCIDENTENEMAR</t>
  </si>
  <si>
    <t xml:space="preserve">NW0648</t>
  </si>
  <si>
    <t xml:space="preserve">NX3968</t>
  </si>
  <si>
    <t xml:space="preserve">NGTSLLC</t>
  </si>
  <si>
    <t xml:space="preserve">NX3992</t>
  </si>
  <si>
    <t xml:space="preserve">NX4000.1</t>
  </si>
  <si>
    <t xml:space="preserve">NX4000.2</t>
  </si>
  <si>
    <t xml:space="preserve">NX4000.3</t>
  </si>
  <si>
    <t xml:space="preserve">NX6347.1</t>
  </si>
  <si>
    <t xml:space="preserve">NX6347.2</t>
  </si>
  <si>
    <t xml:space="preserve">NX6367</t>
  </si>
  <si>
    <t xml:space="preserve">NY3177</t>
  </si>
  <si>
    <t xml:space="preserve">NY7510</t>
  </si>
  <si>
    <t xml:space="preserve">NZ5031</t>
  </si>
  <si>
    <t xml:space="preserve">NZ5036</t>
  </si>
  <si>
    <t xml:space="preserve">NB4804</t>
  </si>
  <si>
    <t xml:space="preserve">NS0946</t>
  </si>
  <si>
    <t xml:space="preserve">NS0947</t>
  </si>
  <si>
    <t xml:space="preserve">NZ5089</t>
  </si>
  <si>
    <t xml:space="preserve">Q47021</t>
  </si>
  <si>
    <t xml:space="preserve">NZ0617.1</t>
  </si>
  <si>
    <t xml:space="preserve">IF-HPL/SHPCHAN</t>
  </si>
  <si>
    <t xml:space="preserve">NZ0617.2</t>
  </si>
  <si>
    <t xml:space="preserve">Q38731</t>
  </si>
  <si>
    <t xml:space="preserve">IF-NNG/DEMARCAT</t>
  </si>
  <si>
    <t xml:space="preserve">Q42706.1</t>
  </si>
  <si>
    <t xml:space="preserve">FT-US/CAND-ERMS</t>
  </si>
  <si>
    <t xml:space="preserve">NW9477.2</t>
  </si>
  <si>
    <t xml:space="preserve">IF-NTHWST/CANBR</t>
  </si>
  <si>
    <t xml:space="preserve">NX1727.2</t>
  </si>
  <si>
    <t xml:space="preserve">NX6437</t>
  </si>
  <si>
    <t xml:space="preserve">Q02366.2</t>
  </si>
  <si>
    <t xml:space="preserve">NO7688.1</t>
  </si>
  <si>
    <t xml:space="preserve">NO7688.2</t>
  </si>
  <si>
    <t xml:space="preserve">NV6667.1</t>
  </si>
  <si>
    <t xml:space="preserve">NV6667.2</t>
  </si>
  <si>
    <t xml:space="preserve">NW5630.1</t>
  </si>
  <si>
    <t xml:space="preserve">NW5630.2</t>
  </si>
  <si>
    <t xml:space="preserve">NY7513</t>
  </si>
  <si>
    <t xml:space="preserve">NZ4960.1</t>
  </si>
  <si>
    <t xml:space="preserve">NZ4960.2</t>
  </si>
  <si>
    <t xml:space="preserve">FT-NORTHWEST</t>
  </si>
  <si>
    <t xml:space="preserve">NZ4969</t>
  </si>
  <si>
    <t xml:space="preserve">Q08490</t>
  </si>
  <si>
    <t xml:space="preserve">Q08492.1</t>
  </si>
  <si>
    <t xml:space="preserve">Q08492.2</t>
  </si>
  <si>
    <t xml:space="preserve">Q56906.1</t>
  </si>
  <si>
    <t xml:space="preserve">Q56906.2</t>
  </si>
  <si>
    <t xml:space="preserve">NO1684</t>
  </si>
  <si>
    <t xml:space="preserve">IF-PAN/TX/OK</t>
  </si>
  <si>
    <t xml:space="preserve">NO2879</t>
  </si>
  <si>
    <t xml:space="preserve">NS2705</t>
  </si>
  <si>
    <t xml:space="preserve">NT6024</t>
  </si>
  <si>
    <t xml:space="preserve">NV0535</t>
  </si>
  <si>
    <t xml:space="preserve">Q42720.2</t>
  </si>
  <si>
    <t xml:space="preserve">Q51237</t>
  </si>
  <si>
    <t xml:space="preserve">NE3899</t>
  </si>
  <si>
    <t xml:space="preserve">NE3901</t>
  </si>
  <si>
    <t xml:space="preserve">NE3903</t>
  </si>
  <si>
    <t xml:space="preserve">NE3906</t>
  </si>
  <si>
    <t xml:space="preserve">NE8644</t>
  </si>
  <si>
    <t xml:space="preserve">NE9017</t>
  </si>
  <si>
    <t xml:space="preserve">NF1105.1</t>
  </si>
  <si>
    <t xml:space="preserve">NF1105.2</t>
  </si>
  <si>
    <t xml:space="preserve">NF4362</t>
  </si>
  <si>
    <t xml:space="preserve">NF4364.1</t>
  </si>
  <si>
    <t xml:space="preserve">NF5563</t>
  </si>
  <si>
    <t xml:space="preserve">NG1241.1</t>
  </si>
  <si>
    <t xml:space="preserve">NG8063.1</t>
  </si>
  <si>
    <t xml:space="preserve">NH8899.1</t>
  </si>
  <si>
    <t xml:space="preserve">NI6123.1</t>
  </si>
  <si>
    <t xml:space="preserve">NI6136.1</t>
  </si>
  <si>
    <t xml:space="preserve">NI6136.2</t>
  </si>
  <si>
    <t xml:space="preserve">NJ0119.1</t>
  </si>
  <si>
    <t xml:space="preserve">NJ0240.1</t>
  </si>
  <si>
    <t xml:space="preserve">NJ0240.2</t>
  </si>
  <si>
    <t xml:space="preserve">NK4321</t>
  </si>
  <si>
    <t xml:space="preserve">NK4353</t>
  </si>
  <si>
    <t xml:space="preserve">NK7690</t>
  </si>
  <si>
    <t xml:space="preserve">NK7692</t>
  </si>
  <si>
    <t xml:space="preserve">NL2540.1</t>
  </si>
  <si>
    <t xml:space="preserve">NL2540.2</t>
  </si>
  <si>
    <t xml:space="preserve">NL6881</t>
  </si>
  <si>
    <t xml:space="preserve">NL6890.1</t>
  </si>
  <si>
    <t xml:space="preserve">NL6890.2</t>
  </si>
  <si>
    <t xml:space="preserve">NL8209.1</t>
  </si>
  <si>
    <t xml:space="preserve">OMICRON</t>
  </si>
  <si>
    <t xml:space="preserve">NL8209.2</t>
  </si>
  <si>
    <t xml:space="preserve">NL8409</t>
  </si>
  <si>
    <t xml:space="preserve">NL8419.1</t>
  </si>
  <si>
    <t xml:space="preserve">NL8419.2</t>
  </si>
  <si>
    <t xml:space="preserve">SMALLVENUSA</t>
  </si>
  <si>
    <t xml:space="preserve">NL9178</t>
  </si>
  <si>
    <t xml:space="preserve">NM2109</t>
  </si>
  <si>
    <t xml:space="preserve">NM2145</t>
  </si>
  <si>
    <t xml:space="preserve">NM4160.1</t>
  </si>
  <si>
    <t xml:space="preserve">NM6058.1</t>
  </si>
  <si>
    <t xml:space="preserve">NM6058.2</t>
  </si>
  <si>
    <t xml:space="preserve">NM6058.4</t>
  </si>
  <si>
    <t xml:space="preserve">NM6102.1</t>
  </si>
  <si>
    <t xml:space="preserve">NM6107</t>
  </si>
  <si>
    <t xml:space="preserve">NM6136</t>
  </si>
  <si>
    <t xml:space="preserve">NN0150.2</t>
  </si>
  <si>
    <t xml:space="preserve">NN3942</t>
  </si>
  <si>
    <t xml:space="preserve">NN9640.1</t>
  </si>
  <si>
    <t xml:space="preserve">NN9640.2</t>
  </si>
  <si>
    <t xml:space="preserve">NO2893</t>
  </si>
  <si>
    <t xml:space="preserve">NO2894</t>
  </si>
  <si>
    <t xml:space="preserve">NP6690</t>
  </si>
  <si>
    <t xml:space="preserve">NP8966.1</t>
  </si>
  <si>
    <t xml:space="preserve">NP8966.2</t>
  </si>
  <si>
    <t xml:space="preserve">NR3998</t>
  </si>
  <si>
    <t xml:space="preserve">NR5976</t>
  </si>
  <si>
    <t xml:space="preserve">NR7765</t>
  </si>
  <si>
    <t xml:space="preserve">NR7766</t>
  </si>
  <si>
    <t xml:space="preserve">NR7767.1</t>
  </si>
  <si>
    <t xml:space="preserve">NR7767.2</t>
  </si>
  <si>
    <t xml:space="preserve">NT8124.1</t>
  </si>
  <si>
    <t xml:space="preserve">NT8124.3</t>
  </si>
  <si>
    <t xml:space="preserve">NT8124.4</t>
  </si>
  <si>
    <t xml:space="preserve">NT8124.5</t>
  </si>
  <si>
    <t xml:space="preserve">NT9909.1</t>
  </si>
  <si>
    <t xml:space="preserve">NT9909.2</t>
  </si>
  <si>
    <t xml:space="preserve">NT9931</t>
  </si>
  <si>
    <t xml:space="preserve">NU0070.1</t>
  </si>
  <si>
    <t xml:space="preserve">NU0070.2</t>
  </si>
  <si>
    <t xml:space="preserve">NU5426</t>
  </si>
  <si>
    <t xml:space="preserve">NU5429</t>
  </si>
  <si>
    <t xml:space="preserve">NU9027</t>
  </si>
  <si>
    <t xml:space="preserve">NV2737.1</t>
  </si>
  <si>
    <t xml:space="preserve">NV2737.2</t>
  </si>
  <si>
    <t xml:space="preserve">NV2771</t>
  </si>
  <si>
    <t xml:space="preserve">NV8440</t>
  </si>
  <si>
    <t xml:space="preserve">NW9582</t>
  </si>
  <si>
    <t xml:space="preserve">NW9726</t>
  </si>
  <si>
    <t xml:space="preserve">NW9731</t>
  </si>
  <si>
    <t xml:space="preserve">NX4046.2</t>
  </si>
  <si>
    <t xml:space="preserve">NX4046.3</t>
  </si>
  <si>
    <t xml:space="preserve">NX6409.1</t>
  </si>
  <si>
    <t xml:space="preserve">NX6409.2</t>
  </si>
  <si>
    <t xml:space="preserve">NY1355.1</t>
  </si>
  <si>
    <t xml:space="preserve">NY3206</t>
  </si>
  <si>
    <t xml:space="preserve">NY5644.1</t>
  </si>
  <si>
    <t xml:space="preserve">NY5644.2</t>
  </si>
  <si>
    <t xml:space="preserve">NY9135</t>
  </si>
  <si>
    <t xml:space="preserve">NZ2881</t>
  </si>
  <si>
    <t xml:space="preserve">NZ2889</t>
  </si>
  <si>
    <t xml:space="preserve">NZ2907.1</t>
  </si>
  <si>
    <t xml:space="preserve">NZ2907.2</t>
  </si>
  <si>
    <t xml:space="preserve">NZ5098</t>
  </si>
  <si>
    <t xml:space="preserve">NZ7306.1</t>
  </si>
  <si>
    <t xml:space="preserve">NZ7306.2</t>
  </si>
  <si>
    <t xml:space="preserve">NZ7306.4</t>
  </si>
  <si>
    <t xml:space="preserve">NZ7306.5</t>
  </si>
  <si>
    <t xml:space="preserve">NZ7329</t>
  </si>
  <si>
    <t xml:space="preserve">NZ9274.1</t>
  </si>
  <si>
    <t xml:space="preserve">NZ9274.2</t>
  </si>
  <si>
    <t xml:space="preserve">Q02358</t>
  </si>
  <si>
    <t xml:space="preserve">Q16335.1</t>
  </si>
  <si>
    <t xml:space="preserve">Q16335.2</t>
  </si>
  <si>
    <t xml:space="preserve">Q18546</t>
  </si>
  <si>
    <t xml:space="preserve">Q30445.1</t>
  </si>
  <si>
    <t xml:space="preserve">NGLTX</t>
  </si>
  <si>
    <t xml:space="preserve">Q36344.1</t>
  </si>
  <si>
    <t xml:space="preserve">Q36344.2</t>
  </si>
  <si>
    <t xml:space="preserve">Q36344.3</t>
  </si>
  <si>
    <t xml:space="preserve">Q36344.4</t>
  </si>
  <si>
    <t xml:space="preserve">Q40472.1</t>
  </si>
  <si>
    <t xml:space="preserve">Q40472.2</t>
  </si>
  <si>
    <t xml:space="preserve">Q40481.1</t>
  </si>
  <si>
    <t xml:space="preserve">Q40481.2</t>
  </si>
  <si>
    <t xml:space="preserve">Q42447</t>
  </si>
  <si>
    <t xml:space="preserve">Q43262</t>
  </si>
  <si>
    <t xml:space="preserve">Q46958.1</t>
  </si>
  <si>
    <t xml:space="preserve">Q46958.2</t>
  </si>
  <si>
    <t xml:space="preserve">Q47014</t>
  </si>
  <si>
    <t xml:space="preserve">Q58802.1</t>
  </si>
  <si>
    <t xml:space="preserve">G-DAILY</t>
  </si>
  <si>
    <t xml:space="preserve">Q58802.2</t>
  </si>
  <si>
    <t xml:space="preserve">Q61047</t>
  </si>
  <si>
    <t xml:space="preserve">Q61716</t>
  </si>
  <si>
    <t xml:space="preserve">Q64835.4</t>
  </si>
  <si>
    <t xml:space="preserve">Q64835.5</t>
  </si>
  <si>
    <t xml:space="preserve">NO4881</t>
  </si>
  <si>
    <t xml:space="preserve">MICH_CG-GD</t>
  </si>
  <si>
    <t xml:space="preserve">Q33109.1</t>
  </si>
  <si>
    <t xml:space="preserve">NJ7455</t>
  </si>
  <si>
    <t xml:space="preserve">NK0151</t>
  </si>
  <si>
    <t xml:space="preserve">NN2121</t>
  </si>
  <si>
    <t xml:space="preserve">NR1864</t>
  </si>
  <si>
    <t xml:space="preserve">NR5979</t>
  </si>
  <si>
    <t xml:space="preserve">NT3509</t>
  </si>
  <si>
    <t xml:space="preserve">TRANSCANENEFIN</t>
  </si>
  <si>
    <t xml:space="preserve">NU7573</t>
  </si>
  <si>
    <t xml:space="preserve">NU9007</t>
  </si>
  <si>
    <t xml:space="preserve">NW3289</t>
  </si>
  <si>
    <t xml:space="preserve">NW5608</t>
  </si>
  <si>
    <t xml:space="preserve">NW5620</t>
  </si>
  <si>
    <t xml:space="preserve">NW5635</t>
  </si>
  <si>
    <t xml:space="preserve">NW8030.1</t>
  </si>
  <si>
    <t xml:space="preserve">NW8030.2</t>
  </si>
  <si>
    <t xml:space="preserve">NX2234</t>
  </si>
  <si>
    <t xml:space="preserve">NX6441</t>
  </si>
  <si>
    <t xml:space="preserve">Q08480</t>
  </si>
  <si>
    <t xml:space="preserve">Q24369.2</t>
  </si>
  <si>
    <t xml:space="preserve">Q38759</t>
  </si>
  <si>
    <t xml:space="preserve">Q40416</t>
  </si>
  <si>
    <t xml:space="preserve">Q42720.1</t>
  </si>
  <si>
    <t xml:space="preserve">Q54159</t>
  </si>
  <si>
    <t xml:space="preserve">NP3241</t>
  </si>
  <si>
    <t xml:space="preserve">NR1866</t>
  </si>
  <si>
    <t xml:space="preserve">NR1867</t>
  </si>
  <si>
    <t xml:space="preserve">NR3997</t>
  </si>
  <si>
    <t xml:space="preserve">NR7764</t>
  </si>
  <si>
    <t xml:space="preserve">NS2782</t>
  </si>
  <si>
    <t xml:space="preserve">NS5173</t>
  </si>
  <si>
    <t xml:space="preserve">NW0635</t>
  </si>
  <si>
    <t xml:space="preserve">NW3286.1</t>
  </si>
  <si>
    <t xml:space="preserve">NW3286.2</t>
  </si>
  <si>
    <t xml:space="preserve">NW5627.1</t>
  </si>
  <si>
    <t xml:space="preserve">NW9732</t>
  </si>
  <si>
    <t xml:space="preserve">NW9733</t>
  </si>
  <si>
    <t xml:space="preserve">NX1655.1</t>
  </si>
  <si>
    <t xml:space="preserve">NX1655.2</t>
  </si>
  <si>
    <t xml:space="preserve">NX6343.1</t>
  </si>
  <si>
    <t xml:space="preserve">NX6343.2</t>
  </si>
  <si>
    <t xml:space="preserve">NX6376.1</t>
  </si>
  <si>
    <t xml:space="preserve">NX6381.1</t>
  </si>
  <si>
    <t xml:space="preserve">NX6381.2</t>
  </si>
  <si>
    <t xml:space="preserve">NY3156.1</t>
  </si>
  <si>
    <t xml:space="preserve">NY3156.2</t>
  </si>
  <si>
    <t xml:space="preserve">NY3199</t>
  </si>
  <si>
    <t xml:space="preserve">SEMPRAENETRA</t>
  </si>
  <si>
    <t xml:space="preserve">NY5649</t>
  </si>
  <si>
    <t xml:space="preserve">Q02363</t>
  </si>
  <si>
    <t xml:space="preserve">Q06623</t>
  </si>
  <si>
    <t xml:space="preserve">Q79828</t>
  </si>
  <si>
    <t xml:space="preserve">NE8609</t>
  </si>
  <si>
    <t xml:space="preserve">NF4364.2</t>
  </si>
  <si>
    <t xml:space="preserve">NF4364.3</t>
  </si>
  <si>
    <t xml:space="preserve">NM6058.3</t>
  </si>
  <si>
    <t xml:space="preserve">NN3958</t>
  </si>
  <si>
    <t xml:space="preserve">NU0073</t>
  </si>
  <si>
    <t xml:space="preserve">NX4046.1</t>
  </si>
  <si>
    <t xml:space="preserve">NX9604.1</t>
  </si>
  <si>
    <t xml:space="preserve">NZ0703</t>
  </si>
  <si>
    <t xml:space="preserve">Q46958.3</t>
  </si>
  <si>
    <t xml:space="preserve">Q46958.4</t>
  </si>
  <si>
    <t xml:space="preserve">Q49541</t>
  </si>
  <si>
    <t xml:space="preserve">Q52321.1</t>
  </si>
  <si>
    <t xml:space="preserve">Q52321.2</t>
  </si>
  <si>
    <t xml:space="preserve">Q64835.2</t>
  </si>
  <si>
    <t xml:space="preserve">Q64835.3</t>
  </si>
  <si>
    <t xml:space="preserve">Q75462.3</t>
  </si>
  <si>
    <t xml:space="preserve">Q75462.4</t>
  </si>
  <si>
    <t xml:space="preserve">Q81395</t>
  </si>
  <si>
    <t xml:space="preserve">Q86429.1</t>
  </si>
  <si>
    <t xml:space="preserve">Q91838</t>
  </si>
  <si>
    <t xml:space="preserve">Q94254.1</t>
  </si>
  <si>
    <t xml:space="preserve">Q94254.2</t>
  </si>
  <si>
    <t xml:space="preserve">QA5337</t>
  </si>
  <si>
    <t xml:space="preserve">QB6335</t>
  </si>
  <si>
    <t xml:space="preserve">QC2208.1</t>
  </si>
  <si>
    <t xml:space="preserve">QC2208.2</t>
  </si>
  <si>
    <t xml:space="preserve">PGEENETRAGAS</t>
  </si>
  <si>
    <t xml:space="preserve">NJ4328</t>
  </si>
  <si>
    <t xml:space="preserve">Q75462.6</t>
  </si>
  <si>
    <t xml:space="preserve">Q0549.1</t>
  </si>
  <si>
    <t xml:space="preserve">Q0549.2</t>
  </si>
  <si>
    <t xml:space="preserve">QA9182.1</t>
  </si>
  <si>
    <t xml:space="preserve">QA9182.2</t>
  </si>
  <si>
    <t xml:space="preserve">QB2868.1</t>
  </si>
  <si>
    <t xml:space="preserve">QB2868.2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</si>
</sst>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"/>
    <numFmt numFmtId="179" formatCode="[$-409]d\-mmm\-yy"/>
    <numFmt numFmtId="180" formatCode="_(* #,##0_);_(* \(#,##0\);_(* \-??_);_(@_)"/>
    <numFmt numFmtId="181" formatCode="[$-409]mmm\-yy"/>
    <numFmt numFmtId="182" formatCode="0"/>
    <numFmt numFmtId="183" formatCode="[$-409]m/d/yyyy"/>
    <numFmt numFmtId="184" formatCode="_(* #,##0.000_);_(* \(#,##0.000\);_(* \-???_);_(@_)"/>
    <numFmt numFmtId="185" formatCode="0.000"/>
    <numFmt numFmtId="186" formatCode="0%"/>
    <numFmt numFmtId="187" formatCode="0.000%"/>
    <numFmt numFmtId="188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8"/>
      <color rgb="FFFFFF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</borders>
  <cellStyleXfs count="2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G" xfId="30"/>
    <cellStyle name="Comma [0]_H" xfId="31"/>
    <cellStyle name="Comma [0]_HEAT DAILY POSITION" xfId="32"/>
    <cellStyle name="Comma [0]_HEAT ROLL" xfId="33"/>
    <cellStyle name="Comma [0]_JET DAILY POSITION" xfId="34"/>
    <cellStyle name="Comma [0]_JET ROLL" xfId="35"/>
    <cellStyle name="Comma [0]_L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Omic0799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Spread" xfId="54"/>
    <cellStyle name="Comma [0]_WPRD DAILY POSITION" xfId="55"/>
    <cellStyle name="Comma [0]_WPRD ROLL" xfId="56"/>
    <cellStyle name="Comma [0]_WTI DAILY POSITION" xfId="57"/>
    <cellStyle name="Comma [0]_WTI DAILY POSITION (2)" xfId="58"/>
    <cellStyle name="Comma [0]_WTI Origination" xfId="59"/>
    <cellStyle name="Comma [0]_WTI ROLL" xfId="60"/>
    <cellStyle name="Comma [0]_WTI ROLL (2)" xfId="61"/>
    <cellStyle name="Comma_0731" xfId="62"/>
    <cellStyle name="Comma_0894PlantBks" xfId="63"/>
    <cellStyle name="Comma_conrep" xfId="64"/>
    <cellStyle name="Comma_conversion" xfId="65"/>
    <cellStyle name="Comma_Crude Origination" xfId="66"/>
    <cellStyle name="Comma_Crude Prod Report" xfId="67"/>
    <cellStyle name="Comma_Crude Prod Roll" xfId="68"/>
    <cellStyle name="Comma_DAILY POSITION REPORT" xfId="69"/>
    <cellStyle name="Comma_DAILY POSITION REPORT_1" xfId="70"/>
    <cellStyle name="Comma_EXPLAIN" xfId="71"/>
    <cellStyle name="Comma_G" xfId="72"/>
    <cellStyle name="Comma_H" xfId="73"/>
    <cellStyle name="Comma_HEAT DAILY POSITION" xfId="74"/>
    <cellStyle name="Comma_HEAT ROLL" xfId="75"/>
    <cellStyle name="Comma_JET DAILY POSITION" xfId="76"/>
    <cellStyle name="Comma_JET ROLL" xfId="77"/>
    <cellStyle name="Comma_L" xfId="78"/>
    <cellStyle name="Comma_N" xfId="79"/>
    <cellStyle name="Comma_New and Improved Rollforward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mic0799" xfId="87"/>
    <cellStyle name="Comma_Post_ID" xfId="88"/>
    <cellStyle name="Comma_Post_ID (2)" xfId="89"/>
    <cellStyle name="Comma_Products" xfId="90"/>
    <cellStyle name="Comma_Report" xfId="91"/>
    <cellStyle name="Comma_RESID DAILY POSITION" xfId="92"/>
    <cellStyle name="Comma_RESID ORIGINATION" xfId="93"/>
    <cellStyle name="Comma_RESID ROLL" xfId="94"/>
    <cellStyle name="Comma_ROLL" xfId="95"/>
    <cellStyle name="Comma_Sheet1" xfId="96"/>
    <cellStyle name="Comma_Spread" xfId="97"/>
    <cellStyle name="Comma_WPRD DAILY POSITION" xfId="98"/>
    <cellStyle name="Comma_WPRD ROLL" xfId="99"/>
    <cellStyle name="Comma_WTI DAILY POSITION" xfId="100"/>
    <cellStyle name="Comma_WTI DAILY POSITION (2)" xfId="101"/>
    <cellStyle name="Comma_WTI Origination" xfId="102"/>
    <cellStyle name="Comma_WTI ROLL" xfId="103"/>
    <cellStyle name="Comma_WTI ROLL (2)" xfId="104"/>
    <cellStyle name="Currency [0]_0731" xfId="105"/>
    <cellStyle name="Currency [0]_0894PlantBks" xfId="106"/>
    <cellStyle name="Currency [0]_conrep" xfId="107"/>
    <cellStyle name="Currency [0]_conversion" xfId="108"/>
    <cellStyle name="Currency [0]_Crude Origination" xfId="109"/>
    <cellStyle name="Currency [0]_Crude Prod Report" xfId="110"/>
    <cellStyle name="Currency [0]_Crude Prod Roll" xfId="111"/>
    <cellStyle name="Currency [0]_DAILY POSITION REPORT" xfId="112"/>
    <cellStyle name="Currency [0]_DAILY POSITION REPORT_1" xfId="113"/>
    <cellStyle name="Currency [0]_EXPLAIN" xfId="114"/>
    <cellStyle name="Currency [0]_G" xfId="115"/>
    <cellStyle name="Currency [0]_H" xfId="116"/>
    <cellStyle name="Currency [0]_HEAT DAILY POSITION" xfId="117"/>
    <cellStyle name="Currency [0]_HEAT ROLL" xfId="118"/>
    <cellStyle name="Currency [0]_JET DAILY POSITION" xfId="119"/>
    <cellStyle name="Currency [0]_JET ROLL" xfId="120"/>
    <cellStyle name="Currency [0]_L" xfId="121"/>
    <cellStyle name="Currency [0]_N" xfId="122"/>
    <cellStyle name="Currency [0]_New and Improved Rollforward" xfId="123"/>
    <cellStyle name="Currency [0]_NewDPR" xfId="124"/>
    <cellStyle name="Currency [0]_NewDPR_1" xfId="125"/>
    <cellStyle name="Currency [0]_NewRoll" xfId="126"/>
    <cellStyle name="Currency [0]_NewRoll (2)" xfId="127"/>
    <cellStyle name="Currency [0]_NewRoll (2)_0894PlantBks" xfId="128"/>
    <cellStyle name="Currency [0]_NewRoll (2)_NewDPR" xfId="129"/>
    <cellStyle name="Currency [0]_Omic0799" xfId="130"/>
    <cellStyle name="Currency [0]_Post_ID" xfId="131"/>
    <cellStyle name="Currency [0]_Post_ID (2)" xfId="132"/>
    <cellStyle name="Currency [0]_Products" xfId="133"/>
    <cellStyle name="Currency [0]_RESID DAILY POSITION" xfId="134"/>
    <cellStyle name="Currency [0]_RESID ORIGINATION" xfId="135"/>
    <cellStyle name="Currency [0]_RESID ROLL" xfId="136"/>
    <cellStyle name="Currency [0]_ROLL" xfId="137"/>
    <cellStyle name="Currency [0]_Sheet1" xfId="138"/>
    <cellStyle name="Currency [0]_Spread" xfId="139"/>
    <cellStyle name="Currency [0]_WPRD DAILY POSITION" xfId="140"/>
    <cellStyle name="Currency [0]_WPRD ROLL" xfId="141"/>
    <cellStyle name="Currency [0]_WTI DAILY POSITION" xfId="142"/>
    <cellStyle name="Currency [0]_WTI DAILY POSITION (2)" xfId="143"/>
    <cellStyle name="Currency [0]_WTI Origination" xfId="144"/>
    <cellStyle name="Currency [0]_WTI ROLL" xfId="145"/>
    <cellStyle name="Currency [0]_WTI ROLL (2)" xfId="146"/>
    <cellStyle name="Currency_0731" xfId="147"/>
    <cellStyle name="Currency_0894PlantBks" xfId="148"/>
    <cellStyle name="Currency_conrep" xfId="149"/>
    <cellStyle name="Currency_conversion" xfId="150"/>
    <cellStyle name="Currency_Crude Origination" xfId="151"/>
    <cellStyle name="Currency_Crude Prod Report" xfId="152"/>
    <cellStyle name="Currency_Crude Prod Roll" xfId="153"/>
    <cellStyle name="Currency_DAILY POSITION REPORT" xfId="154"/>
    <cellStyle name="Currency_DAILY POSITION REPORT_1" xfId="155"/>
    <cellStyle name="Currency_EXPLAIN" xfId="156"/>
    <cellStyle name="Currency_G" xfId="157"/>
    <cellStyle name="Currency_H" xfId="158"/>
    <cellStyle name="Currency_HEAT DAILY POSITION" xfId="159"/>
    <cellStyle name="Currency_HEAT ROLL" xfId="160"/>
    <cellStyle name="Currency_JET DAILY POSITION" xfId="161"/>
    <cellStyle name="Currency_JET ROLL" xfId="162"/>
    <cellStyle name="Currency_L" xfId="163"/>
    <cellStyle name="Currency_N" xfId="164"/>
    <cellStyle name="Currency_New and Improved Rollforward" xfId="165"/>
    <cellStyle name="Currency_NewDPR" xfId="166"/>
    <cellStyle name="Currency_NewDPR_1" xfId="167"/>
    <cellStyle name="Currency_NewRoll" xfId="168"/>
    <cellStyle name="Currency_NewRoll (2)" xfId="169"/>
    <cellStyle name="Currency_NewRoll (2)_0894PlantBks" xfId="170"/>
    <cellStyle name="Currency_NewRoll (2)_NewDPR" xfId="171"/>
    <cellStyle name="Currency_Omic0799" xfId="172"/>
    <cellStyle name="Currency_Post_ID" xfId="173"/>
    <cellStyle name="Currency_Post_ID (2)" xfId="174"/>
    <cellStyle name="Currency_Products" xfId="175"/>
    <cellStyle name="Currency_RESID DAILY POSITION" xfId="176"/>
    <cellStyle name="Currency_RESID ORIGINATION" xfId="177"/>
    <cellStyle name="Currency_RESID ROLL" xfId="178"/>
    <cellStyle name="Currency_ROLL" xfId="179"/>
    <cellStyle name="Currency_Sheet1" xfId="180"/>
    <cellStyle name="Currency_Spread" xfId="181"/>
    <cellStyle name="Currency_TopPage multi Post ID" xfId="182"/>
    <cellStyle name="Currency_WPRD DAILY POSITION" xfId="183"/>
    <cellStyle name="Currency_WPRD ROLL" xfId="184"/>
    <cellStyle name="Currency_WTI DAILY POSITION" xfId="185"/>
    <cellStyle name="Currency_WTI DAILY POSITION (2)" xfId="186"/>
    <cellStyle name="Currency_WTI Origination" xfId="187"/>
    <cellStyle name="Currency_WTI ROLL" xfId="188"/>
    <cellStyle name="Currency_WTI ROLL (2)" xfId="189"/>
    <cellStyle name="Normal_0294ORG.XLS" xfId="190"/>
    <cellStyle name="Normal_0594ORG" xfId="191"/>
    <cellStyle name="Normal_0694ORG" xfId="192"/>
    <cellStyle name="Normal_0731" xfId="193"/>
    <cellStyle name="Normal_B" xfId="194"/>
    <cellStyle name="Normal_Curves" xfId="195"/>
    <cellStyle name="Normal_G" xfId="196"/>
    <cellStyle name="Normal_H" xfId="197"/>
    <cellStyle name="Normal_June Options 97" xfId="198"/>
    <cellStyle name="Normal_L" xfId="199"/>
    <cellStyle name="Normal_Liquids Book Origination" xfId="200"/>
    <cellStyle name="Normal_N" xfId="201"/>
    <cellStyle name="Normal_WTI Origination" xfId="2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pipe_opt_12301999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xotic%20Pipe%20Op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Basis Options"/>
      <sheetName val="Digital"/>
      <sheetName val="Correllations"/>
      <sheetName val="GAMMA"/>
      <sheetName val="POSITION"/>
      <sheetName val="Curves"/>
      <sheetName val="PREVCURVES"/>
      <sheetName val="pipe_opt_12301999"/>
      <sheetName val="DATA2"/>
      <sheetName val="DATA3"/>
      <sheetName val="Sheet1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igital"/>
      <sheetName val="Peaker"/>
      <sheetName val="Extendible Collars"/>
      <sheetName val="Basket Options"/>
      <sheetName val="Pivot"/>
      <sheetName val="BASIS GREEKS"/>
      <sheetName val="Option Gamma"/>
      <sheetName val="CrvSh Location"/>
      <sheetName val="Basis Spread Options"/>
      <sheetName val="skew"/>
      <sheetName val="Basis Options"/>
      <sheetName val="Basis Options Pos"/>
      <sheetName val="CHANGE"/>
      <sheetName val="GD Spread Options"/>
      <sheetName val="CashFlows"/>
      <sheetName val="Correllations"/>
      <sheetName val="POSITION"/>
      <sheetName val="Curves"/>
      <sheetName val="GD Curves"/>
      <sheetName val="pipe_opt_D"/>
      <sheetName val="pipe_opt"/>
      <sheetName val="DATA3"/>
      <sheetName val="PREVCURVES"/>
      <sheetName val="DATA2"/>
      <sheetName val="TXT File-D"/>
      <sheetName val="TXT File-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5" min="5" style="0" width="16.13"/>
    <col collapsed="false" customWidth="true" hidden="false" outlineLevel="0" max="6" min="6" style="0" width="7.7"/>
    <col collapsed="false" customWidth="true" hidden="false" outlineLevel="0" max="9" min="9" style="0" width="14.14"/>
    <col collapsed="false" customWidth="true" hidden="false" outlineLevel="0" max="13" min="13" style="0" width="12.56"/>
    <col collapsed="false" customWidth="true" hidden="false" outlineLevel="0" max="16" min="16" style="0" width="13.14"/>
    <col collapsed="false" customWidth="true" hidden="true" outlineLevel="0" max="18" min="18" style="0" width="13.85"/>
    <col collapsed="false" customWidth="false" hidden="true" outlineLevel="0" max="20" min="19" style="0" width="9.06"/>
    <col collapsed="false" customWidth="true" hidden="true" outlineLevel="0" max="21" min="21" style="0" width="12.28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5" t="s">
        <v>17</v>
      </c>
      <c r="B3" s="0" t="str">
        <f aca="false">IF(I3&gt;0,"BUY","SELL")</f>
        <v>BUY</v>
      </c>
      <c r="C3" s="0" t="str">
        <f aca="false">IF(G3="C","CALL","PUT")</f>
        <v>CALL</v>
      </c>
      <c r="D3" s="6" t="s">
        <v>18</v>
      </c>
      <c r="E3" s="7" t="s">
        <v>19</v>
      </c>
      <c r="F3" s="7" t="s">
        <v>20</v>
      </c>
      <c r="G3" s="8" t="s">
        <v>21</v>
      </c>
      <c r="H3" s="8" t="n">
        <v>36557</v>
      </c>
      <c r="I3" s="9" t="n">
        <v>290000</v>
      </c>
      <c r="J3" s="0" t="n">
        <f aca="false">ABS(I3)</f>
        <v>290000</v>
      </c>
      <c r="K3" s="7" t="n">
        <v>0.5</v>
      </c>
      <c r="L3" s="0" t="n">
        <v>2.61</v>
      </c>
      <c r="M3" s="0" t="str">
        <f aca="false">CONCATENATE(B3," - ",C3)</f>
        <v>BUY - CALL</v>
      </c>
      <c r="N3" s="0" t="n">
        <f aca="false">L3+K3</f>
        <v>3.11</v>
      </c>
      <c r="O3" s="0" t="n">
        <v>5.21</v>
      </c>
      <c r="P3" s="10" t="n">
        <f aca="false">IF(M3="SELL - PUT",IF(O3-N3&gt;0,0,(O3-N3)*J3),IF(M3="BUY - CALL",IF(N3-O3&gt;0,0,(O3-N3)*J3),IF(M3="SELL - CALL",IF(N3-O3&gt;0,0,(N3-O3)*J3),IF(M3="BUY - PUT",IF(O3-N3&gt;0,0,(N3-O3)*J3)))))</f>
        <v>609000</v>
      </c>
      <c r="R3" s="11" t="n">
        <v>667000</v>
      </c>
    </row>
    <row r="4" customFormat="false" ht="12.75" hidden="false" customHeight="false" outlineLevel="0" collapsed="false">
      <c r="A4" s="12" t="s">
        <v>22</v>
      </c>
      <c r="B4" s="0" t="str">
        <f aca="false">IF(I4&gt;0,"BUY","SELL")</f>
        <v>BUY</v>
      </c>
      <c r="C4" s="0" t="str">
        <f aca="false">IF(G4="C","CALL","PUT")</f>
        <v>CALL</v>
      </c>
      <c r="D4" s="7" t="s">
        <v>23</v>
      </c>
      <c r="E4" s="7" t="s">
        <v>19</v>
      </c>
      <c r="F4" s="7" t="s">
        <v>20</v>
      </c>
      <c r="G4" s="7" t="s">
        <v>21</v>
      </c>
      <c r="H4" s="8" t="n">
        <v>36557</v>
      </c>
      <c r="I4" s="9" t="n">
        <v>1450000</v>
      </c>
      <c r="J4" s="0" t="n">
        <f aca="false">ABS(I4)</f>
        <v>1450000</v>
      </c>
      <c r="K4" s="7" t="n">
        <v>1</v>
      </c>
      <c r="L4" s="0" t="n">
        <v>2.61</v>
      </c>
      <c r="M4" s="0" t="str">
        <f aca="false">CONCATENATE(B4," - ",C4)</f>
        <v>BUY - CALL</v>
      </c>
      <c r="N4" s="0" t="n">
        <f aca="false">L4+K4</f>
        <v>3.61</v>
      </c>
      <c r="O4" s="0" t="n">
        <v>5.21</v>
      </c>
      <c r="P4" s="10" t="n">
        <f aca="false">IF(M4="SELL - PUT",IF(O4-N4&gt;0,0,(O4-N4)*J4),IF(M4="BUY - CALL",IF(N4-O4&gt;0,0,(O4-N4)*J4),IF(M4="SELL - CALL",IF(N4-O4&gt;0,0,(N4-O4)*J4),IF(M4="BUY - PUT",IF(O4-N4&gt;0,0,(N4-O4)*J4)))))</f>
        <v>2320000</v>
      </c>
      <c r="R4" s="13" t="n">
        <v>2610000</v>
      </c>
    </row>
    <row r="5" customFormat="false" ht="12.75" hidden="false" customHeight="false" outlineLevel="0" collapsed="false">
      <c r="A5" s="12" t="s">
        <v>24</v>
      </c>
      <c r="B5" s="0" t="str">
        <f aca="false">IF(I5&gt;0,"BUY","SELL")</f>
        <v>BUY</v>
      </c>
      <c r="C5" s="0" t="str">
        <f aca="false">IF(G5="C","CALL","PUT")</f>
        <v>CALL</v>
      </c>
      <c r="D5" s="7" t="s">
        <v>25</v>
      </c>
      <c r="E5" s="7" t="s">
        <v>26</v>
      </c>
      <c r="F5" s="7" t="s">
        <v>20</v>
      </c>
      <c r="G5" s="7" t="s">
        <v>21</v>
      </c>
      <c r="H5" s="8" t="n">
        <v>36557</v>
      </c>
      <c r="I5" s="9" t="n">
        <v>500000</v>
      </c>
      <c r="J5" s="0" t="n">
        <f aca="false">ABS(I5)</f>
        <v>500000</v>
      </c>
      <c r="K5" s="7" t="n">
        <v>0.27</v>
      </c>
      <c r="L5" s="0" t="n">
        <v>2.61</v>
      </c>
      <c r="M5" s="0" t="str">
        <f aca="false">CONCATENATE(B5," - ",C5)</f>
        <v>BUY - CALL</v>
      </c>
      <c r="N5" s="0" t="n">
        <f aca="false">L5+K5</f>
        <v>2.88</v>
      </c>
      <c r="O5" s="0" t="n">
        <v>2.76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12" t="s">
        <v>24</v>
      </c>
      <c r="B6" s="0" t="str">
        <f aca="false">IF(I6&gt;0,"BUY","SELL")</f>
        <v>BUY</v>
      </c>
      <c r="C6" s="0" t="str">
        <f aca="false">IF(G6="C","CALL","PUT")</f>
        <v>CALL</v>
      </c>
      <c r="D6" s="7" t="s">
        <v>27</v>
      </c>
      <c r="E6" s="7" t="s">
        <v>19</v>
      </c>
      <c r="F6" s="7" t="s">
        <v>20</v>
      </c>
      <c r="G6" s="8" t="s">
        <v>21</v>
      </c>
      <c r="H6" s="8" t="n">
        <v>36557</v>
      </c>
      <c r="I6" s="9" t="n">
        <v>500000</v>
      </c>
      <c r="J6" s="0" t="n">
        <f aca="false">ABS(I6)</f>
        <v>500000</v>
      </c>
      <c r="K6" s="6" t="n">
        <v>1</v>
      </c>
      <c r="L6" s="0" t="n">
        <v>2.61</v>
      </c>
      <c r="M6" s="0" t="str">
        <f aca="false">CONCATENATE(B6," - ",C6)</f>
        <v>BUY - CALL</v>
      </c>
      <c r="N6" s="0" t="n">
        <f aca="false">L6+K6</f>
        <v>3.61</v>
      </c>
      <c r="O6" s="0" t="n">
        <v>5.21</v>
      </c>
      <c r="P6" s="10" t="n">
        <f aca="false">IF(M6="SELL - PUT",IF(O6-N6&gt;0,0,(O6-N6)*J6),IF(M6="BUY - CALL",IF(N6-O6&gt;0,0,(O6-N6)*J6),IF(M6="SELL - CALL",IF(N6-O6&gt;0,0,(N6-O6)*J6),IF(M6="BUY - PUT",IF(O6-N6&gt;0,0,(N6-O6)*J6)))))</f>
        <v>800000</v>
      </c>
      <c r="R6" s="13" t="n">
        <v>900000</v>
      </c>
    </row>
    <row r="7" customFormat="false" ht="12.75" hidden="false" customHeight="false" outlineLevel="0" collapsed="false">
      <c r="A7" s="12" t="s">
        <v>24</v>
      </c>
      <c r="B7" s="0" t="str">
        <f aca="false">IF(I7&gt;0,"BUY","SELL")</f>
        <v>BUY</v>
      </c>
      <c r="C7" s="0" t="str">
        <f aca="false">IF(G7="C","CALL","PUT")</f>
        <v>CALL</v>
      </c>
      <c r="D7" s="0" t="s">
        <v>28</v>
      </c>
      <c r="E7" s="7" t="s">
        <v>19</v>
      </c>
      <c r="F7" s="0" t="s">
        <v>20</v>
      </c>
      <c r="G7" s="0" t="s">
        <v>21</v>
      </c>
      <c r="H7" s="14" t="n">
        <v>36557</v>
      </c>
      <c r="I7" s="0" t="n">
        <v>290000</v>
      </c>
      <c r="J7" s="0" t="n">
        <f aca="false">ABS(I7)</f>
        <v>290000</v>
      </c>
      <c r="K7" s="0" t="n">
        <v>1</v>
      </c>
      <c r="L7" s="0" t="n">
        <v>2.61</v>
      </c>
      <c r="M7" s="0" t="str">
        <f aca="false">CONCATENATE(B7," - ",C7)</f>
        <v>BUY - CALL</v>
      </c>
      <c r="N7" s="0" t="n">
        <f aca="false">L7+K7</f>
        <v>3.61</v>
      </c>
      <c r="O7" s="0" t="n">
        <v>5.21</v>
      </c>
      <c r="P7" s="10" t="n">
        <f aca="false">IF(M7="SELL - PUT",IF(O7-N7&gt;0,0,(O7-N7)*J7),IF(M7="BUY - CALL",IF(N7-O7&gt;0,0,(O7-N7)*J7),IF(M7="SELL - CALL",IF(N7-O7&gt;0,0,(N7-O7)*J7),IF(M7="BUY - PUT",IF(O7-N7&gt;0,0,(N7-O7)*J7)))))</f>
        <v>464000</v>
      </c>
      <c r="R7" s="13" t="n">
        <v>522000</v>
      </c>
    </row>
    <row r="8" customFormat="false" ht="12.75" hidden="false" customHeight="false" outlineLevel="0" collapsed="false">
      <c r="A8" s="12" t="s">
        <v>24</v>
      </c>
      <c r="B8" s="0" t="str">
        <f aca="false">IF(I8&gt;0,"BUY","SELL")</f>
        <v>SELL</v>
      </c>
      <c r="C8" s="0" t="str">
        <f aca="false">IF(G8="C","CALL","PUT")</f>
        <v>CALL</v>
      </c>
      <c r="D8" s="7" t="s">
        <v>29</v>
      </c>
      <c r="E8" s="7" t="s">
        <v>19</v>
      </c>
      <c r="F8" s="7" t="s">
        <v>20</v>
      </c>
      <c r="G8" s="8" t="s">
        <v>21</v>
      </c>
      <c r="H8" s="8" t="n">
        <v>36557</v>
      </c>
      <c r="I8" s="9" t="n">
        <v>-1000000</v>
      </c>
      <c r="J8" s="0" t="n">
        <f aca="false">ABS(I8)</f>
        <v>1000000</v>
      </c>
      <c r="K8" s="6" t="n">
        <v>1</v>
      </c>
      <c r="L8" s="0" t="n">
        <v>2.61</v>
      </c>
      <c r="M8" s="0" t="str">
        <f aca="false">CONCATENATE(B8," - ",C8)</f>
        <v>SELL - CALL</v>
      </c>
      <c r="N8" s="0" t="n">
        <f aca="false">L8+K8</f>
        <v>3.61</v>
      </c>
      <c r="O8" s="0" t="n">
        <v>5.21</v>
      </c>
      <c r="P8" s="10" t="n">
        <f aca="false">IF(M8="SELL - PUT",IF(O8-N8&gt;0,0,(O8-N8)*J8),IF(M8="BUY - CALL",IF(N8-O8&gt;0,0,(O8-N8)*J8),IF(M8="SELL - CALL",IF(N8-O8&gt;0,0,(N8-O8)*J8),IF(M8="BUY - PUT",IF(O8-N8&gt;0,0,(N8-O8)*J8)))))</f>
        <v>-1600000</v>
      </c>
      <c r="R8" s="13" t="n">
        <v>-1800000</v>
      </c>
    </row>
    <row r="9" customFormat="false" ht="12.75" hidden="false" customHeight="false" outlineLevel="0" collapsed="false">
      <c r="A9" s="12" t="s">
        <v>24</v>
      </c>
      <c r="B9" s="0" t="str">
        <f aca="false">IF(I9&gt;0,"BUY","SELL")</f>
        <v>BUY</v>
      </c>
      <c r="C9" s="0" t="str">
        <f aca="false">IF(G9="C","CALL","PUT")</f>
        <v>PUT</v>
      </c>
      <c r="D9" s="7" t="s">
        <v>30</v>
      </c>
      <c r="E9" s="7" t="s">
        <v>19</v>
      </c>
      <c r="F9" s="7" t="s">
        <v>20</v>
      </c>
      <c r="G9" s="8" t="s">
        <v>31</v>
      </c>
      <c r="H9" s="8" t="n">
        <v>36557</v>
      </c>
      <c r="I9" s="9" t="n">
        <v>1000000</v>
      </c>
      <c r="J9" s="0" t="n">
        <f aca="false">ABS(I9)</f>
        <v>1000000</v>
      </c>
      <c r="K9" s="6" t="n">
        <v>0.5</v>
      </c>
      <c r="L9" s="0" t="n">
        <v>2.61</v>
      </c>
      <c r="M9" s="0" t="str">
        <f aca="false">CONCATENATE(B9," - ",C9)</f>
        <v>BUY - PUT</v>
      </c>
      <c r="N9" s="0" t="n">
        <f aca="false">L9+K9</f>
        <v>3.11</v>
      </c>
      <c r="O9" s="0" t="n">
        <v>5.21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12" t="s">
        <v>24</v>
      </c>
      <c r="B10" s="0" t="str">
        <f aca="false">IF(I10&gt;0,"BUY","SELL")</f>
        <v>BUY</v>
      </c>
      <c r="C10" s="0" t="str">
        <f aca="false">IF(G10="C","CALL","PUT")</f>
        <v>PUT</v>
      </c>
      <c r="D10" s="0" t="s">
        <v>32</v>
      </c>
      <c r="E10" s="7" t="s">
        <v>19</v>
      </c>
      <c r="F10" s="0" t="s">
        <v>20</v>
      </c>
      <c r="G10" s="0" t="s">
        <v>31</v>
      </c>
      <c r="H10" s="14" t="n">
        <v>36557</v>
      </c>
      <c r="I10" s="15" t="n">
        <v>290000</v>
      </c>
      <c r="J10" s="0" t="n">
        <f aca="false">ABS(I10)</f>
        <v>290000</v>
      </c>
      <c r="K10" s="0" t="n">
        <v>0.3</v>
      </c>
      <c r="L10" s="0" t="n">
        <v>2.61</v>
      </c>
      <c r="M10" s="0" t="str">
        <f aca="false">CONCATENATE(B10," - ",C10)</f>
        <v>BUY - PUT</v>
      </c>
      <c r="N10" s="0" t="n">
        <f aca="false">L10+K10</f>
        <v>2.91</v>
      </c>
      <c r="O10" s="0" t="n">
        <v>5.21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33</v>
      </c>
      <c r="B11" s="0" t="str">
        <f aca="false">IF(I11&gt;0,"BUY","SELL")</f>
        <v>BUY</v>
      </c>
      <c r="C11" s="0" t="str">
        <f aca="false">IF(G11="C","CALL","PUT")</f>
        <v>PUT</v>
      </c>
      <c r="D11" s="16" t="s">
        <v>34</v>
      </c>
      <c r="E11" s="17" t="s">
        <v>19</v>
      </c>
      <c r="F11" s="16" t="s">
        <v>20</v>
      </c>
      <c r="G11" s="16" t="s">
        <v>31</v>
      </c>
      <c r="H11" s="18" t="n">
        <v>36557</v>
      </c>
      <c r="I11" s="19" t="n">
        <v>2000000</v>
      </c>
      <c r="J11" s="0" t="n">
        <f aca="false">ABS(I11)</f>
        <v>2000000</v>
      </c>
      <c r="K11" s="19" t="n">
        <v>0.3</v>
      </c>
      <c r="L11" s="0" t="n">
        <v>2.61</v>
      </c>
      <c r="M11" s="0" t="str">
        <f aca="false">CONCATENATE(B11," - ",C11)</f>
        <v>BUY - PUT</v>
      </c>
      <c r="N11" s="0" t="n">
        <f aca="false">L11+K11</f>
        <v>2.91</v>
      </c>
      <c r="O11" s="0" t="n">
        <v>5.21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35</v>
      </c>
      <c r="B12" s="0" t="str">
        <f aca="false">IF(I12&gt;0,"BUY","SELL")</f>
        <v>BUY</v>
      </c>
      <c r="C12" s="0" t="str">
        <f aca="false">IF(G12="C","CALL","PUT")</f>
        <v>CALL</v>
      </c>
      <c r="D12" s="0" t="s">
        <v>36</v>
      </c>
      <c r="E12" s="7" t="s">
        <v>19</v>
      </c>
      <c r="F12" s="0" t="s">
        <v>20</v>
      </c>
      <c r="G12" s="0" t="s">
        <v>21</v>
      </c>
      <c r="H12" s="8" t="n">
        <v>36557</v>
      </c>
      <c r="I12" s="0" t="n">
        <v>500000</v>
      </c>
      <c r="J12" s="0" t="n">
        <f aca="false">ABS(I12)</f>
        <v>500000</v>
      </c>
      <c r="K12" s="0" t="n">
        <v>1</v>
      </c>
      <c r="L12" s="0" t="n">
        <v>2.61</v>
      </c>
      <c r="M12" s="0" t="str">
        <f aca="false">CONCATENATE(B12," - ",C12)</f>
        <v>BUY - CALL</v>
      </c>
      <c r="N12" s="0" t="n">
        <f aca="false">L12+K12</f>
        <v>3.61</v>
      </c>
      <c r="O12" s="0" t="n">
        <v>5.21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800000</v>
      </c>
      <c r="R12" s="13" t="n">
        <v>900000</v>
      </c>
    </row>
    <row r="13" customFormat="false" ht="12.75" hidden="false" customHeight="false" outlineLevel="0" collapsed="false">
      <c r="A13" s="12" t="s">
        <v>35</v>
      </c>
      <c r="B13" s="0" t="str">
        <f aca="false">IF(I13&gt;0,"BUY","SELL")</f>
        <v>BUY</v>
      </c>
      <c r="C13" s="0" t="str">
        <f aca="false">IF(G13="C","CALL","PUT")</f>
        <v>CALL</v>
      </c>
      <c r="D13" s="0" t="s">
        <v>37</v>
      </c>
      <c r="E13" s="7" t="s">
        <v>19</v>
      </c>
      <c r="F13" s="7" t="s">
        <v>20</v>
      </c>
      <c r="G13" s="8" t="s">
        <v>21</v>
      </c>
      <c r="H13" s="8" t="n">
        <v>36557</v>
      </c>
      <c r="I13" s="9" t="n">
        <v>500000</v>
      </c>
      <c r="J13" s="0" t="n">
        <f aca="false">ABS(I13)</f>
        <v>500000</v>
      </c>
      <c r="K13" s="7" t="n">
        <v>0.6</v>
      </c>
      <c r="L13" s="0" t="n">
        <v>2.61</v>
      </c>
      <c r="M13" s="0" t="str">
        <f aca="false">CONCATENATE(B13," - ",C13)</f>
        <v>BUY - CALL</v>
      </c>
      <c r="N13" s="0" t="n">
        <f aca="false">L13+K13</f>
        <v>3.21</v>
      </c>
      <c r="O13" s="0" t="n">
        <v>5.21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1000000</v>
      </c>
      <c r="R13" s="11" t="n">
        <v>1100000</v>
      </c>
    </row>
    <row r="14" customFormat="false" ht="12.75" hidden="false" customHeight="false" outlineLevel="0" collapsed="false">
      <c r="A14" s="12" t="s">
        <v>35</v>
      </c>
      <c r="B14" s="0" t="str">
        <f aca="false">IF(I14&gt;0,"BUY","SELL")</f>
        <v>BUY</v>
      </c>
      <c r="C14" s="0" t="str">
        <f aca="false">IF(G14="C","CALL","PUT")</f>
        <v>PUT</v>
      </c>
      <c r="D14" s="7" t="s">
        <v>38</v>
      </c>
      <c r="E14" s="7" t="s">
        <v>19</v>
      </c>
      <c r="F14" s="16" t="s">
        <v>20</v>
      </c>
      <c r="G14" s="16" t="s">
        <v>31</v>
      </c>
      <c r="H14" s="18" t="n">
        <v>36557</v>
      </c>
      <c r="I14" s="15" t="n">
        <v>1000000</v>
      </c>
      <c r="J14" s="0" t="n">
        <f aca="false">ABS(I14)</f>
        <v>1000000</v>
      </c>
      <c r="K14" s="16" t="n">
        <v>0.8</v>
      </c>
      <c r="L14" s="0" t="n">
        <v>2.61</v>
      </c>
      <c r="M14" s="0" t="str">
        <f aca="false">CONCATENATE(B14," - ",C14)</f>
        <v>BUY - PUT</v>
      </c>
      <c r="N14" s="0" t="n">
        <f aca="false">L14+K14</f>
        <v>3.41</v>
      </c>
      <c r="O14" s="0" t="n">
        <v>5.21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35</v>
      </c>
      <c r="B15" s="0" t="str">
        <f aca="false">IF(I15&gt;0,"BUY","SELL")</f>
        <v>BUY</v>
      </c>
      <c r="C15" s="0" t="str">
        <f aca="false">IF(G15="C","CALL","PUT")</f>
        <v>PUT</v>
      </c>
      <c r="D15" s="20" t="s">
        <v>39</v>
      </c>
      <c r="E15" s="7" t="s">
        <v>19</v>
      </c>
      <c r="F15" s="7" t="s">
        <v>20</v>
      </c>
      <c r="G15" s="20" t="s">
        <v>31</v>
      </c>
      <c r="H15" s="8" t="n">
        <v>36557</v>
      </c>
      <c r="I15" s="9" t="n">
        <v>1450000</v>
      </c>
      <c r="J15" s="0" t="n">
        <f aca="false">ABS(I15)</f>
        <v>1450000</v>
      </c>
      <c r="K15" s="20" t="n">
        <v>0.5</v>
      </c>
      <c r="L15" s="0" t="n">
        <v>2.61</v>
      </c>
      <c r="M15" s="0" t="str">
        <f aca="false">CONCATENATE(B15," - ",C15)</f>
        <v>BUY - PUT</v>
      </c>
      <c r="N15" s="0" t="n">
        <f aca="false">L15+K15</f>
        <v>3.11</v>
      </c>
      <c r="O15" s="0" t="n">
        <v>5.21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21" t="s">
        <v>35</v>
      </c>
      <c r="B16" s="0" t="str">
        <f aca="false">IF(I16&gt;0,"BUY","SELL")</f>
        <v>BUY</v>
      </c>
      <c r="C16" s="0" t="str">
        <f aca="false">IF(G16="C","CALL","PUT")</f>
        <v>PUT</v>
      </c>
      <c r="D16" s="6" t="s">
        <v>40</v>
      </c>
      <c r="E16" s="7" t="s">
        <v>19</v>
      </c>
      <c r="F16" s="7" t="s">
        <v>20</v>
      </c>
      <c r="G16" s="8" t="s">
        <v>31</v>
      </c>
      <c r="H16" s="8" t="n">
        <v>36557</v>
      </c>
      <c r="I16" s="9" t="n">
        <v>290000</v>
      </c>
      <c r="J16" s="0" t="n">
        <f aca="false">ABS(I16)</f>
        <v>290000</v>
      </c>
      <c r="K16" s="20" t="n">
        <v>0.5</v>
      </c>
      <c r="L16" s="0" t="n">
        <v>2.61</v>
      </c>
      <c r="M16" s="0" t="str">
        <f aca="false">CONCATENATE(B16," - ",C16)</f>
        <v>BUY - PUT</v>
      </c>
      <c r="N16" s="0" t="n">
        <f aca="false">L16+K16</f>
        <v>3.11</v>
      </c>
      <c r="O16" s="0" t="n">
        <v>5.21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21" t="s">
        <v>35</v>
      </c>
      <c r="B17" s="0" t="str">
        <f aca="false">IF(I17&gt;0,"BUY","SELL")</f>
        <v>SELL</v>
      </c>
      <c r="C17" s="0" t="str">
        <f aca="false">IF(G17="C","CALL","PUT")</f>
        <v>CALL</v>
      </c>
      <c r="D17" s="6" t="s">
        <v>41</v>
      </c>
      <c r="E17" s="7" t="s">
        <v>42</v>
      </c>
      <c r="F17" s="7" t="s">
        <v>20</v>
      </c>
      <c r="G17" s="8" t="s">
        <v>21</v>
      </c>
      <c r="H17" s="8" t="n">
        <v>36557</v>
      </c>
      <c r="I17" s="9" t="n">
        <v>-500000</v>
      </c>
      <c r="J17" s="0" t="n">
        <f aca="false">ABS(I17)</f>
        <v>500000</v>
      </c>
      <c r="K17" s="20" t="n">
        <v>0.175</v>
      </c>
      <c r="L17" s="0" t="n">
        <v>2.61</v>
      </c>
      <c r="M17" s="0" t="str">
        <f aca="false">CONCATENATE(B17," - ",C17)</f>
        <v>SELL - CALL</v>
      </c>
      <c r="N17" s="0" t="n">
        <f aca="false">L17+K17</f>
        <v>2.785</v>
      </c>
      <c r="O17" s="0" t="n">
        <v>2.66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3" t="n">
        <v>0</v>
      </c>
    </row>
    <row r="18" customFormat="false" ht="12.75" hidden="false" customHeight="false" outlineLevel="0" collapsed="false">
      <c r="A18" s="21" t="s">
        <v>35</v>
      </c>
      <c r="B18" s="0" t="str">
        <f aca="false">IF(I18&gt;0,"BUY","SELL")</f>
        <v>SELL</v>
      </c>
      <c r="C18" s="0" t="str">
        <f aca="false">IF(G18="C","CALL","PUT")</f>
        <v>CALL</v>
      </c>
      <c r="D18" s="6" t="s">
        <v>43</v>
      </c>
      <c r="E18" s="7" t="s">
        <v>42</v>
      </c>
      <c r="F18" s="7" t="s">
        <v>20</v>
      </c>
      <c r="G18" s="8" t="s">
        <v>21</v>
      </c>
      <c r="H18" s="8" t="n">
        <v>36557</v>
      </c>
      <c r="I18" s="9" t="n">
        <v>-500000</v>
      </c>
      <c r="J18" s="0" t="n">
        <f aca="false">ABS(I18)</f>
        <v>500000</v>
      </c>
      <c r="K18" s="20" t="n">
        <v>0.175</v>
      </c>
      <c r="L18" s="0" t="n">
        <v>2.61</v>
      </c>
      <c r="M18" s="0" t="str">
        <f aca="false">CONCATENATE(B18," - ",C18)</f>
        <v>SELL - CALL</v>
      </c>
      <c r="N18" s="0" t="n">
        <f aca="false">L18+K18</f>
        <v>2.785</v>
      </c>
      <c r="O18" s="0" t="n">
        <v>2.66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0</v>
      </c>
      <c r="R18" s="13" t="n">
        <v>0</v>
      </c>
    </row>
    <row r="19" customFormat="false" ht="12.75" hidden="false" customHeight="false" outlineLevel="0" collapsed="false">
      <c r="A19" s="16" t="s">
        <v>44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45</v>
      </c>
      <c r="E19" s="7" t="s">
        <v>46</v>
      </c>
      <c r="F19" s="7" t="s">
        <v>20</v>
      </c>
      <c r="G19" s="8" t="s">
        <v>47</v>
      </c>
      <c r="H19" s="8" t="n">
        <v>36557</v>
      </c>
      <c r="I19" s="9" t="n">
        <v>290000</v>
      </c>
      <c r="J19" s="0" t="n">
        <f aca="false">ABS(I19)</f>
        <v>290000</v>
      </c>
      <c r="K19" s="7" t="n">
        <v>0.3</v>
      </c>
      <c r="L19" s="0" t="n">
        <v>2.61</v>
      </c>
      <c r="M19" s="0" t="str">
        <f aca="false">CONCATENATE(B19," - ",C19)</f>
        <v>BUY - PUT</v>
      </c>
      <c r="N19" s="0" t="n">
        <f aca="false">L19+K19</f>
        <v>2.91</v>
      </c>
      <c r="O19" s="0" t="n">
        <v>5.21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0</v>
      </c>
      <c r="R19" s="13" t="n">
        <v>0</v>
      </c>
    </row>
    <row r="20" customFormat="false" ht="12.75" hidden="false" customHeight="false" outlineLevel="0" collapsed="false">
      <c r="A20" s="7" t="s">
        <v>48</v>
      </c>
      <c r="B20" s="0" t="str">
        <f aca="false">IF(I20&gt;0,"BUY","SELL")</f>
        <v>BUY</v>
      </c>
      <c r="C20" s="0" t="str">
        <f aca="false">IF(G20="C","CALL","PUT")</f>
        <v>CALL</v>
      </c>
      <c r="D20" s="7" t="s">
        <v>49</v>
      </c>
      <c r="E20" s="7" t="s">
        <v>19</v>
      </c>
      <c r="F20" s="7" t="s">
        <v>20</v>
      </c>
      <c r="G20" s="8" t="s">
        <v>21</v>
      </c>
      <c r="H20" s="8" t="n">
        <v>36557</v>
      </c>
      <c r="I20" s="9" t="n">
        <v>870000</v>
      </c>
      <c r="J20" s="0" t="n">
        <f aca="false">ABS(I20)</f>
        <v>870000</v>
      </c>
      <c r="K20" s="6" t="n">
        <v>1</v>
      </c>
      <c r="L20" s="0" t="n">
        <v>2.61</v>
      </c>
      <c r="M20" s="0" t="str">
        <f aca="false">CONCATENATE(B20," - ",C20)</f>
        <v>BUY - CALL</v>
      </c>
      <c r="N20" s="0" t="n">
        <f aca="false">L20+K20</f>
        <v>3.61</v>
      </c>
      <c r="O20" s="0" t="n">
        <v>5.21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1392000</v>
      </c>
      <c r="R20" s="13" t="n">
        <v>1566000</v>
      </c>
    </row>
    <row r="21" customFormat="false" ht="12.75" hidden="false" customHeight="false" outlineLevel="0" collapsed="false">
      <c r="A21" s="16" t="s">
        <v>50</v>
      </c>
      <c r="B21" s="0" t="str">
        <f aca="false">IF(I21&gt;0,"BUY","SELL")</f>
        <v>BUY</v>
      </c>
      <c r="C21" s="0" t="str">
        <f aca="false">IF(G21="C","CALL","PUT")</f>
        <v>CALL</v>
      </c>
      <c r="D21" s="6" t="s">
        <v>51</v>
      </c>
      <c r="E21" s="7" t="s">
        <v>46</v>
      </c>
      <c r="F21" s="7" t="s">
        <v>20</v>
      </c>
      <c r="G21" s="8" t="s">
        <v>21</v>
      </c>
      <c r="H21" s="8" t="n">
        <v>36557</v>
      </c>
      <c r="I21" s="9" t="n">
        <v>290000</v>
      </c>
      <c r="J21" s="0" t="n">
        <f aca="false">ABS(I21)</f>
        <v>290000</v>
      </c>
      <c r="K21" s="7" t="n">
        <v>1</v>
      </c>
      <c r="L21" s="0" t="n">
        <v>2.61</v>
      </c>
      <c r="M21" s="0" t="str">
        <f aca="false">CONCATENATE(B21," - ",C21)</f>
        <v>BUY - CALL</v>
      </c>
      <c r="N21" s="0" t="n">
        <f aca="false">L21+K21</f>
        <v>3.61</v>
      </c>
      <c r="O21" s="0" t="n">
        <v>5.21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464000</v>
      </c>
      <c r="R21" s="13" t="n">
        <v>522000</v>
      </c>
    </row>
    <row r="22" customFormat="false" ht="12.75" hidden="false" customHeight="false" outlineLevel="0" collapsed="false">
      <c r="A22" s="6" t="s">
        <v>52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43</v>
      </c>
      <c r="E22" s="7" t="s">
        <v>42</v>
      </c>
      <c r="F22" s="7" t="s">
        <v>20</v>
      </c>
      <c r="G22" s="8" t="s">
        <v>21</v>
      </c>
      <c r="H22" s="8" t="n">
        <v>36557</v>
      </c>
      <c r="I22" s="9" t="n">
        <v>250000</v>
      </c>
      <c r="J22" s="0" t="n">
        <f aca="false">ABS(I22)</f>
        <v>250000</v>
      </c>
      <c r="K22" s="7" t="n">
        <v>0.175</v>
      </c>
      <c r="L22" s="0" t="n">
        <v>2.61</v>
      </c>
      <c r="M22" s="0" t="str">
        <f aca="false">CONCATENATE(B22," - ",C22)</f>
        <v>BUY - CALL</v>
      </c>
      <c r="N22" s="0" t="n">
        <f aca="false">L22+K22</f>
        <v>2.785</v>
      </c>
      <c r="O22" s="0" t="n">
        <v>2.66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16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46</v>
      </c>
      <c r="F23" s="7" t="s">
        <v>20</v>
      </c>
      <c r="G23" s="8" t="s">
        <v>21</v>
      </c>
      <c r="H23" s="8" t="n">
        <v>36557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2.61</v>
      </c>
      <c r="M23" s="0" t="str">
        <f aca="false">CONCATENATE(B23," - ",C23)</f>
        <v>BUY - CALL</v>
      </c>
      <c r="N23" s="0" t="n">
        <f aca="false">L23+K23</f>
        <v>3.61</v>
      </c>
      <c r="O23" s="0" t="n">
        <v>5.21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2000000</v>
      </c>
      <c r="R23" s="13" t="n">
        <v>2250000</v>
      </c>
    </row>
    <row r="24" customFormat="false" ht="12.75" hidden="false" customHeight="false" outlineLevel="0" collapsed="false">
      <c r="A24" s="16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46</v>
      </c>
      <c r="F24" s="7" t="s">
        <v>20</v>
      </c>
      <c r="G24" s="8" t="s">
        <v>47</v>
      </c>
      <c r="H24" s="8" t="n">
        <v>36557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2.61</v>
      </c>
      <c r="M24" s="0" t="str">
        <f aca="false">CONCATENATE(B24," - ",C24)</f>
        <v>SELL - PUT</v>
      </c>
      <c r="N24" s="0" t="n">
        <f aca="false">L24+K24</f>
        <v>3.395</v>
      </c>
      <c r="O24" s="0" t="n">
        <v>5.21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0</v>
      </c>
      <c r="R24" s="13" t="n">
        <v>0</v>
      </c>
    </row>
    <row r="25" customFormat="false" ht="12.75" hidden="false" customHeight="false" outlineLevel="0" collapsed="false">
      <c r="A25" s="16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46</v>
      </c>
      <c r="F25" s="7" t="s">
        <v>20</v>
      </c>
      <c r="G25" s="8" t="s">
        <v>47</v>
      </c>
      <c r="H25" s="8" t="n">
        <v>36557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2.61</v>
      </c>
      <c r="M25" s="0" t="str">
        <f aca="false">CONCATENATE(B25," - ",C25)</f>
        <v>BUY - PUT</v>
      </c>
      <c r="N25" s="0" t="n">
        <f aca="false">L25+K25</f>
        <v>2.91</v>
      </c>
      <c r="O25" s="0" t="n">
        <v>5.21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16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46</v>
      </c>
      <c r="F26" s="7" t="s">
        <v>20</v>
      </c>
      <c r="G26" s="8" t="s">
        <v>47</v>
      </c>
      <c r="H26" s="8" t="n">
        <v>36557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2.61</v>
      </c>
      <c r="M26" s="0" t="str">
        <f aca="false">CONCATENATE(B26," - ",C26)</f>
        <v>BUY - PUT</v>
      </c>
      <c r="N26" s="0" t="n">
        <f aca="false">L26+K26</f>
        <v>2.91</v>
      </c>
      <c r="O26" s="0" t="n">
        <v>5.21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36557</v>
      </c>
      <c r="I27" s="9" t="n">
        <v>-290000</v>
      </c>
      <c r="J27" s="0" t="n">
        <f aca="false">ABS(I27)</f>
        <v>290000</v>
      </c>
      <c r="K27" s="6" t="n">
        <v>1</v>
      </c>
      <c r="L27" s="0" t="n">
        <v>2.61</v>
      </c>
      <c r="M27" s="0" t="str">
        <f aca="false">CONCATENATE(B27," - ",C27)</f>
        <v>SELL - CALL</v>
      </c>
      <c r="N27" s="0" t="n">
        <f aca="false">L27+K27</f>
        <v>3.61</v>
      </c>
      <c r="O27" s="0" t="n">
        <v>5.21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-464000</v>
      </c>
      <c r="R27" s="13" t="n">
        <v>-522000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36557</v>
      </c>
      <c r="I28" s="9" t="n">
        <v>-290000</v>
      </c>
      <c r="J28" s="0" t="n">
        <f aca="false">ABS(I28)</f>
        <v>290000</v>
      </c>
      <c r="K28" s="6" t="n">
        <v>1</v>
      </c>
      <c r="L28" s="0" t="n">
        <v>2.61</v>
      </c>
      <c r="M28" s="0" t="str">
        <f aca="false">CONCATENATE(B28," - ",C28)</f>
        <v>SELL - CALL</v>
      </c>
      <c r="N28" s="0" t="n">
        <f aca="false">L28+K28</f>
        <v>3.61</v>
      </c>
      <c r="O28" s="0" t="n">
        <v>5.21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-464000</v>
      </c>
      <c r="R28" s="13" t="n">
        <v>-522000</v>
      </c>
    </row>
    <row r="29" customFormat="false" ht="12.75" hidden="false" customHeight="false" outlineLevel="0" collapsed="false">
      <c r="A29" s="23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16" t="s">
        <v>60</v>
      </c>
      <c r="E29" s="7" t="s">
        <v>19</v>
      </c>
      <c r="F29" s="16" t="s">
        <v>20</v>
      </c>
      <c r="G29" s="16" t="s">
        <v>21</v>
      </c>
      <c r="H29" s="18" t="n">
        <v>36557</v>
      </c>
      <c r="I29" s="24" t="n">
        <v>3000000</v>
      </c>
      <c r="J29" s="0" t="n">
        <f aca="false">ABS(I29)</f>
        <v>3000000</v>
      </c>
      <c r="K29" s="16" t="n">
        <v>0.785</v>
      </c>
      <c r="L29" s="0" t="n">
        <v>2.61</v>
      </c>
      <c r="M29" s="0" t="str">
        <f aca="false">CONCATENATE(B29," - ",C29)</f>
        <v>BUY - CALL</v>
      </c>
      <c r="N29" s="0" t="n">
        <f aca="false">L29+K29</f>
        <v>3.395</v>
      </c>
      <c r="O29" s="0" t="n">
        <v>5.21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5445000</v>
      </c>
      <c r="R29" s="13" t="n">
        <v>6045000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SELL</v>
      </c>
      <c r="C30" s="0" t="str">
        <f aca="false">IF(G30="C","CALL","PUT")</f>
        <v>CALL</v>
      </c>
      <c r="D30" s="16" t="s">
        <v>61</v>
      </c>
      <c r="E30" s="7" t="s">
        <v>19</v>
      </c>
      <c r="F30" s="16" t="s">
        <v>20</v>
      </c>
      <c r="G30" s="16" t="s">
        <v>21</v>
      </c>
      <c r="H30" s="18" t="n">
        <v>36557</v>
      </c>
      <c r="I30" s="24" t="n">
        <v>-1250000</v>
      </c>
      <c r="J30" s="0" t="n">
        <f aca="false">ABS(I30)</f>
        <v>1250000</v>
      </c>
      <c r="K30" s="16" t="n">
        <v>1</v>
      </c>
      <c r="L30" s="0" t="n">
        <v>2.61</v>
      </c>
      <c r="M30" s="0" t="str">
        <f aca="false">CONCATENATE(B30," - ",C30)</f>
        <v>SELL - CALL</v>
      </c>
      <c r="N30" s="0" t="n">
        <f aca="false">L30+K30</f>
        <v>3.61</v>
      </c>
      <c r="O30" s="0" t="n">
        <v>5.21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-2000000</v>
      </c>
      <c r="R30" s="13" t="n">
        <v>-2250000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BUY</v>
      </c>
      <c r="C31" s="0" t="str">
        <f aca="false">IF(G31="C","CALL","PUT")</f>
        <v>CALL</v>
      </c>
      <c r="D31" s="7" t="s">
        <v>29</v>
      </c>
      <c r="E31" s="7" t="s">
        <v>19</v>
      </c>
      <c r="F31" s="7" t="s">
        <v>20</v>
      </c>
      <c r="G31" s="8" t="s">
        <v>21</v>
      </c>
      <c r="H31" s="8" t="n">
        <v>36557</v>
      </c>
      <c r="I31" s="9" t="n">
        <v>500000</v>
      </c>
      <c r="J31" s="0" t="n">
        <f aca="false">ABS(I31)</f>
        <v>500000</v>
      </c>
      <c r="K31" s="6" t="n">
        <v>1</v>
      </c>
      <c r="L31" s="0" t="n">
        <v>2.61</v>
      </c>
      <c r="M31" s="0" t="str">
        <f aca="false">CONCATENATE(B31," - ",C31)</f>
        <v>BUY - CALL</v>
      </c>
      <c r="N31" s="0" t="n">
        <f aca="false">L31+K31</f>
        <v>3.61</v>
      </c>
      <c r="O31" s="0" t="n">
        <v>5.21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800000</v>
      </c>
      <c r="R31" s="13" t="n">
        <v>900000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PUT</v>
      </c>
      <c r="D32" s="16" t="s">
        <v>60</v>
      </c>
      <c r="E32" s="7" t="s">
        <v>19</v>
      </c>
      <c r="F32" s="16" t="s">
        <v>20</v>
      </c>
      <c r="G32" s="16" t="s">
        <v>31</v>
      </c>
      <c r="H32" s="18" t="n">
        <v>36557</v>
      </c>
      <c r="I32" s="24" t="n">
        <v>3000000</v>
      </c>
      <c r="J32" s="0" t="n">
        <f aca="false">ABS(I32)</f>
        <v>3000000</v>
      </c>
      <c r="K32" s="16" t="n">
        <v>0.785</v>
      </c>
      <c r="L32" s="0" t="n">
        <v>2.61</v>
      </c>
      <c r="M32" s="0" t="str">
        <f aca="false">CONCATENATE(B32," - ",C32)</f>
        <v>BUY - PUT</v>
      </c>
      <c r="N32" s="0" t="n">
        <f aca="false">L32+K32</f>
        <v>3.395</v>
      </c>
      <c r="O32" s="0" t="n">
        <v>5.21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SELL</v>
      </c>
      <c r="C33" s="0" t="str">
        <f aca="false">IF(G33="C","CALL","PUT")</f>
        <v>PUT</v>
      </c>
      <c r="D33" s="25" t="s">
        <v>62</v>
      </c>
      <c r="E33" s="17" t="s">
        <v>19</v>
      </c>
      <c r="F33" s="25" t="s">
        <v>20</v>
      </c>
      <c r="G33" s="25" t="s">
        <v>31</v>
      </c>
      <c r="H33" s="18" t="n">
        <v>36557</v>
      </c>
      <c r="I33" s="19" t="n">
        <v>-500000</v>
      </c>
      <c r="J33" s="0" t="n">
        <f aca="false">ABS(I33)</f>
        <v>500000</v>
      </c>
      <c r="K33" s="19" t="n">
        <v>0.3</v>
      </c>
      <c r="L33" s="0" t="n">
        <v>2.61</v>
      </c>
      <c r="M33" s="0" t="str">
        <f aca="false">CONCATENATE(B33," - ",C33)</f>
        <v>SELL - PUT</v>
      </c>
      <c r="N33" s="0" t="n">
        <f aca="false">L33+K33</f>
        <v>2.91</v>
      </c>
      <c r="O33" s="0" t="n">
        <v>5.21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0</v>
      </c>
      <c r="R33" s="13" t="n">
        <v>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16" t="s">
        <v>34</v>
      </c>
      <c r="E34" s="17" t="s">
        <v>19</v>
      </c>
      <c r="F34" s="16" t="s">
        <v>20</v>
      </c>
      <c r="G34" s="16" t="s">
        <v>31</v>
      </c>
      <c r="H34" s="18" t="n">
        <v>36557</v>
      </c>
      <c r="I34" s="19" t="n">
        <v>-1000000</v>
      </c>
      <c r="J34" s="0" t="n">
        <f aca="false">ABS(I34)</f>
        <v>1000000</v>
      </c>
      <c r="K34" s="19" t="n">
        <v>0.3</v>
      </c>
      <c r="L34" s="0" t="n">
        <v>2.61</v>
      </c>
      <c r="M34" s="0" t="str">
        <f aca="false">CONCATENATE(B34," - ",C34)</f>
        <v>SELL - PUT</v>
      </c>
      <c r="N34" s="0" t="n">
        <f aca="false">L34+K34</f>
        <v>2.91</v>
      </c>
      <c r="O34" s="0" t="n">
        <v>5.21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63</v>
      </c>
      <c r="B35" s="0" t="str">
        <f aca="false">IF(I35&gt;0,"BUY","SELL")</f>
        <v>SELL</v>
      </c>
      <c r="C35" s="0" t="str">
        <f aca="false">IF(G35="C","CALL","PUT")</f>
        <v>PUT</v>
      </c>
      <c r="D35" s="25" t="s">
        <v>64</v>
      </c>
      <c r="E35" s="7" t="s">
        <v>65</v>
      </c>
      <c r="F35" s="25" t="s">
        <v>20</v>
      </c>
      <c r="G35" s="25" t="s">
        <v>31</v>
      </c>
      <c r="H35" s="18" t="n">
        <v>36557</v>
      </c>
      <c r="I35" s="19" t="n">
        <v>-750000</v>
      </c>
      <c r="J35" s="0" t="n">
        <f aca="false">ABS(I35)</f>
        <v>750000</v>
      </c>
      <c r="K35" s="19" t="n">
        <v>-0.4</v>
      </c>
      <c r="L35" s="0" t="n">
        <v>2.61</v>
      </c>
      <c r="M35" s="0" t="str">
        <f aca="false">CONCATENATE(B35," - ",C35)</f>
        <v>SELL - PUT</v>
      </c>
      <c r="N35" s="0" t="n">
        <f aca="false">L35+K35</f>
        <v>2.21</v>
      </c>
      <c r="O35" s="0" t="n">
        <v>2.37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66</v>
      </c>
      <c r="B36" s="0" t="str">
        <f aca="false">IF(I36&gt;0,"BUY","SELL")</f>
        <v>BUY</v>
      </c>
      <c r="C36" s="0" t="str">
        <f aca="false">IF(G36="C","CALL","PUT")</f>
        <v>PUT</v>
      </c>
      <c r="D36" s="7" t="s">
        <v>67</v>
      </c>
      <c r="E36" s="7" t="s">
        <v>65</v>
      </c>
      <c r="F36" s="7" t="s">
        <v>20</v>
      </c>
      <c r="G36" s="7" t="s">
        <v>31</v>
      </c>
      <c r="H36" s="8" t="n">
        <v>36557</v>
      </c>
      <c r="I36" s="9" t="n">
        <f aca="false">10000*(EOMONTH(H36,0)-H36)+10000</f>
        <v>290000</v>
      </c>
      <c r="J36" s="0" t="n">
        <f aca="false">ABS(I36)</f>
        <v>290000</v>
      </c>
      <c r="K36" s="7" t="n">
        <v>-0.4</v>
      </c>
      <c r="L36" s="0" t="n">
        <v>2.61</v>
      </c>
      <c r="M36" s="0" t="str">
        <f aca="false">CONCATENATE(B36," - ",C36)</f>
        <v>BUY - PUT</v>
      </c>
      <c r="N36" s="0" t="n">
        <f aca="false">L36+K36</f>
        <v>2.21</v>
      </c>
      <c r="O36" s="0" t="n">
        <v>2.37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3" t="n">
        <v>0</v>
      </c>
    </row>
    <row r="37" customFormat="false" ht="12.75" hidden="false" customHeight="false" outlineLevel="0" collapsed="false">
      <c r="A37" s="26" t="s">
        <v>66</v>
      </c>
      <c r="B37" s="0" t="str">
        <f aca="false">IF(I37&gt;0,"BUY","SELL")</f>
        <v>BUY</v>
      </c>
      <c r="C37" s="0" t="str">
        <f aca="false">IF(G37="C","CALL","PUT")</f>
        <v>CALL</v>
      </c>
      <c r="D37" s="6" t="s">
        <v>68</v>
      </c>
      <c r="E37" s="7" t="s">
        <v>19</v>
      </c>
      <c r="F37" s="7" t="s">
        <v>20</v>
      </c>
      <c r="G37" s="8" t="s">
        <v>21</v>
      </c>
      <c r="H37" s="8" t="n">
        <v>36557</v>
      </c>
      <c r="I37" s="9" t="n">
        <v>290000</v>
      </c>
      <c r="J37" s="0" t="n">
        <f aca="false">ABS(I37)</f>
        <v>290000</v>
      </c>
      <c r="K37" s="20" t="n">
        <v>0.5</v>
      </c>
      <c r="L37" s="0" t="n">
        <v>2.61</v>
      </c>
      <c r="M37" s="0" t="str">
        <f aca="false">CONCATENATE(B37," - ",C37)</f>
        <v>BUY - CALL</v>
      </c>
      <c r="N37" s="0" t="n">
        <f aca="false">L37+K37</f>
        <v>3.11</v>
      </c>
      <c r="O37" s="0" t="n">
        <v>5.21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609000</v>
      </c>
      <c r="R37" s="11" t="n">
        <v>667000</v>
      </c>
    </row>
    <row r="38" customFormat="false" ht="12.75" hidden="false" customHeight="false" outlineLevel="0" collapsed="false">
      <c r="A38" s="12" t="s">
        <v>69</v>
      </c>
      <c r="B38" s="0" t="str">
        <f aca="false">IF(I38&gt;0,"BUY","SELL")</f>
        <v>BUY</v>
      </c>
      <c r="C38" s="0" t="str">
        <f aca="false">IF(G38="C","CALL","PUT")</f>
        <v>CALL</v>
      </c>
      <c r="D38" s="7" t="s">
        <v>59</v>
      </c>
      <c r="E38" s="7" t="s">
        <v>19</v>
      </c>
      <c r="F38" s="7" t="s">
        <v>20</v>
      </c>
      <c r="G38" s="8" t="s">
        <v>21</v>
      </c>
      <c r="H38" s="8" t="n">
        <v>36557</v>
      </c>
      <c r="I38" s="9" t="n">
        <v>580000</v>
      </c>
      <c r="J38" s="0" t="n">
        <f aca="false">ABS(I38)</f>
        <v>580000</v>
      </c>
      <c r="K38" s="6" t="n">
        <v>1</v>
      </c>
      <c r="L38" s="0" t="n">
        <v>2.61</v>
      </c>
      <c r="M38" s="0" t="str">
        <f aca="false">CONCATENATE(B38," - ",C38)</f>
        <v>BUY - CALL</v>
      </c>
      <c r="N38" s="0" t="n">
        <f aca="false">L38+K38</f>
        <v>3.61</v>
      </c>
      <c r="O38" s="0" t="n">
        <v>5.21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928000</v>
      </c>
      <c r="R38" s="13" t="n">
        <v>1044000</v>
      </c>
    </row>
    <row r="39" customFormat="false" ht="12.75" hidden="false" customHeight="false" outlineLevel="0" collapsed="false">
      <c r="A39" s="12" t="s">
        <v>69</v>
      </c>
      <c r="B39" s="0" t="str">
        <f aca="false">IF(I39&gt;0,"BUY","SELL")</f>
        <v>SELL</v>
      </c>
      <c r="C39" s="0" t="str">
        <f aca="false">IF(G39="C","CALL","PUT")</f>
        <v>CALL</v>
      </c>
      <c r="D39" s="7" t="s">
        <v>70</v>
      </c>
      <c r="E39" s="7" t="s">
        <v>19</v>
      </c>
      <c r="F39" s="7" t="s">
        <v>20</v>
      </c>
      <c r="G39" s="7" t="s">
        <v>21</v>
      </c>
      <c r="H39" s="8" t="n">
        <v>36557</v>
      </c>
      <c r="I39" s="9" t="n">
        <v>-1000000</v>
      </c>
      <c r="J39" s="0" t="n">
        <f aca="false">ABS(I39)</f>
        <v>1000000</v>
      </c>
      <c r="K39" s="7" t="n">
        <v>0.8</v>
      </c>
      <c r="L39" s="0" t="n">
        <v>2.61</v>
      </c>
      <c r="M39" s="0" t="str">
        <f aca="false">CONCATENATE(B39," - ",C39)</f>
        <v>SELL - CALL</v>
      </c>
      <c r="N39" s="0" t="n">
        <f aca="false">L39+K39</f>
        <v>3.41</v>
      </c>
      <c r="O39" s="0" t="n">
        <v>5.21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-1800000</v>
      </c>
      <c r="R39" s="13" t="n">
        <v>-2000000</v>
      </c>
    </row>
    <row r="40" customFormat="false" ht="12.75" hidden="false" customHeight="false" outlineLevel="0" collapsed="false">
      <c r="A40" s="12" t="s">
        <v>69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71</v>
      </c>
      <c r="E40" s="7" t="s">
        <v>19</v>
      </c>
      <c r="F40" s="7" t="s">
        <v>20</v>
      </c>
      <c r="G40" s="8" t="s">
        <v>21</v>
      </c>
      <c r="H40" s="8" t="n">
        <v>36557</v>
      </c>
      <c r="I40" s="9" t="n">
        <v>290000</v>
      </c>
      <c r="J40" s="0" t="n">
        <f aca="false">ABS(I40)</f>
        <v>290000</v>
      </c>
      <c r="K40" s="7" t="n">
        <v>0.5</v>
      </c>
      <c r="L40" s="0" t="n">
        <v>2.61</v>
      </c>
      <c r="M40" s="0" t="str">
        <f aca="false">CONCATENATE(B40," - ",C40)</f>
        <v>BUY - CALL</v>
      </c>
      <c r="N40" s="0" t="n">
        <f aca="false">L40+K40</f>
        <v>3.11</v>
      </c>
      <c r="O40" s="0" t="n">
        <v>5.21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609000</v>
      </c>
      <c r="R40" s="11" t="n">
        <v>667000</v>
      </c>
    </row>
    <row r="41" customFormat="false" ht="12.75" hidden="false" customHeight="false" outlineLevel="0" collapsed="false">
      <c r="A41" s="12" t="s">
        <v>69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72</v>
      </c>
      <c r="E41" s="7" t="s">
        <v>19</v>
      </c>
      <c r="F41" s="7" t="s">
        <v>20</v>
      </c>
      <c r="G41" s="8" t="s">
        <v>21</v>
      </c>
      <c r="H41" s="8" t="n">
        <v>36557</v>
      </c>
      <c r="I41" s="9" t="n">
        <v>200000</v>
      </c>
      <c r="J41" s="0" t="n">
        <f aca="false">ABS(I41)</f>
        <v>200000</v>
      </c>
      <c r="K41" s="7" t="n">
        <v>0.5</v>
      </c>
      <c r="L41" s="0" t="n">
        <v>2.61</v>
      </c>
      <c r="M41" s="0" t="str">
        <f aca="false">CONCATENATE(B41," - ",C41)</f>
        <v>BUY - CALL</v>
      </c>
      <c r="N41" s="0" t="n">
        <f aca="false">L41+K41</f>
        <v>3.11</v>
      </c>
      <c r="O41" s="0" t="n">
        <v>5.21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420000</v>
      </c>
      <c r="R41" s="11" t="n">
        <v>460000</v>
      </c>
    </row>
    <row r="42" customFormat="false" ht="12.75" hidden="false" customHeight="false" outlineLevel="0" collapsed="false">
      <c r="A42" s="12" t="s">
        <v>69</v>
      </c>
      <c r="B42" s="0" t="str">
        <f aca="false">IF(I42&gt;0,"BUY","SELL")</f>
        <v>BUY</v>
      </c>
      <c r="C42" s="0" t="str">
        <f aca="false">IF(G42="C","CALL","PUT")</f>
        <v>CALL</v>
      </c>
      <c r="D42" s="6" t="s">
        <v>73</v>
      </c>
      <c r="E42" s="7" t="s">
        <v>46</v>
      </c>
      <c r="F42" s="7" t="s">
        <v>20</v>
      </c>
      <c r="G42" s="8" t="s">
        <v>21</v>
      </c>
      <c r="H42" s="8" t="n">
        <v>36557</v>
      </c>
      <c r="I42" s="9" t="n">
        <v>290000</v>
      </c>
      <c r="J42" s="0" t="n">
        <f aca="false">ABS(I42)</f>
        <v>290000</v>
      </c>
      <c r="K42" s="7" t="n">
        <v>1</v>
      </c>
      <c r="L42" s="0" t="n">
        <v>2.61</v>
      </c>
      <c r="M42" s="0" t="str">
        <f aca="false">CONCATENATE(B42," - ",C42)</f>
        <v>BUY - CALL</v>
      </c>
      <c r="N42" s="0" t="n">
        <f aca="false">L42+K42</f>
        <v>3.61</v>
      </c>
      <c r="O42" s="0" t="n">
        <v>5.21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464000</v>
      </c>
      <c r="R42" s="13" t="n">
        <v>522000</v>
      </c>
    </row>
    <row r="43" customFormat="false" ht="12.75" hidden="false" customHeight="false" outlineLevel="0" collapsed="false">
      <c r="A43" s="12" t="s">
        <v>69</v>
      </c>
      <c r="B43" s="0" t="str">
        <f aca="false">IF(I43&gt;0,"BUY","SELL")</f>
        <v>SELL</v>
      </c>
      <c r="C43" s="0" t="str">
        <f aca="false">IF(G43="C","CALL","PUT")</f>
        <v>PUT</v>
      </c>
      <c r="D43" s="7" t="s">
        <v>74</v>
      </c>
      <c r="E43" s="7" t="s">
        <v>19</v>
      </c>
      <c r="F43" s="7" t="s">
        <v>20</v>
      </c>
      <c r="G43" s="7" t="s">
        <v>31</v>
      </c>
      <c r="H43" s="8" t="n">
        <v>36557</v>
      </c>
      <c r="I43" s="9" t="n">
        <v>-1000000</v>
      </c>
      <c r="J43" s="0" t="n">
        <f aca="false">ABS(I43)</f>
        <v>1000000</v>
      </c>
      <c r="K43" s="7" t="n">
        <v>0.7</v>
      </c>
      <c r="L43" s="0" t="n">
        <v>2.61</v>
      </c>
      <c r="M43" s="0" t="str">
        <f aca="false">CONCATENATE(B43," - ",C43)</f>
        <v>SELL - PUT</v>
      </c>
      <c r="N43" s="0" t="n">
        <f aca="false">L43+K43</f>
        <v>3.31</v>
      </c>
      <c r="O43" s="0" t="n">
        <v>5.21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3" t="n">
        <v>0</v>
      </c>
    </row>
    <row r="44" customFormat="false" ht="12.75" hidden="false" customHeight="false" outlineLevel="0" collapsed="false">
      <c r="A44" s="12" t="s">
        <v>69</v>
      </c>
      <c r="B44" s="0" t="str">
        <f aca="false">IF(I44&gt;0,"BUY","SELL")</f>
        <v>BUY</v>
      </c>
      <c r="C44" s="0" t="str">
        <f aca="false">IF(G44="C","CALL","PUT")</f>
        <v>PUT</v>
      </c>
      <c r="D44" s="6" t="s">
        <v>75</v>
      </c>
      <c r="E44" s="7" t="s">
        <v>19</v>
      </c>
      <c r="F44" s="7" t="s">
        <v>20</v>
      </c>
      <c r="G44" s="8" t="s">
        <v>31</v>
      </c>
      <c r="H44" s="8" t="n">
        <v>36557</v>
      </c>
      <c r="I44" s="9" t="n">
        <v>500000</v>
      </c>
      <c r="J44" s="0" t="n">
        <f aca="false">ABS(I44)</f>
        <v>500000</v>
      </c>
      <c r="K44" s="7" t="n">
        <v>0.4</v>
      </c>
      <c r="L44" s="0" t="n">
        <v>2.61</v>
      </c>
      <c r="M44" s="0" t="str">
        <f aca="false">CONCATENATE(B44," - ",C44)</f>
        <v>BUY - PUT</v>
      </c>
      <c r="N44" s="0" t="n">
        <f aca="false">L44+K44</f>
        <v>3.01</v>
      </c>
      <c r="O44" s="0" t="n">
        <v>5.21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1" t="n">
        <v>0</v>
      </c>
    </row>
    <row r="45" customFormat="false" ht="12.75" hidden="false" customHeight="false" outlineLevel="0" collapsed="false">
      <c r="A45" s="27" t="s">
        <v>76</v>
      </c>
      <c r="B45" s="0" t="str">
        <f aca="false">IF(I45&gt;0,"BUY","SELL")</f>
        <v>BUY</v>
      </c>
      <c r="C45" s="0" t="str">
        <f aca="false">IF(G45="C","CALL","PUT")</f>
        <v>PUT</v>
      </c>
      <c r="D45" s="25" t="s">
        <v>64</v>
      </c>
      <c r="E45" s="7" t="s">
        <v>65</v>
      </c>
      <c r="F45" s="25" t="s">
        <v>20</v>
      </c>
      <c r="G45" s="25" t="s">
        <v>31</v>
      </c>
      <c r="H45" s="18" t="n">
        <v>36557</v>
      </c>
      <c r="I45" s="19" t="n">
        <v>1500000</v>
      </c>
      <c r="J45" s="0" t="n">
        <f aca="false">ABS(I45)</f>
        <v>1500000</v>
      </c>
      <c r="K45" s="19" t="n">
        <v>-0.4</v>
      </c>
      <c r="L45" s="0" t="n">
        <v>2.61</v>
      </c>
      <c r="M45" s="0" t="str">
        <f aca="false">CONCATENATE(B45," - ",C45)</f>
        <v>BUY - PUT</v>
      </c>
      <c r="N45" s="0" t="n">
        <f aca="false">L45+K45</f>
        <v>2.21</v>
      </c>
      <c r="O45" s="0" t="n">
        <v>2.37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27" t="s">
        <v>76</v>
      </c>
      <c r="B46" s="0" t="str">
        <f aca="false">IF(I46&gt;0,"BUY","SELL")</f>
        <v>SELL</v>
      </c>
      <c r="C46" s="0" t="str">
        <f aca="false">IF(G46="C","CALL","PUT")</f>
        <v>CALL</v>
      </c>
      <c r="D46" s="7" t="s">
        <v>77</v>
      </c>
      <c r="E46" s="7" t="s">
        <v>19</v>
      </c>
      <c r="F46" s="7" t="s">
        <v>20</v>
      </c>
      <c r="G46" s="7" t="s">
        <v>21</v>
      </c>
      <c r="H46" s="8" t="n">
        <v>36557</v>
      </c>
      <c r="I46" s="9" t="n">
        <v>-1000000</v>
      </c>
      <c r="J46" s="0" t="n">
        <f aca="false">ABS(I46)</f>
        <v>1000000</v>
      </c>
      <c r="K46" s="7" t="n">
        <v>0.72</v>
      </c>
      <c r="L46" s="0" t="n">
        <v>2.61</v>
      </c>
      <c r="M46" s="0" t="str">
        <f aca="false">CONCATENATE(B46," - ",C46)</f>
        <v>SELL - CALL</v>
      </c>
      <c r="N46" s="0" t="n">
        <f aca="false">L46+K46</f>
        <v>3.33</v>
      </c>
      <c r="O46" s="0" t="n">
        <v>5.21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-1880000</v>
      </c>
      <c r="R46" s="13" t="n">
        <v>-2080000</v>
      </c>
      <c r="V46" s="0" t="n">
        <v>0</v>
      </c>
      <c r="W46" s="0" t="n">
        <v>0</v>
      </c>
    </row>
    <row r="47" customFormat="false" ht="12.75" hidden="false" customHeight="false" outlineLevel="0" collapsed="false">
      <c r="A47" s="28" t="s">
        <v>76</v>
      </c>
      <c r="B47" s="0" t="str">
        <f aca="false">IF(I47&gt;0,"BUY","SELL")</f>
        <v>BUY</v>
      </c>
      <c r="C47" s="0" t="str">
        <f aca="false">IF(G47="C","CALL","PUT")</f>
        <v>CALL</v>
      </c>
      <c r="D47" s="20" t="s">
        <v>78</v>
      </c>
      <c r="E47" s="7" t="s">
        <v>19</v>
      </c>
      <c r="F47" s="7" t="s">
        <v>20</v>
      </c>
      <c r="G47" s="20" t="s">
        <v>21</v>
      </c>
      <c r="H47" s="8" t="n">
        <v>36557</v>
      </c>
      <c r="I47" s="9" t="n">
        <v>580000</v>
      </c>
      <c r="J47" s="0" t="n">
        <f aca="false">ABS(I47)</f>
        <v>580000</v>
      </c>
      <c r="K47" s="20" t="n">
        <v>1</v>
      </c>
      <c r="L47" s="0" t="n">
        <v>2.61</v>
      </c>
      <c r="M47" s="0" t="str">
        <f aca="false">CONCATENATE(B47," - ",C47)</f>
        <v>BUY - CALL</v>
      </c>
      <c r="N47" s="0" t="n">
        <f aca="false">L47+K47</f>
        <v>3.61</v>
      </c>
      <c r="O47" s="0" t="n">
        <v>5.21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928000</v>
      </c>
      <c r="R47" s="13" t="n">
        <v>1044000</v>
      </c>
      <c r="V47" s="0" t="n">
        <v>0</v>
      </c>
      <c r="W47" s="0" t="n">
        <v>0</v>
      </c>
    </row>
    <row r="48" customFormat="false" ht="12.75" hidden="false" customHeight="false" outlineLevel="0" collapsed="false">
      <c r="A48" s="27" t="s">
        <v>76</v>
      </c>
      <c r="B48" s="0" t="str">
        <f aca="false">IF(I48&gt;0,"BUY","SELL")</f>
        <v>SELL</v>
      </c>
      <c r="C48" s="0" t="str">
        <f aca="false">IF(G48="C","CALL","PUT")</f>
        <v>CALL</v>
      </c>
      <c r="D48" s="0" t="s">
        <v>60</v>
      </c>
      <c r="E48" s="7" t="s">
        <v>19</v>
      </c>
      <c r="F48" s="0" t="s">
        <v>20</v>
      </c>
      <c r="G48" s="0" t="s">
        <v>21</v>
      </c>
      <c r="H48" s="14" t="n">
        <v>36557</v>
      </c>
      <c r="I48" s="24" t="n">
        <v>-5000000</v>
      </c>
      <c r="J48" s="0" t="n">
        <f aca="false">ABS(I48)</f>
        <v>5000000</v>
      </c>
      <c r="K48" s="0" t="n">
        <v>0.785</v>
      </c>
      <c r="L48" s="0" t="n">
        <v>2.61</v>
      </c>
      <c r="M48" s="0" t="str">
        <f aca="false">CONCATENATE(B48," - ",C48)</f>
        <v>SELL - CALL</v>
      </c>
      <c r="N48" s="0" t="n">
        <f aca="false">L48+K48</f>
        <v>3.395</v>
      </c>
      <c r="O48" s="0" t="n">
        <v>5.21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-9075000</v>
      </c>
      <c r="R48" s="13" t="n">
        <v>-10075000</v>
      </c>
      <c r="V48" s="0" t="n">
        <v>0</v>
      </c>
      <c r="W48" s="0" t="n">
        <v>0</v>
      </c>
    </row>
    <row r="49" customFormat="false" ht="12.75" hidden="false" customHeight="false" outlineLevel="0" collapsed="false">
      <c r="A49" s="28" t="s">
        <v>76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79</v>
      </c>
      <c r="E49" s="7" t="s">
        <v>19</v>
      </c>
      <c r="F49" s="16" t="s">
        <v>20</v>
      </c>
      <c r="G49" s="16" t="s">
        <v>21</v>
      </c>
      <c r="H49" s="18" t="n">
        <v>36557</v>
      </c>
      <c r="I49" s="24" t="n">
        <v>500000</v>
      </c>
      <c r="J49" s="0" t="n">
        <f aca="false">ABS(I49)</f>
        <v>500000</v>
      </c>
      <c r="K49" s="16" t="n">
        <v>1</v>
      </c>
      <c r="L49" s="0" t="n">
        <v>2.61</v>
      </c>
      <c r="M49" s="0" t="str">
        <f aca="false">CONCATENATE(B49," - ",C49)</f>
        <v>BUY - CALL</v>
      </c>
      <c r="N49" s="0" t="n">
        <f aca="false">L49+K49</f>
        <v>3.61</v>
      </c>
      <c r="O49" s="0" t="n">
        <v>5.21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800000</v>
      </c>
      <c r="R49" s="13" t="n">
        <v>900000</v>
      </c>
      <c r="V49" s="0" t="n">
        <v>0</v>
      </c>
      <c r="W49" s="0" t="n">
        <v>0</v>
      </c>
    </row>
    <row r="50" customFormat="false" ht="12.75" hidden="false" customHeight="false" outlineLevel="0" collapsed="false">
      <c r="A50" s="27" t="s">
        <v>76</v>
      </c>
      <c r="B50" s="0" t="str">
        <f aca="false">IF(I50&gt;0,"BUY","SELL")</f>
        <v>BUY</v>
      </c>
      <c r="C50" s="0" t="str">
        <f aca="false">IF(G50="C","CALL","PUT")</f>
        <v>CALL</v>
      </c>
      <c r="D50" s="16" t="s">
        <v>61</v>
      </c>
      <c r="E50" s="7" t="s">
        <v>19</v>
      </c>
      <c r="F50" s="16" t="s">
        <v>20</v>
      </c>
      <c r="G50" s="16" t="s">
        <v>21</v>
      </c>
      <c r="H50" s="18" t="n">
        <v>36557</v>
      </c>
      <c r="I50" s="24" t="n">
        <v>2000000</v>
      </c>
      <c r="J50" s="0" t="n">
        <f aca="false">ABS(I50)</f>
        <v>2000000</v>
      </c>
      <c r="K50" s="16" t="n">
        <v>1</v>
      </c>
      <c r="L50" s="0" t="n">
        <v>2.61</v>
      </c>
      <c r="M50" s="0" t="str">
        <f aca="false">CONCATENATE(B50," - ",C50)</f>
        <v>BUY - CALL</v>
      </c>
      <c r="N50" s="0" t="n">
        <f aca="false">L50+K50</f>
        <v>3.61</v>
      </c>
      <c r="O50" s="0" t="n">
        <v>5.21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3200000</v>
      </c>
      <c r="R50" s="13" t="n">
        <v>3600000</v>
      </c>
      <c r="V50" s="0" t="n">
        <v>0</v>
      </c>
      <c r="W50" s="0" t="n">
        <v>0</v>
      </c>
    </row>
    <row r="51" customFormat="false" ht="12.75" hidden="false" customHeight="false" outlineLevel="0" collapsed="false">
      <c r="A51" s="27" t="s">
        <v>76</v>
      </c>
      <c r="B51" s="0" t="str">
        <f aca="false">IF(I51&gt;0,"BUY","SELL")</f>
        <v>SELL</v>
      </c>
      <c r="C51" s="0" t="str">
        <f aca="false">IF(G51="C","CALL","PUT")</f>
        <v>CALL</v>
      </c>
      <c r="D51" s="6" t="s">
        <v>80</v>
      </c>
      <c r="E51" s="7" t="s">
        <v>19</v>
      </c>
      <c r="F51" s="7" t="s">
        <v>20</v>
      </c>
      <c r="G51" s="8" t="s">
        <v>21</v>
      </c>
      <c r="H51" s="8" t="n">
        <v>36557</v>
      </c>
      <c r="I51" s="9" t="n">
        <v>-580000</v>
      </c>
      <c r="J51" s="0" t="n">
        <f aca="false">ABS(I51)</f>
        <v>580000</v>
      </c>
      <c r="K51" s="7" t="n">
        <v>1</v>
      </c>
      <c r="L51" s="0" t="n">
        <v>2.61</v>
      </c>
      <c r="M51" s="0" t="str">
        <f aca="false">CONCATENATE(B51," - ",C51)</f>
        <v>SELL - CALL</v>
      </c>
      <c r="N51" s="0" t="n">
        <f aca="false">L51+K51</f>
        <v>3.61</v>
      </c>
      <c r="O51" s="0" t="n">
        <v>5.21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-928000</v>
      </c>
      <c r="R51" s="13" t="n">
        <v>-1044000</v>
      </c>
      <c r="V51" s="0" t="n">
        <v>0</v>
      </c>
      <c r="W51" s="0" t="n">
        <v>0</v>
      </c>
    </row>
    <row r="52" customFormat="false" ht="12.75" hidden="false" customHeight="false" outlineLevel="0" collapsed="false">
      <c r="A52" s="27" t="s">
        <v>76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36557</v>
      </c>
      <c r="I52" s="9" t="n">
        <v>290000</v>
      </c>
      <c r="J52" s="0" t="n">
        <f aca="false">ABS(I52)</f>
        <v>290000</v>
      </c>
      <c r="K52" s="7" t="n">
        <v>0.5</v>
      </c>
      <c r="L52" s="0" t="n">
        <v>2.61</v>
      </c>
      <c r="M52" s="0" t="str">
        <f aca="false">CONCATENATE(B52," - ",C52)</f>
        <v>BUY - CALL</v>
      </c>
      <c r="N52" s="0" t="n">
        <f aca="false">L52+K52</f>
        <v>3.11</v>
      </c>
      <c r="O52" s="0" t="n">
        <v>5.21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609000</v>
      </c>
      <c r="R52" s="11" t="n">
        <v>667000</v>
      </c>
      <c r="V52" s="0" t="n">
        <v>0</v>
      </c>
      <c r="W52" s="0" t="n">
        <v>0</v>
      </c>
    </row>
    <row r="53" customFormat="false" ht="12.75" hidden="false" customHeight="false" outlineLevel="0" collapsed="false">
      <c r="A53" s="27" t="s">
        <v>76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46</v>
      </c>
      <c r="F53" s="7" t="s">
        <v>20</v>
      </c>
      <c r="G53" s="8" t="s">
        <v>21</v>
      </c>
      <c r="H53" s="8" t="n">
        <v>36557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2.61</v>
      </c>
      <c r="M53" s="0" t="str">
        <f aca="false">CONCATENATE(B53," - ",C53)</f>
        <v>SELL - CALL</v>
      </c>
      <c r="N53" s="0" t="n">
        <f aca="false">L53+K53</f>
        <v>3.61</v>
      </c>
      <c r="O53" s="0" t="n">
        <v>5.21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-1600000</v>
      </c>
      <c r="R53" s="13" t="n">
        <v>-1800000</v>
      </c>
      <c r="V53" s="0" t="n">
        <v>0</v>
      </c>
      <c r="W53" s="0" t="n">
        <v>0</v>
      </c>
    </row>
    <row r="54" customFormat="false" ht="12.75" hidden="false" customHeight="false" outlineLevel="0" collapsed="false">
      <c r="A54" s="28" t="s">
        <v>76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46</v>
      </c>
      <c r="F54" s="7" t="s">
        <v>20</v>
      </c>
      <c r="G54" s="8" t="s">
        <v>21</v>
      </c>
      <c r="H54" s="8" t="n">
        <v>36557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2.61</v>
      </c>
      <c r="M54" s="0" t="str">
        <f aca="false">CONCATENATE(B54," - ",C54)</f>
        <v>SELL - CALL</v>
      </c>
      <c r="N54" s="0" t="n">
        <f aca="false">L54+K54</f>
        <v>3.395</v>
      </c>
      <c r="O54" s="0" t="n">
        <v>5.21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-5445000</v>
      </c>
      <c r="R54" s="13" t="n">
        <v>-6045000</v>
      </c>
      <c r="V54" s="0" t="n">
        <v>0</v>
      </c>
      <c r="W54" s="0" t="n">
        <v>0</v>
      </c>
    </row>
    <row r="55" customFormat="false" ht="12.75" hidden="false" customHeight="false" outlineLevel="0" collapsed="false">
      <c r="A55" s="28" t="s">
        <v>76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36557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2.61</v>
      </c>
      <c r="M55" s="0" t="str">
        <f aca="false">CONCATENATE(B55," - ",C55)</f>
        <v>SELL - PUT</v>
      </c>
      <c r="N55" s="0" t="n">
        <f aca="false">L55+K55</f>
        <v>3.31</v>
      </c>
      <c r="O55" s="0" t="n">
        <v>5.21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0</v>
      </c>
      <c r="R55" s="13" t="n">
        <v>0</v>
      </c>
      <c r="V55" s="0" t="n">
        <v>0</v>
      </c>
      <c r="W55" s="0" t="n">
        <v>0</v>
      </c>
    </row>
    <row r="56" customFormat="false" ht="12.75" hidden="false" customHeight="false" outlineLevel="0" collapsed="false">
      <c r="A56" s="28" t="s">
        <v>76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36557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2.61</v>
      </c>
      <c r="M56" s="0" t="str">
        <f aca="false">CONCATENATE(B56," - ",C56)</f>
        <v>SELL - PUT</v>
      </c>
      <c r="N56" s="0" t="n">
        <f aca="false">L56+K56</f>
        <v>3.33</v>
      </c>
      <c r="O56" s="0" t="n">
        <v>5.21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0</v>
      </c>
      <c r="R56" s="13" t="n">
        <v>0</v>
      </c>
      <c r="V56" s="0" t="n">
        <v>0</v>
      </c>
      <c r="W56" s="0" t="n">
        <v>0</v>
      </c>
    </row>
    <row r="57" customFormat="false" ht="12.75" hidden="false" customHeight="false" outlineLevel="0" collapsed="false">
      <c r="A57" s="27" t="s">
        <v>76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36557</v>
      </c>
      <c r="I57" s="9" t="n">
        <v>-870000</v>
      </c>
      <c r="J57" s="0" t="n">
        <f aca="false">ABS(I57)</f>
        <v>870000</v>
      </c>
      <c r="K57" s="6" t="n">
        <v>0.5</v>
      </c>
      <c r="L57" s="0" t="n">
        <v>2.61</v>
      </c>
      <c r="M57" s="0" t="str">
        <f aca="false">CONCATENATE(B57," - ",C57)</f>
        <v>SELL - PUT</v>
      </c>
      <c r="N57" s="0" t="n">
        <f aca="false">L57+K57</f>
        <v>3.11</v>
      </c>
      <c r="O57" s="0" t="n">
        <v>5.21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0</v>
      </c>
      <c r="R57" s="13" t="n">
        <v>0</v>
      </c>
      <c r="V57" s="0" t="n">
        <v>0</v>
      </c>
      <c r="W57" s="0" t="n">
        <v>0</v>
      </c>
    </row>
    <row r="58" customFormat="false" ht="12.75" hidden="false" customHeight="false" outlineLevel="0" collapsed="false">
      <c r="A58" s="27" t="s">
        <v>76</v>
      </c>
      <c r="B58" s="0" t="str">
        <f aca="false">IF(I58&gt;0,"BUY","SELL")</f>
        <v>SELL</v>
      </c>
      <c r="C58" s="0" t="str">
        <f aca="false">IF(G58="C","CALL","PUT")</f>
        <v>PUT</v>
      </c>
      <c r="D58" s="0" t="s">
        <v>60</v>
      </c>
      <c r="E58" s="7" t="s">
        <v>19</v>
      </c>
      <c r="F58" s="0" t="s">
        <v>20</v>
      </c>
      <c r="G58" s="0" t="s">
        <v>31</v>
      </c>
      <c r="H58" s="14" t="n">
        <v>36557</v>
      </c>
      <c r="I58" s="24" t="n">
        <v>-5000000</v>
      </c>
      <c r="J58" s="0" t="n">
        <f aca="false">ABS(I58)</f>
        <v>5000000</v>
      </c>
      <c r="K58" s="0" t="n">
        <v>0.785</v>
      </c>
      <c r="L58" s="0" t="n">
        <v>2.61</v>
      </c>
      <c r="M58" s="0" t="str">
        <f aca="false">CONCATENATE(B58," - ",C58)</f>
        <v>SELL - PUT</v>
      </c>
      <c r="N58" s="0" t="n">
        <f aca="false">L58+K58</f>
        <v>3.395</v>
      </c>
      <c r="O58" s="0" t="n">
        <v>5.21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0</v>
      </c>
      <c r="R58" s="13" t="n">
        <v>0</v>
      </c>
    </row>
    <row r="59" customFormat="false" ht="12.75" hidden="false" customHeight="false" outlineLevel="0" collapsed="false">
      <c r="A59" s="26" t="s">
        <v>87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17" t="s">
        <v>19</v>
      </c>
      <c r="F59" s="25" t="s">
        <v>20</v>
      </c>
      <c r="G59" s="25" t="s">
        <v>31</v>
      </c>
      <c r="H59" s="18" t="n">
        <v>36557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2.61</v>
      </c>
      <c r="M59" s="0" t="str">
        <f aca="false">CONCATENATE(B59," - ",C59)</f>
        <v>BUY - PUT</v>
      </c>
      <c r="N59" s="0" t="n">
        <f aca="false">L59+K59</f>
        <v>2.91</v>
      </c>
      <c r="O59" s="0" t="n">
        <v>5.21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26" t="s">
        <v>87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36557</v>
      </c>
      <c r="I60" s="9" t="n">
        <v>580000</v>
      </c>
      <c r="J60" s="0" t="n">
        <f aca="false">ABS(I60)</f>
        <v>580000</v>
      </c>
      <c r="K60" s="7" t="n">
        <v>0.5</v>
      </c>
      <c r="L60" s="0" t="n">
        <v>2.61</v>
      </c>
      <c r="M60" s="0" t="str">
        <f aca="false">CONCATENATE(B60," - ",C60)</f>
        <v>BUY - PUT</v>
      </c>
      <c r="N60" s="0" t="n">
        <f aca="false">L60+K60</f>
        <v>3.11</v>
      </c>
      <c r="O60" s="0" t="n">
        <v>5.21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0</v>
      </c>
      <c r="R60" s="13" t="n">
        <v>0</v>
      </c>
    </row>
    <row r="61" customFormat="false" ht="12.75" hidden="false" customHeight="false" outlineLevel="0" collapsed="false">
      <c r="A61" s="5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36557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2.61</v>
      </c>
      <c r="M61" s="0" t="str">
        <f aca="false">CONCATENATE(B61," - ",C61)</f>
        <v>BUY - CALL</v>
      </c>
      <c r="N61" s="0" t="n">
        <f aca="false">L61+K61</f>
        <v>3.11</v>
      </c>
      <c r="O61" s="0" t="n">
        <v>5.21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1050000</v>
      </c>
      <c r="R61" s="11" t="n">
        <v>1150000</v>
      </c>
    </row>
    <row r="62" customFormat="false" ht="12.75" hidden="false" customHeight="false" outlineLevel="0" collapsed="false">
      <c r="A62" s="23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36557</v>
      </c>
      <c r="I62" s="9" t="n">
        <v>870000</v>
      </c>
      <c r="J62" s="0" t="n">
        <f aca="false">ABS(I62)</f>
        <v>870000</v>
      </c>
      <c r="K62" s="7" t="n">
        <v>0.5</v>
      </c>
      <c r="L62" s="0" t="n">
        <v>2.61</v>
      </c>
      <c r="M62" s="0" t="str">
        <f aca="false">CONCATENATE(B62," - ",C62)</f>
        <v>BUY - CALL</v>
      </c>
      <c r="N62" s="0" t="n">
        <f aca="false">L62+K62</f>
        <v>3.11</v>
      </c>
      <c r="O62" s="0" t="n">
        <v>5.21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1827000</v>
      </c>
      <c r="R62" s="11" t="n">
        <v>2001000</v>
      </c>
    </row>
    <row r="63" customFormat="false" ht="12.75" hidden="false" customHeight="false" outlineLevel="0" collapsed="false">
      <c r="A63" s="23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36557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2.61</v>
      </c>
      <c r="M63" s="0" t="str">
        <f aca="false">CONCATENATE(B63," - ",C63)</f>
        <v>BUY - PUT</v>
      </c>
      <c r="N63" s="0" t="n">
        <f aca="false">L63+K63</f>
        <v>3.01</v>
      </c>
      <c r="O63" s="0" t="n">
        <v>5.21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23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36557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2.61</v>
      </c>
      <c r="M64" s="0" t="str">
        <f aca="false">CONCATENATE(B64," - ",C64)</f>
        <v>BUY - PUT</v>
      </c>
      <c r="N64" s="0" t="n">
        <f aca="false">L64+K64</f>
        <v>3.11</v>
      </c>
      <c r="O64" s="0" t="n">
        <v>5.21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0</v>
      </c>
      <c r="R64" s="11" t="n">
        <v>0</v>
      </c>
    </row>
    <row r="65" customFormat="false" ht="12.75" hidden="false" customHeight="false" outlineLevel="0" collapsed="false">
      <c r="A65" s="23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46</v>
      </c>
      <c r="F65" s="7" t="s">
        <v>20</v>
      </c>
      <c r="G65" s="8" t="s">
        <v>21</v>
      </c>
      <c r="H65" s="8" t="n">
        <v>36557</v>
      </c>
      <c r="I65" s="9" t="n">
        <v>-290000</v>
      </c>
      <c r="J65" s="0" t="n">
        <f aca="false">ABS(I65)</f>
        <v>290000</v>
      </c>
      <c r="K65" s="7" t="n">
        <v>0.72</v>
      </c>
      <c r="L65" s="0" t="n">
        <v>2.61</v>
      </c>
      <c r="M65" s="0" t="str">
        <f aca="false">CONCATENATE(B65," - ",C65)</f>
        <v>SELL - CALL</v>
      </c>
      <c r="N65" s="0" t="n">
        <f aca="false">L65+K65</f>
        <v>3.33</v>
      </c>
      <c r="O65" s="0" t="n">
        <v>5.21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-545200</v>
      </c>
      <c r="R65" s="13" t="n">
        <v>-603200</v>
      </c>
    </row>
    <row r="66" customFormat="false" ht="12.75" hidden="false" customHeight="false" outlineLevel="0" collapsed="false">
      <c r="A66" s="23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46</v>
      </c>
      <c r="F66" s="7" t="s">
        <v>20</v>
      </c>
      <c r="G66" s="8" t="s">
        <v>47</v>
      </c>
      <c r="H66" s="8" t="n">
        <v>36557</v>
      </c>
      <c r="I66" s="9" t="n">
        <v>-290000</v>
      </c>
      <c r="J66" s="0" t="n">
        <f aca="false">ABS(I66)</f>
        <v>290000</v>
      </c>
      <c r="K66" s="7" t="n">
        <v>0.72</v>
      </c>
      <c r="L66" s="0" t="n">
        <v>2.61</v>
      </c>
      <c r="M66" s="0" t="str">
        <f aca="false">CONCATENATE(B66," - ",C66)</f>
        <v>SELL - PUT</v>
      </c>
      <c r="N66" s="0" t="n">
        <f aca="false">L66+K66</f>
        <v>3.33</v>
      </c>
      <c r="O66" s="0" t="n">
        <v>5.21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0</v>
      </c>
      <c r="R66" s="13" t="n">
        <v>0</v>
      </c>
    </row>
    <row r="67" customFormat="false" ht="12.75" hidden="false" customHeight="false" outlineLevel="0" collapsed="false">
      <c r="A67" s="12" t="s">
        <v>97</v>
      </c>
      <c r="B67" s="0" t="str">
        <f aca="false">IF(I67&gt;0,"BUY","SELL")</f>
        <v>BUY</v>
      </c>
      <c r="C67" s="0" t="str">
        <f aca="false">IF(G67="C","CALL","PUT")</f>
        <v>CALL</v>
      </c>
      <c r="D67" s="20" t="s">
        <v>98</v>
      </c>
      <c r="E67" s="20" t="s">
        <v>19</v>
      </c>
      <c r="F67" s="20" t="s">
        <v>20</v>
      </c>
      <c r="G67" s="20" t="s">
        <v>21</v>
      </c>
      <c r="H67" s="8" t="n">
        <v>36557</v>
      </c>
      <c r="I67" s="9" t="n">
        <v>145000</v>
      </c>
      <c r="J67" s="0" t="n">
        <f aca="false">ABS(I67)</f>
        <v>145000</v>
      </c>
      <c r="K67" s="20" t="n">
        <v>0.75</v>
      </c>
      <c r="L67" s="0" t="n">
        <v>2.61</v>
      </c>
      <c r="M67" s="0" t="str">
        <f aca="false">CONCATENATE(B67," - ",C67)</f>
        <v>BUY - CALL</v>
      </c>
      <c r="N67" s="0" t="n">
        <f aca="false">L67+K67</f>
        <v>3.36</v>
      </c>
      <c r="O67" s="0" t="n">
        <v>5.21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268250</v>
      </c>
      <c r="R67" s="13" t="n">
        <v>297250</v>
      </c>
    </row>
    <row r="68" customFormat="false" ht="12.75" hidden="false" customHeight="false" outlineLevel="0" collapsed="false">
      <c r="A68" s="12" t="s">
        <v>97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36557</v>
      </c>
      <c r="I68" s="9" t="n">
        <v>290000</v>
      </c>
      <c r="J68" s="0" t="n">
        <f aca="false">ABS(I68)</f>
        <v>290000</v>
      </c>
      <c r="K68" s="7" t="n">
        <v>0.5</v>
      </c>
      <c r="L68" s="0" t="n">
        <v>2.61</v>
      </c>
      <c r="M68" s="0" t="str">
        <f aca="false">CONCATENATE(B68," - ",C68)</f>
        <v>BUY - CALL</v>
      </c>
      <c r="N68" s="0" t="n">
        <f aca="false">L68+K68</f>
        <v>3.11</v>
      </c>
      <c r="O68" s="0" t="n">
        <v>5.21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609000</v>
      </c>
      <c r="R68" s="11" t="n">
        <v>667000</v>
      </c>
    </row>
    <row r="69" customFormat="false" ht="12.75" hidden="false" customHeight="false" outlineLevel="0" collapsed="false">
      <c r="A69" s="23"/>
      <c r="B69" s="0" t="str">
        <f aca="false">IF(I69&gt;0,"BUY","SELL")</f>
        <v>SELL</v>
      </c>
      <c r="C69" s="0" t="str">
        <f aca="false">IF(G69="C","CALL","PUT")</f>
        <v>CALL</v>
      </c>
      <c r="D69" s="6" t="s">
        <v>100</v>
      </c>
      <c r="E69" s="7" t="s">
        <v>46</v>
      </c>
      <c r="F69" s="7" t="s">
        <v>20</v>
      </c>
      <c r="G69" s="8" t="s">
        <v>21</v>
      </c>
      <c r="H69" s="8" t="n">
        <v>36557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2.61</v>
      </c>
      <c r="M69" s="0" t="str">
        <f aca="false">CONCATENATE(B69," - ",C69)</f>
        <v>SELL - CALL</v>
      </c>
      <c r="N69" s="0" t="n">
        <f aca="false">L69+K69</f>
        <v>3.61</v>
      </c>
      <c r="O69" s="0" t="n">
        <v>5.21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-800000</v>
      </c>
      <c r="R69" s="13" t="n">
        <v>-900000</v>
      </c>
    </row>
    <row r="70" customFormat="false" ht="12.75" hidden="false" customHeight="false" outlineLevel="0" collapsed="false">
      <c r="H70" s="29"/>
      <c r="I70" s="30"/>
      <c r="P70" s="31"/>
    </row>
    <row r="71" customFormat="false" ht="12.75" hidden="false" customHeight="false" outlineLevel="0" collapsed="false">
      <c r="H71" s="29"/>
      <c r="I71" s="30"/>
    </row>
    <row r="72" customFormat="false" ht="12.75" hidden="false" customHeight="false" outlineLevel="0" collapsed="false">
      <c r="A72" s="32" t="s">
        <v>101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1" t="n">
        <f aca="false">SUM(P3:P70)</f>
        <v>1814050</v>
      </c>
      <c r="R72" s="34" t="n">
        <f aca="false">SUM(R3:R69)</f>
        <v>2027050</v>
      </c>
      <c r="U72" s="35" t="n">
        <f aca="false">P72-R72</f>
        <v>-213000</v>
      </c>
    </row>
    <row r="76" customFormat="false" ht="13.5" hidden="false" customHeight="false" outlineLevel="0" collapsed="false">
      <c r="A76" s="1" t="s">
        <v>102</v>
      </c>
    </row>
    <row r="77" customFormat="false" ht="13.5" hidden="false" customHeight="false" outlineLevel="0" collapsed="false">
      <c r="A77" s="2" t="s">
        <v>1</v>
      </c>
      <c r="B77" s="3" t="s">
        <v>2</v>
      </c>
      <c r="C77" s="4" t="s">
        <v>3</v>
      </c>
      <c r="D77" s="2" t="s">
        <v>4</v>
      </c>
      <c r="E77" s="2" t="s">
        <v>5</v>
      </c>
      <c r="F77" s="2" t="s">
        <v>6</v>
      </c>
      <c r="G77" s="2" t="s">
        <v>7</v>
      </c>
      <c r="H77" s="2" t="s">
        <v>8</v>
      </c>
      <c r="I77" s="2" t="s">
        <v>9</v>
      </c>
      <c r="J77" s="2" t="s">
        <v>10</v>
      </c>
      <c r="K77" s="2" t="s">
        <v>11</v>
      </c>
      <c r="L77" s="2" t="s">
        <v>12</v>
      </c>
      <c r="M77" s="2" t="s">
        <v>13</v>
      </c>
      <c r="N77" s="2" t="s">
        <v>14</v>
      </c>
      <c r="O77" s="2" t="s">
        <v>15</v>
      </c>
      <c r="P77" s="2" t="s">
        <v>16</v>
      </c>
    </row>
    <row r="78" customFormat="false" ht="12.75" hidden="false" customHeight="false" outlineLevel="0" collapsed="false">
      <c r="A78" s="0" t="s">
        <v>103</v>
      </c>
      <c r="B78" s="0" t="s">
        <v>104</v>
      </c>
      <c r="C78" s="0" t="s">
        <v>105</v>
      </c>
      <c r="D78" s="0" t="s">
        <v>106</v>
      </c>
      <c r="E78" s="0" t="s">
        <v>107</v>
      </c>
      <c r="F78" s="0" t="s">
        <v>20</v>
      </c>
      <c r="G78" s="0" t="s">
        <v>47</v>
      </c>
      <c r="H78" s="29" t="n">
        <v>36526</v>
      </c>
      <c r="I78" s="0" t="n">
        <v>-155000</v>
      </c>
      <c r="L78" s="0" t="n">
        <v>2.12</v>
      </c>
      <c r="N78" s="0" t="n">
        <v>2.45</v>
      </c>
      <c r="O78" s="0" t="n">
        <v>2.36</v>
      </c>
      <c r="P78" s="36" t="n">
        <v>-23250</v>
      </c>
    </row>
    <row r="79" customFormat="false" ht="12.75" hidden="false" customHeight="false" outlineLevel="0" collapsed="false">
      <c r="A79" s="0" t="s">
        <v>108</v>
      </c>
      <c r="B79" s="0" t="s">
        <v>104</v>
      </c>
      <c r="C79" s="0" t="s">
        <v>105</v>
      </c>
      <c r="D79" s="0" t="s">
        <v>109</v>
      </c>
      <c r="E79" s="0" t="s">
        <v>110</v>
      </c>
      <c r="F79" s="0" t="s">
        <v>20</v>
      </c>
      <c r="G79" s="0" t="s">
        <v>47</v>
      </c>
      <c r="H79" s="29" t="n">
        <v>36526</v>
      </c>
      <c r="I79" s="0" t="n">
        <v>-100000</v>
      </c>
      <c r="L79" s="0" t="n">
        <v>2.12</v>
      </c>
      <c r="N79" s="0" t="n">
        <v>2.62</v>
      </c>
      <c r="O79" s="0" t="n">
        <v>2.41</v>
      </c>
      <c r="P79" s="36" t="n">
        <v>-15500</v>
      </c>
    </row>
    <row r="80" customFormat="false" ht="12.75" hidden="false" customHeight="false" outlineLevel="0" collapsed="false">
      <c r="P80" s="36"/>
    </row>
    <row r="81" customFormat="false" ht="12.75" hidden="false" customHeight="false" outlineLevel="0" collapsed="false">
      <c r="A81" s="32" t="s">
        <v>101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 t="n">
        <f aca="false">SUM(P78:P80)</f>
        <v>-38750</v>
      </c>
    </row>
    <row r="84" customFormat="false" ht="13.5" hidden="false" customHeight="false" outlineLevel="0" collapsed="false">
      <c r="A84" s="1" t="s">
        <v>111</v>
      </c>
    </row>
    <row r="85" customFormat="false" ht="13.5" hidden="false" customHeight="false" outlineLevel="0" collapsed="false">
      <c r="A85" s="2" t="s">
        <v>1</v>
      </c>
      <c r="B85" s="3" t="s">
        <v>2</v>
      </c>
      <c r="C85" s="4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</row>
    <row r="86" customFormat="false" ht="12.75" hidden="false" customHeight="false" outlineLevel="0" collapsed="false">
      <c r="A86" s="20" t="s">
        <v>112</v>
      </c>
      <c r="B86" s="0" t="s">
        <v>104</v>
      </c>
      <c r="C86" s="0" t="s">
        <v>105</v>
      </c>
      <c r="D86" s="20" t="s">
        <v>113</v>
      </c>
      <c r="F86" s="0" t="s">
        <v>20</v>
      </c>
      <c r="G86" s="0" t="s">
        <v>31</v>
      </c>
      <c r="H86" s="29" t="n">
        <v>36495</v>
      </c>
      <c r="I86" s="0" t="n">
        <v>-62000</v>
      </c>
      <c r="K86" s="0" t="n">
        <v>2</v>
      </c>
      <c r="P86" s="0" t="n">
        <v>0</v>
      </c>
    </row>
    <row r="88" customFormat="false" ht="12.75" hidden="false" customHeight="false" outlineLevel="0" collapsed="false">
      <c r="A88" s="32" t="s">
        <v>101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8" t="n">
        <f aca="false">SUM(P86:P87)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216"/>
  <sheetViews>
    <sheetView showFormulas="false" showGridLines="true" showRowColHeaders="true" showZeros="true" rightToLeft="false" tabSelected="false" showOutlineSymbols="true" defaultGridColor="true" view="normal" topLeftCell="I185" colorId="64" zoomScale="100" zoomScaleNormal="100" zoomScalePageLayoutView="100" workbookViewId="0">
      <selection pane="topLeft" activeCell="P216" activeCellId="0" sqref="P2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2.28"/>
    <col collapsed="false" customWidth="true" hidden="false" outlineLevel="0" max="3" min="3" style="7" width="18.7"/>
    <col collapsed="false" customWidth="true" hidden="false" outlineLevel="0" max="4" min="4" style="0" width="11.7"/>
    <col collapsed="false" customWidth="true" hidden="false" outlineLevel="0" max="5" min="5" style="0" width="8.14"/>
    <col collapsed="false" customWidth="true" hidden="false" outlineLevel="0" max="6" min="6" style="8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7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211</v>
      </c>
      <c r="B3" s="0" t="s">
        <v>329</v>
      </c>
      <c r="C3" s="7" t="s">
        <v>26</v>
      </c>
      <c r="D3" s="0" t="s">
        <v>20</v>
      </c>
      <c r="E3" s="0" t="s">
        <v>21</v>
      </c>
      <c r="F3" s="8" t="n">
        <v>36831</v>
      </c>
      <c r="G3" s="9" t="n">
        <v>300000</v>
      </c>
      <c r="H3" s="7" t="n">
        <v>4.74</v>
      </c>
      <c r="I3" s="0" t="n">
        <v>0.33</v>
      </c>
      <c r="J3" s="7" t="n">
        <v>4.541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4.871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0" t="s">
        <v>296</v>
      </c>
      <c r="B4" s="0" t="s">
        <v>330</v>
      </c>
      <c r="C4" s="7" t="s">
        <v>26</v>
      </c>
      <c r="D4" s="0" t="s">
        <v>20</v>
      </c>
      <c r="E4" s="0" t="s">
        <v>21</v>
      </c>
      <c r="F4" s="8" t="n">
        <v>36831</v>
      </c>
      <c r="G4" s="9" t="n">
        <v>-300000</v>
      </c>
      <c r="H4" s="7" t="n">
        <v>4.74</v>
      </c>
      <c r="I4" s="0" t="n">
        <v>0.4</v>
      </c>
      <c r="J4" s="7" t="n">
        <v>4.541</v>
      </c>
      <c r="K4" s="0" t="n">
        <f aca="false">ABS(G4)</f>
        <v>300000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4.941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0" t="s">
        <v>296</v>
      </c>
      <c r="B5" s="0" t="s">
        <v>331</v>
      </c>
      <c r="C5" s="7" t="s">
        <v>277</v>
      </c>
      <c r="D5" s="0" t="s">
        <v>20</v>
      </c>
      <c r="E5" s="0" t="s">
        <v>21</v>
      </c>
      <c r="F5" s="8" t="n">
        <v>36831</v>
      </c>
      <c r="G5" s="9" t="n">
        <v>-300000</v>
      </c>
      <c r="H5" s="7" t="n">
        <v>4.79</v>
      </c>
      <c r="I5" s="0" t="n">
        <v>0.5</v>
      </c>
      <c r="J5" s="7" t="n">
        <v>4.541</v>
      </c>
      <c r="K5" s="0" t="n">
        <f aca="false">ABS(G5)</f>
        <v>300000</v>
      </c>
      <c r="L5" s="0" t="str">
        <f aca="false">IF(G5&gt;0,"BUY","SELL")</f>
        <v>SELL</v>
      </c>
      <c r="M5" s="0" t="str">
        <f aca="false">IF(E5="C","CALL","PUT")</f>
        <v>CALL</v>
      </c>
      <c r="N5" s="0" t="str">
        <f aca="false">CONCATENATE(L5," - ",M5)</f>
        <v>SELL - CALL</v>
      </c>
      <c r="O5" s="0" t="n">
        <f aca="false">I5+J5</f>
        <v>5.041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0" t="s">
        <v>172</v>
      </c>
      <c r="B6" s="0" t="s">
        <v>332</v>
      </c>
      <c r="C6" s="7" t="s">
        <v>277</v>
      </c>
      <c r="D6" s="0" t="s">
        <v>20</v>
      </c>
      <c r="E6" s="0" t="s">
        <v>21</v>
      </c>
      <c r="F6" s="8" t="n">
        <v>36831</v>
      </c>
      <c r="G6" s="9" t="n">
        <v>-500000</v>
      </c>
      <c r="H6" s="7" t="n">
        <v>4.79</v>
      </c>
      <c r="I6" s="80" t="n">
        <v>1</v>
      </c>
      <c r="J6" s="7" t="n">
        <v>4.541</v>
      </c>
      <c r="K6" s="0" t="n">
        <f aca="false">ABS(G6)</f>
        <v>500000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5.541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0" t="s">
        <v>178</v>
      </c>
      <c r="B7" s="0" t="s">
        <v>333</v>
      </c>
      <c r="C7" s="7" t="s">
        <v>277</v>
      </c>
      <c r="D7" s="0" t="s">
        <v>20</v>
      </c>
      <c r="E7" s="0" t="s">
        <v>21</v>
      </c>
      <c r="F7" s="8" t="n">
        <v>36831</v>
      </c>
      <c r="G7" s="9" t="n">
        <v>-1000000</v>
      </c>
      <c r="H7" s="7" t="n">
        <v>4.79</v>
      </c>
      <c r="I7" s="81" t="n">
        <v>0.4</v>
      </c>
      <c r="J7" s="7" t="n">
        <v>4.541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CALL</v>
      </c>
      <c r="N7" s="0" t="str">
        <f aca="false">CONCATENATE(L7," - ",M7)</f>
        <v>SELL - CALL</v>
      </c>
      <c r="O7" s="0" t="n">
        <f aca="false">I7+J7</f>
        <v>4.941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0" t="s">
        <v>225</v>
      </c>
      <c r="B8" s="0" t="s">
        <v>334</v>
      </c>
      <c r="C8" s="7" t="s">
        <v>335</v>
      </c>
      <c r="D8" s="0" t="s">
        <v>20</v>
      </c>
      <c r="E8" s="0" t="s">
        <v>31</v>
      </c>
      <c r="F8" s="8" t="n">
        <v>36831</v>
      </c>
      <c r="G8" s="9" t="n">
        <v>-1000000</v>
      </c>
      <c r="H8" s="70" t="n">
        <v>4.46</v>
      </c>
      <c r="I8" s="80" t="n">
        <v>-0.05</v>
      </c>
      <c r="J8" s="7" t="n">
        <v>4.541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PUT</v>
      </c>
      <c r="N8" s="0" t="str">
        <f aca="false">CONCATENATE(L8," - ",M8)</f>
        <v>SELL - PUT</v>
      </c>
      <c r="O8" s="0" t="n">
        <f aca="false">I8+J8</f>
        <v>4.491</v>
      </c>
      <c r="P8" s="10" t="n">
        <f aca="false">IF(N8="SELL - PUT",IF(H8-O8&gt;0,0,(H8-O8)*K8),IF(N8="BUY - CALL",IF(O8-H8&gt;0,0,(H8-O8)*K8),IF(N8="SELL - CALL",IF(O8-H8&gt;0,0,(O8-H8)*K8),IF(N8="BUY - PUT",IF(H8-O8&gt;0,0,(O8-H8)*K8)))))</f>
        <v>-31000.0000000006</v>
      </c>
    </row>
    <row r="9" customFormat="false" ht="12.75" hidden="false" customHeight="false" outlineLevel="0" collapsed="false">
      <c r="A9" s="0" t="s">
        <v>178</v>
      </c>
      <c r="B9" s="0" t="s">
        <v>336</v>
      </c>
      <c r="C9" s="7" t="s">
        <v>335</v>
      </c>
      <c r="D9" s="0" t="s">
        <v>20</v>
      </c>
      <c r="E9" s="0" t="s">
        <v>31</v>
      </c>
      <c r="F9" s="8" t="n">
        <v>36831</v>
      </c>
      <c r="G9" s="9" t="n">
        <v>-1000000</v>
      </c>
      <c r="H9" s="70" t="n">
        <v>4.46</v>
      </c>
      <c r="I9" s="80" t="n">
        <v>-0.05</v>
      </c>
      <c r="J9" s="7" t="n">
        <v>4.541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4.491</v>
      </c>
      <c r="P9" s="10" t="n">
        <f aca="false">IF(N9="SELL - PUT",IF(H9-O9&gt;0,0,(H9-O9)*K9),IF(N9="BUY - CALL",IF(O9-H9&gt;0,0,(H9-O9)*K9),IF(N9="SELL - CALL",IF(O9-H9&gt;0,0,(O9-H9)*K9),IF(N9="BUY - PUT",IF(H9-O9&gt;0,0,(O9-H9)*K9)))))</f>
        <v>-31000.0000000006</v>
      </c>
    </row>
    <row r="10" customFormat="false" ht="12.75" hidden="false" customHeight="false" outlineLevel="0" collapsed="false">
      <c r="A10" s="0" t="s">
        <v>296</v>
      </c>
      <c r="B10" s="0" t="s">
        <v>337</v>
      </c>
      <c r="C10" s="7" t="s">
        <v>338</v>
      </c>
      <c r="D10" s="0" t="s">
        <v>20</v>
      </c>
      <c r="E10" s="0" t="s">
        <v>21</v>
      </c>
      <c r="F10" s="8" t="n">
        <v>36831</v>
      </c>
      <c r="G10" s="9" t="n">
        <v>-900000</v>
      </c>
      <c r="H10" s="7" t="n">
        <v>4.52</v>
      </c>
      <c r="I10" s="81" t="n">
        <v>0.0025</v>
      </c>
      <c r="J10" s="7" t="n">
        <v>4.541</v>
      </c>
      <c r="K10" s="0" t="n">
        <f aca="false">ABS(G10)</f>
        <v>900000</v>
      </c>
      <c r="L10" s="0" t="str">
        <f aca="false">IF(G10&gt;0,"BUY","SELL")</f>
        <v>SELL</v>
      </c>
      <c r="M10" s="0" t="str">
        <f aca="false">IF(E10="C","CALL","PUT")</f>
        <v>CALL</v>
      </c>
      <c r="N10" s="0" t="str">
        <f aca="false">CONCATENATE(L10," - ",M10)</f>
        <v>SELL - CALL</v>
      </c>
      <c r="O10" s="0" t="n">
        <f aca="false">I10+J10</f>
        <v>4.5435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0" t="s">
        <v>296</v>
      </c>
      <c r="B11" s="0" t="s">
        <v>339</v>
      </c>
      <c r="C11" s="7" t="s">
        <v>338</v>
      </c>
      <c r="D11" s="0" t="s">
        <v>20</v>
      </c>
      <c r="E11" s="0" t="s">
        <v>21</v>
      </c>
      <c r="F11" s="8" t="n">
        <v>36831</v>
      </c>
      <c r="G11" s="9" t="n">
        <v>900000</v>
      </c>
      <c r="H11" s="7" t="n">
        <v>4.52</v>
      </c>
      <c r="I11" s="81" t="n">
        <v>0.0025</v>
      </c>
      <c r="J11" s="7" t="n">
        <v>4.541</v>
      </c>
      <c r="K11" s="0" t="n">
        <f aca="false">ABS(G11)</f>
        <v>900000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4.5435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172</v>
      </c>
      <c r="B12" s="0" t="s">
        <v>253</v>
      </c>
      <c r="C12" s="7" t="s">
        <v>254</v>
      </c>
      <c r="D12" s="0" t="s">
        <v>20</v>
      </c>
      <c r="E12" s="0" t="s">
        <v>21</v>
      </c>
      <c r="F12" s="8" t="n">
        <v>36831</v>
      </c>
      <c r="G12" s="9" t="n">
        <v>-1000000</v>
      </c>
      <c r="H12" s="7" t="n">
        <v>4.53</v>
      </c>
      <c r="I12" s="0" t="n">
        <v>0</v>
      </c>
      <c r="J12" s="7" t="n">
        <v>4.541</v>
      </c>
      <c r="K12" s="0" t="n">
        <f aca="false">ABS(G12)</f>
        <v>1000000</v>
      </c>
      <c r="L12" s="0" t="str">
        <f aca="false">IF(G12&gt;0,"BUY","SELL")</f>
        <v>SELL</v>
      </c>
      <c r="M12" s="0" t="str">
        <f aca="false">IF(E12="C","CALL","PUT")</f>
        <v>CALL</v>
      </c>
      <c r="N12" s="0" t="str">
        <f aca="false">CONCATENATE(L12," - ",M12)</f>
        <v>SELL - CALL</v>
      </c>
      <c r="O12" s="0" t="n">
        <f aca="false">I12+J12</f>
        <v>4.541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</row>
    <row r="13" customFormat="false" ht="12.75" hidden="false" customHeight="false" outlineLevel="0" collapsed="false">
      <c r="A13" s="21" t="s">
        <v>172</v>
      </c>
      <c r="B13" s="0" t="s">
        <v>255</v>
      </c>
      <c r="C13" s="7" t="s">
        <v>254</v>
      </c>
      <c r="D13" s="0" t="s">
        <v>20</v>
      </c>
      <c r="E13" s="0" t="s">
        <v>31</v>
      </c>
      <c r="F13" s="8" t="n">
        <v>36831</v>
      </c>
      <c r="G13" s="9" t="n">
        <v>-1000000</v>
      </c>
      <c r="H13" s="7" t="n">
        <v>4.53</v>
      </c>
      <c r="I13" s="0" t="n">
        <v>0</v>
      </c>
      <c r="J13" s="7" t="n">
        <v>4.541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PUT</v>
      </c>
      <c r="N13" s="0" t="str">
        <f aca="false">CONCATENATE(L13," - ",M13)</f>
        <v>SELL - PUT</v>
      </c>
      <c r="O13" s="0" t="n">
        <f aca="false">I13+J13</f>
        <v>4.541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-11000.0000000001</v>
      </c>
    </row>
    <row r="14" customFormat="false" ht="12.75" hidden="false" customHeight="false" outlineLevel="0" collapsed="false">
      <c r="A14" s="16" t="s">
        <v>172</v>
      </c>
      <c r="B14" s="0" t="s">
        <v>256</v>
      </c>
      <c r="C14" s="7" t="s">
        <v>254</v>
      </c>
      <c r="D14" s="0" t="s">
        <v>20</v>
      </c>
      <c r="E14" s="0" t="s">
        <v>21</v>
      </c>
      <c r="F14" s="8" t="n">
        <v>36831</v>
      </c>
      <c r="G14" s="9" t="n">
        <v>-1000000</v>
      </c>
      <c r="H14" s="7" t="n">
        <v>4.53</v>
      </c>
      <c r="I14" s="0" t="n">
        <v>0</v>
      </c>
      <c r="J14" s="7" t="n">
        <v>4.541</v>
      </c>
      <c r="K14" s="0" t="n">
        <f aca="false">ABS(G14)</f>
        <v>1000000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4.541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172</v>
      </c>
      <c r="B15" s="0" t="s">
        <v>257</v>
      </c>
      <c r="C15" s="7" t="s">
        <v>254</v>
      </c>
      <c r="D15" s="0" t="s">
        <v>20</v>
      </c>
      <c r="E15" s="0" t="s">
        <v>31</v>
      </c>
      <c r="F15" s="8" t="n">
        <v>36831</v>
      </c>
      <c r="G15" s="9" t="n">
        <v>-1000000</v>
      </c>
      <c r="H15" s="7" t="n">
        <v>4.53</v>
      </c>
      <c r="I15" s="0" t="n">
        <v>0</v>
      </c>
      <c r="J15" s="7" t="n">
        <v>4.541</v>
      </c>
      <c r="K15" s="0" t="n">
        <f aca="false">ABS(G15)</f>
        <v>1000000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4.541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-11000.0000000001</v>
      </c>
    </row>
    <row r="16" customFormat="false" ht="12.75" hidden="false" customHeight="false" outlineLevel="0" collapsed="false">
      <c r="A16" s="0" t="s">
        <v>340</v>
      </c>
      <c r="B16" s="0" t="s">
        <v>341</v>
      </c>
      <c r="C16" s="7" t="s">
        <v>342</v>
      </c>
      <c r="D16" s="0" t="s">
        <v>20</v>
      </c>
      <c r="E16" s="0" t="s">
        <v>21</v>
      </c>
      <c r="F16" s="8" t="n">
        <v>36831</v>
      </c>
      <c r="G16" s="9" t="n">
        <v>2500000</v>
      </c>
      <c r="H16" s="7" t="n">
        <v>4.83</v>
      </c>
      <c r="I16" s="80" t="n">
        <v>0.15</v>
      </c>
      <c r="J16" s="7" t="n">
        <v>4.541</v>
      </c>
      <c r="K16" s="0" t="n">
        <f aca="false">ABS(G16)</f>
        <v>2500000</v>
      </c>
      <c r="L16" s="0" t="str">
        <f aca="false">IF(G16&gt;0,"BUY","SELL")</f>
        <v>BUY</v>
      </c>
      <c r="M16" s="0" t="str">
        <f aca="false">IF(E16="C","CALL","PUT")</f>
        <v>CALL</v>
      </c>
      <c r="N16" s="0" t="str">
        <f aca="false">CONCATENATE(L16," - ",M16)</f>
        <v>BUY - CALL</v>
      </c>
      <c r="O16" s="0" t="n">
        <f aca="false">I16+J16</f>
        <v>4.691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347499.999999998</v>
      </c>
    </row>
    <row r="17" customFormat="false" ht="12.75" hidden="false" customHeight="false" outlineLevel="0" collapsed="false">
      <c r="A17" s="0" t="s">
        <v>340</v>
      </c>
      <c r="B17" s="0" t="s">
        <v>343</v>
      </c>
      <c r="C17" s="7" t="s">
        <v>342</v>
      </c>
      <c r="D17" s="0" t="s">
        <v>20</v>
      </c>
      <c r="E17" s="0" t="s">
        <v>31</v>
      </c>
      <c r="F17" s="8" t="n">
        <v>36831</v>
      </c>
      <c r="G17" s="9" t="n">
        <v>500000</v>
      </c>
      <c r="H17" s="7" t="n">
        <v>4.83</v>
      </c>
      <c r="I17" s="80" t="n">
        <v>0.15</v>
      </c>
      <c r="J17" s="7" t="n">
        <v>4.541</v>
      </c>
      <c r="K17" s="0" t="n">
        <f aca="false">ABS(G17)</f>
        <v>500000</v>
      </c>
      <c r="L17" s="0" t="str">
        <f aca="false">IF(G17&gt;0,"BUY","SELL")</f>
        <v>BUY</v>
      </c>
      <c r="M17" s="0" t="str">
        <f aca="false">IF(E17="C","CALL","PUT")</f>
        <v>PUT</v>
      </c>
      <c r="N17" s="0" t="str">
        <f aca="false">CONCATENATE(L17," - ",M17)</f>
        <v>BUY - PUT</v>
      </c>
      <c r="O17" s="0" t="n">
        <f aca="false">I17+J17</f>
        <v>4.691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0" t="s">
        <v>115</v>
      </c>
      <c r="B18" s="0" t="s">
        <v>344</v>
      </c>
      <c r="C18" s="7" t="s">
        <v>342</v>
      </c>
      <c r="D18" s="0" t="s">
        <v>20</v>
      </c>
      <c r="E18" s="0" t="s">
        <v>31</v>
      </c>
      <c r="F18" s="8" t="n">
        <v>36831</v>
      </c>
      <c r="G18" s="9" t="n">
        <v>300000</v>
      </c>
      <c r="H18" s="7" t="n">
        <v>4.83</v>
      </c>
      <c r="I18" s="80" t="n">
        <v>0.15</v>
      </c>
      <c r="J18" s="7" t="n">
        <v>4.541</v>
      </c>
      <c r="K18" s="0" t="n">
        <f aca="false">ABS(G18)</f>
        <v>300000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4.691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</row>
    <row r="19" customFormat="false" ht="12.75" hidden="false" customHeight="false" outlineLevel="0" collapsed="false">
      <c r="A19" s="0" t="s">
        <v>340</v>
      </c>
      <c r="B19" s="0" t="s">
        <v>345</v>
      </c>
      <c r="C19" s="7" t="s">
        <v>342</v>
      </c>
      <c r="D19" s="0" t="s">
        <v>20</v>
      </c>
      <c r="E19" s="0" t="s">
        <v>21</v>
      </c>
      <c r="F19" s="8" t="n">
        <v>36831</v>
      </c>
      <c r="G19" s="9" t="n">
        <v>300000</v>
      </c>
      <c r="H19" s="7" t="n">
        <v>4.83</v>
      </c>
      <c r="I19" s="80" t="n">
        <v>0.3</v>
      </c>
      <c r="J19" s="7" t="n">
        <v>4.541</v>
      </c>
      <c r="K19" s="0" t="n">
        <f aca="false">ABS(G19)</f>
        <v>300000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4.841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173</v>
      </c>
      <c r="B20" s="0" t="s">
        <v>195</v>
      </c>
      <c r="C20" s="7" t="s">
        <v>65</v>
      </c>
      <c r="D20" s="0" t="s">
        <v>20</v>
      </c>
      <c r="E20" s="0" t="s">
        <v>21</v>
      </c>
      <c r="F20" s="8" t="n">
        <v>36831</v>
      </c>
      <c r="G20" s="9" t="n">
        <v>300000</v>
      </c>
      <c r="H20" s="7" t="n">
        <v>4.35</v>
      </c>
      <c r="I20" s="0" t="n">
        <v>-0.27</v>
      </c>
      <c r="J20" s="7" t="n">
        <v>4.541</v>
      </c>
      <c r="K20" s="0" t="n">
        <f aca="false">ABS(G20)</f>
        <v>300000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4.271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23699.9999999997</v>
      </c>
    </row>
    <row r="21" customFormat="false" ht="12.75" hidden="false" customHeight="false" outlineLevel="0" collapsed="false">
      <c r="A21" s="16" t="s">
        <v>115</v>
      </c>
      <c r="B21" s="0" t="s">
        <v>346</v>
      </c>
      <c r="C21" s="7" t="s">
        <v>65</v>
      </c>
      <c r="D21" s="0" t="s">
        <v>20</v>
      </c>
      <c r="E21" s="0" t="s">
        <v>31</v>
      </c>
      <c r="F21" s="8" t="n">
        <v>36831</v>
      </c>
      <c r="G21" s="9" t="n">
        <v>-300000</v>
      </c>
      <c r="H21" s="7" t="n">
        <v>4.35</v>
      </c>
      <c r="I21" s="0" t="n">
        <v>-0.4</v>
      </c>
      <c r="J21" s="7" t="n">
        <v>4.541</v>
      </c>
      <c r="K21" s="0" t="n">
        <f aca="false">ABS(G21)</f>
        <v>300000</v>
      </c>
      <c r="L21" s="0" t="str">
        <f aca="false">IF(G21&gt;0,"BUY","SELL")</f>
        <v>SELL</v>
      </c>
      <c r="M21" s="0" t="str">
        <f aca="false">IF(E21="C","CALL","PUT")</f>
        <v>PUT</v>
      </c>
      <c r="N21" s="0" t="str">
        <f aca="false">CONCATENATE(L21," - ",M21)</f>
        <v>SELL - PUT</v>
      </c>
      <c r="O21" s="0" t="n">
        <f aca="false">I21+J21</f>
        <v>4.141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115</v>
      </c>
      <c r="B22" s="0" t="s">
        <v>347</v>
      </c>
      <c r="C22" s="7" t="s">
        <v>65</v>
      </c>
      <c r="D22" s="0" t="s">
        <v>20</v>
      </c>
      <c r="E22" s="0" t="s">
        <v>21</v>
      </c>
      <c r="F22" s="8" t="n">
        <v>36831</v>
      </c>
      <c r="G22" s="9" t="n">
        <v>300000</v>
      </c>
      <c r="H22" s="7" t="n">
        <v>4.35</v>
      </c>
      <c r="I22" s="0" t="n">
        <v>-0.1</v>
      </c>
      <c r="J22" s="7" t="n">
        <v>4.541</v>
      </c>
      <c r="K22" s="0" t="n">
        <f aca="false">ABS(G22)</f>
        <v>300000</v>
      </c>
      <c r="L22" s="0" t="str">
        <f aca="false">IF(G22&gt;0,"BUY","SELL")</f>
        <v>BUY</v>
      </c>
      <c r="M22" s="0" t="str">
        <f aca="false">IF(E22="C","CALL","PUT")</f>
        <v>CALL</v>
      </c>
      <c r="N22" s="0" t="str">
        <f aca="false">CONCATENATE(L22," - ",M22)</f>
        <v>BUY - CALL</v>
      </c>
      <c r="O22" s="0" t="n">
        <f aca="false">I22+J22</f>
        <v>4.441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</row>
    <row r="23" customFormat="false" ht="12.75" hidden="false" customHeight="false" outlineLevel="0" collapsed="false">
      <c r="A23" s="0" t="s">
        <v>266</v>
      </c>
      <c r="B23" s="0" t="s">
        <v>348</v>
      </c>
      <c r="C23" s="7" t="s">
        <v>65</v>
      </c>
      <c r="D23" s="0" t="s">
        <v>20</v>
      </c>
      <c r="E23" s="0" t="s">
        <v>21</v>
      </c>
      <c r="F23" s="8" t="n">
        <v>36831</v>
      </c>
      <c r="G23" s="9" t="n">
        <v>600000</v>
      </c>
      <c r="H23" s="7" t="n">
        <v>4.35</v>
      </c>
      <c r="I23" s="80" t="n">
        <v>-0.375</v>
      </c>
      <c r="J23" s="7" t="n">
        <v>4.541</v>
      </c>
      <c r="K23" s="0" t="n">
        <f aca="false">ABS(G23)</f>
        <v>600000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4.166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110400</v>
      </c>
    </row>
    <row r="24" customFormat="false" ht="12.75" hidden="false" customHeight="false" outlineLevel="0" collapsed="false">
      <c r="A24" s="0" t="s">
        <v>266</v>
      </c>
      <c r="B24" s="0" t="s">
        <v>349</v>
      </c>
      <c r="C24" s="7" t="s">
        <v>65</v>
      </c>
      <c r="D24" s="0" t="s">
        <v>20</v>
      </c>
      <c r="E24" s="0" t="s">
        <v>31</v>
      </c>
      <c r="F24" s="8" t="n">
        <v>36831</v>
      </c>
      <c r="G24" s="9" t="n">
        <v>600000</v>
      </c>
      <c r="H24" s="7" t="n">
        <v>4.35</v>
      </c>
      <c r="I24" s="80" t="n">
        <v>-0.375</v>
      </c>
      <c r="J24" s="7" t="n">
        <v>4.541</v>
      </c>
      <c r="K24" s="0" t="n">
        <f aca="false">ABS(G24)</f>
        <v>600000</v>
      </c>
      <c r="L24" s="0" t="str">
        <f aca="false">IF(G24&gt;0,"BUY","SELL")</f>
        <v>BUY</v>
      </c>
      <c r="M24" s="0" t="str">
        <f aca="false">IF(E24="C","CALL","PUT")</f>
        <v>PUT</v>
      </c>
      <c r="N24" s="0" t="str">
        <f aca="false">CONCATENATE(L24," - ",M24)</f>
        <v>BUY - PUT</v>
      </c>
      <c r="O24" s="0" t="n">
        <f aca="false">I24+J24</f>
        <v>4.166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266</v>
      </c>
      <c r="B25" s="0" t="s">
        <v>350</v>
      </c>
      <c r="C25" s="7" t="s">
        <v>65</v>
      </c>
      <c r="D25" s="0" t="s">
        <v>20</v>
      </c>
      <c r="E25" s="0" t="s">
        <v>21</v>
      </c>
      <c r="F25" s="8" t="n">
        <v>36831</v>
      </c>
      <c r="G25" s="9" t="n">
        <v>-600000</v>
      </c>
      <c r="H25" s="7" t="n">
        <v>4.35</v>
      </c>
      <c r="I25" s="80" t="n">
        <v>-0.2</v>
      </c>
      <c r="J25" s="7" t="n">
        <v>4.541</v>
      </c>
      <c r="K25" s="0" t="n">
        <f aca="false">ABS(G25)</f>
        <v>600000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4.341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-5399.99999999967</v>
      </c>
    </row>
    <row r="26" customFormat="false" ht="12.75" hidden="false" customHeight="false" outlineLevel="0" collapsed="false">
      <c r="A26" s="0" t="s">
        <v>266</v>
      </c>
      <c r="B26" s="0" t="s">
        <v>351</v>
      </c>
      <c r="C26" s="7" t="s">
        <v>65</v>
      </c>
      <c r="D26" s="0" t="s">
        <v>20</v>
      </c>
      <c r="E26" s="0" t="s">
        <v>31</v>
      </c>
      <c r="F26" s="8" t="n">
        <v>36831</v>
      </c>
      <c r="G26" s="9" t="n">
        <v>-600000</v>
      </c>
      <c r="H26" s="7" t="n">
        <v>4.35</v>
      </c>
      <c r="I26" s="80" t="n">
        <v>-0.5</v>
      </c>
      <c r="J26" s="7" t="n">
        <v>4.541</v>
      </c>
      <c r="K26" s="0" t="n">
        <f aca="false">ABS(G26)</f>
        <v>600000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4.041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0" t="s">
        <v>172</v>
      </c>
      <c r="B27" s="0" t="s">
        <v>352</v>
      </c>
      <c r="C27" s="7" t="s">
        <v>65</v>
      </c>
      <c r="D27" s="0" t="s">
        <v>20</v>
      </c>
      <c r="E27" s="0" t="s">
        <v>31</v>
      </c>
      <c r="F27" s="8" t="n">
        <v>36831</v>
      </c>
      <c r="G27" s="9" t="n">
        <v>-1000000</v>
      </c>
      <c r="H27" s="7" t="n">
        <v>4.35</v>
      </c>
      <c r="I27" s="80" t="n">
        <v>-0.75</v>
      </c>
      <c r="J27" s="7" t="n">
        <v>4.541</v>
      </c>
      <c r="K27" s="0" t="n">
        <f aca="false">ABS(G27)</f>
        <v>1000000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3.791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266</v>
      </c>
      <c r="B28" s="0" t="s">
        <v>353</v>
      </c>
      <c r="C28" s="7" t="s">
        <v>65</v>
      </c>
      <c r="D28" s="0" t="s">
        <v>20</v>
      </c>
      <c r="E28" s="0" t="s">
        <v>21</v>
      </c>
      <c r="F28" s="8" t="n">
        <v>36831</v>
      </c>
      <c r="G28" s="9" t="n">
        <v>-600000</v>
      </c>
      <c r="H28" s="7" t="n">
        <v>4.35</v>
      </c>
      <c r="I28" s="80" t="n">
        <v>-0.375</v>
      </c>
      <c r="J28" s="7" t="n">
        <v>4.541</v>
      </c>
      <c r="K28" s="0" t="n">
        <f aca="false">ABS(G28)</f>
        <v>600000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4.166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-110400</v>
      </c>
    </row>
    <row r="29" customFormat="false" ht="12.75" hidden="false" customHeight="false" outlineLevel="0" collapsed="false">
      <c r="A29" s="0" t="s">
        <v>266</v>
      </c>
      <c r="B29" s="0" t="s">
        <v>354</v>
      </c>
      <c r="C29" s="7" t="s">
        <v>65</v>
      </c>
      <c r="D29" s="0" t="s">
        <v>20</v>
      </c>
      <c r="E29" s="0" t="s">
        <v>31</v>
      </c>
      <c r="F29" s="8" t="n">
        <v>36831</v>
      </c>
      <c r="G29" s="9" t="n">
        <v>-600000</v>
      </c>
      <c r="H29" s="7" t="n">
        <v>4.35</v>
      </c>
      <c r="I29" s="80" t="n">
        <v>-0.375</v>
      </c>
      <c r="J29" s="7" t="n">
        <v>4.541</v>
      </c>
      <c r="K29" s="0" t="n">
        <f aca="false">ABS(G29)</f>
        <v>600000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0" t="s">
        <v>355</v>
      </c>
      <c r="B30" s="0" t="s">
        <v>356</v>
      </c>
      <c r="C30" s="7" t="s">
        <v>65</v>
      </c>
      <c r="D30" s="0" t="s">
        <v>20</v>
      </c>
      <c r="E30" s="0" t="s">
        <v>31</v>
      </c>
      <c r="F30" s="8" t="n">
        <v>36831</v>
      </c>
      <c r="G30" s="9" t="n">
        <v>900000</v>
      </c>
      <c r="H30" s="7" t="n">
        <v>4.35</v>
      </c>
      <c r="I30" s="80" t="n">
        <v>-0.5</v>
      </c>
      <c r="J30" s="7" t="n">
        <v>4.541</v>
      </c>
      <c r="K30" s="0" t="n">
        <f aca="false">ABS(G30)</f>
        <v>900000</v>
      </c>
      <c r="L30" s="0" t="str">
        <f aca="false">IF(G30&gt;0,"BUY","SELL")</f>
        <v>BUY</v>
      </c>
      <c r="M30" s="0" t="str">
        <f aca="false">IF(E30="C","CALL","PUT")</f>
        <v>PUT</v>
      </c>
      <c r="N30" s="0" t="str">
        <f aca="false">CONCATENATE(L30," - ",M30)</f>
        <v>BUY - PUT</v>
      </c>
      <c r="O30" s="0" t="n">
        <f aca="false">I30+J30</f>
        <v>4.041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0" t="s">
        <v>266</v>
      </c>
      <c r="B31" s="0" t="s">
        <v>357</v>
      </c>
      <c r="C31" s="7" t="s">
        <v>65</v>
      </c>
      <c r="D31" s="0" t="s">
        <v>20</v>
      </c>
      <c r="E31" s="0" t="s">
        <v>31</v>
      </c>
      <c r="F31" s="8" t="n">
        <v>36831</v>
      </c>
      <c r="G31" s="9" t="n">
        <v>-150000</v>
      </c>
      <c r="H31" s="7" t="n">
        <v>4.35</v>
      </c>
      <c r="I31" s="80" t="n">
        <v>-0.7</v>
      </c>
      <c r="J31" s="7" t="n">
        <v>4.541</v>
      </c>
      <c r="K31" s="0" t="n">
        <f aca="false">ABS(G31)</f>
        <v>150000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3.841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300</v>
      </c>
      <c r="B32" s="0" t="s">
        <v>358</v>
      </c>
      <c r="C32" s="7" t="s">
        <v>65</v>
      </c>
      <c r="D32" s="0" t="s">
        <v>20</v>
      </c>
      <c r="E32" s="0" t="s">
        <v>31</v>
      </c>
      <c r="F32" s="8" t="n">
        <v>36831</v>
      </c>
      <c r="G32" s="9" t="n">
        <v>-150000</v>
      </c>
      <c r="H32" s="7" t="n">
        <v>4.35</v>
      </c>
      <c r="I32" s="80" t="n">
        <v>-0.7</v>
      </c>
      <c r="J32" s="7" t="n">
        <v>4.541</v>
      </c>
      <c r="K32" s="0" t="n">
        <f aca="false">ABS(G32)</f>
        <v>150000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3.841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0" t="s">
        <v>300</v>
      </c>
      <c r="B33" s="0" t="s">
        <v>359</v>
      </c>
      <c r="C33" s="7" t="s">
        <v>65</v>
      </c>
      <c r="D33" s="0" t="s">
        <v>20</v>
      </c>
      <c r="E33" s="0" t="s">
        <v>21</v>
      </c>
      <c r="F33" s="8" t="n">
        <v>36831</v>
      </c>
      <c r="G33" s="9" t="n">
        <v>150000</v>
      </c>
      <c r="H33" s="7" t="n">
        <v>4.35</v>
      </c>
      <c r="I33" s="80" t="n">
        <v>-0.3</v>
      </c>
      <c r="J33" s="7" t="n">
        <v>4.541</v>
      </c>
      <c r="K33" s="0" t="n">
        <f aca="false">ABS(G33)</f>
        <v>150000</v>
      </c>
      <c r="L33" s="0" t="str">
        <f aca="false">IF(G33&gt;0,"BUY","SELL")</f>
        <v>BUY</v>
      </c>
      <c r="M33" s="0" t="str">
        <f aca="false">IF(E33="C","CALL","PUT")</f>
        <v>CALL</v>
      </c>
      <c r="N33" s="0" t="str">
        <f aca="false">CONCATENATE(L33," - ",M33)</f>
        <v>BUY - CALL</v>
      </c>
      <c r="O33" s="0" t="n">
        <f aca="false">I33+J33</f>
        <v>4.241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16349.9999999999</v>
      </c>
    </row>
    <row r="34" customFormat="false" ht="12.75" hidden="false" customHeight="false" outlineLevel="0" collapsed="false">
      <c r="A34" s="0" t="s">
        <v>266</v>
      </c>
      <c r="B34" s="0" t="s">
        <v>360</v>
      </c>
      <c r="C34" s="7" t="s">
        <v>65</v>
      </c>
      <c r="D34" s="0" t="s">
        <v>20</v>
      </c>
      <c r="E34" s="0" t="s">
        <v>21</v>
      </c>
      <c r="F34" s="8" t="n">
        <v>36831</v>
      </c>
      <c r="G34" s="9" t="n">
        <v>600000</v>
      </c>
      <c r="H34" s="7" t="n">
        <v>4.35</v>
      </c>
      <c r="I34" s="81" t="n">
        <v>-0.2</v>
      </c>
      <c r="J34" s="7" t="n">
        <v>4.541</v>
      </c>
      <c r="K34" s="0" t="n">
        <f aca="false">ABS(G34)</f>
        <v>600000</v>
      </c>
      <c r="L34" s="0" t="str">
        <f aca="false">IF(G34&gt;0,"BUY","SELL")</f>
        <v>BUY</v>
      </c>
      <c r="M34" s="0" t="str">
        <f aca="false">IF(E34="C","CALL","PUT")</f>
        <v>CALL</v>
      </c>
      <c r="N34" s="0" t="str">
        <f aca="false">CONCATENATE(L34," - ",M34)</f>
        <v>BUY - CALL</v>
      </c>
      <c r="O34" s="0" t="n">
        <f aca="false">I34+J34</f>
        <v>4.341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5399.99999999967</v>
      </c>
      <c r="Q34" s="16"/>
      <c r="R34" s="16"/>
    </row>
    <row r="35" customFormat="false" ht="12.75" hidden="false" customHeight="false" outlineLevel="0" collapsed="false">
      <c r="A35" s="0" t="s">
        <v>266</v>
      </c>
      <c r="B35" s="0" t="s">
        <v>361</v>
      </c>
      <c r="C35" s="7" t="s">
        <v>65</v>
      </c>
      <c r="D35" s="0" t="s">
        <v>20</v>
      </c>
      <c r="E35" s="0" t="s">
        <v>31</v>
      </c>
      <c r="F35" s="8" t="n">
        <v>36831</v>
      </c>
      <c r="G35" s="9" t="n">
        <v>600000</v>
      </c>
      <c r="H35" s="7" t="n">
        <v>4.35</v>
      </c>
      <c r="I35" s="81" t="n">
        <v>-0.5</v>
      </c>
      <c r="J35" s="7" t="n">
        <v>4.541</v>
      </c>
      <c r="K35" s="0" t="n">
        <f aca="false">ABS(G35)</f>
        <v>600000</v>
      </c>
      <c r="L35" s="0" t="str">
        <f aca="false">IF(G35&gt;0,"BUY","SELL")</f>
        <v>BUY</v>
      </c>
      <c r="M35" s="0" t="str">
        <f aca="false">IF(E35="C","CALL","PUT")</f>
        <v>PUT</v>
      </c>
      <c r="N35" s="0" t="str">
        <f aca="false">CONCATENATE(L35," - ",M35)</f>
        <v>BUY - PUT</v>
      </c>
      <c r="O35" s="0" t="n">
        <f aca="false">I35+J35</f>
        <v>4.041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39" t="s">
        <v>118</v>
      </c>
      <c r="B36" s="0" t="s">
        <v>362</v>
      </c>
      <c r="C36" s="0" t="s">
        <v>363</v>
      </c>
      <c r="D36" s="0" t="s">
        <v>20</v>
      </c>
      <c r="E36" s="0" t="s">
        <v>31</v>
      </c>
      <c r="F36" s="8" t="n">
        <v>36831</v>
      </c>
      <c r="G36" s="9" t="n">
        <v>-600000</v>
      </c>
      <c r="H36" s="7" t="n">
        <v>4.41</v>
      </c>
      <c r="I36" s="0" t="n">
        <v>-0.3</v>
      </c>
      <c r="J36" s="7" t="n">
        <v>4.541</v>
      </c>
      <c r="K36" s="0" t="n">
        <f aca="false">ABS(G36)</f>
        <v>600000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4.241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115</v>
      </c>
      <c r="B37" s="0" t="s">
        <v>364</v>
      </c>
      <c r="C37" s="0" t="s">
        <v>363</v>
      </c>
      <c r="D37" s="0" t="s">
        <v>20</v>
      </c>
      <c r="E37" s="0" t="s">
        <v>31</v>
      </c>
      <c r="F37" s="8" t="n">
        <v>36831</v>
      </c>
      <c r="G37" s="9" t="n">
        <v>-300000</v>
      </c>
      <c r="H37" s="7" t="n">
        <v>4.41</v>
      </c>
      <c r="I37" s="0" t="n">
        <v>-0.3</v>
      </c>
      <c r="J37" s="7" t="n">
        <v>4.541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4.241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0" t="s">
        <v>115</v>
      </c>
      <c r="B38" s="0" t="s">
        <v>365</v>
      </c>
      <c r="C38" s="7" t="s">
        <v>363</v>
      </c>
      <c r="D38" s="0" t="s">
        <v>20</v>
      </c>
      <c r="E38" s="0" t="s">
        <v>31</v>
      </c>
      <c r="F38" s="8" t="n">
        <v>36831</v>
      </c>
      <c r="G38" s="9" t="n">
        <v>-300000</v>
      </c>
      <c r="H38" s="7" t="n">
        <v>4.41</v>
      </c>
      <c r="I38" s="0" t="n">
        <v>-0.25</v>
      </c>
      <c r="J38" s="7" t="n">
        <v>4.541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4.291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0" t="s">
        <v>115</v>
      </c>
      <c r="B39" s="0" t="s">
        <v>366</v>
      </c>
      <c r="C39" s="7" t="s">
        <v>363</v>
      </c>
      <c r="D39" s="0" t="s">
        <v>20</v>
      </c>
      <c r="E39" s="0" t="s">
        <v>21</v>
      </c>
      <c r="F39" s="8" t="n">
        <v>36831</v>
      </c>
      <c r="G39" s="9" t="n">
        <v>-300000</v>
      </c>
      <c r="H39" s="7" t="n">
        <v>4.41</v>
      </c>
      <c r="I39" s="0" t="n">
        <v>-0.15</v>
      </c>
      <c r="J39" s="7" t="n">
        <v>4.541</v>
      </c>
      <c r="K39" s="0" t="n">
        <f aca="false">ABS(G39)</f>
        <v>300000</v>
      </c>
      <c r="L39" s="0" t="str">
        <f aca="false">IF(G39&gt;0,"BUY","SELL")</f>
        <v>SELL</v>
      </c>
      <c r="M39" s="0" t="str">
        <f aca="false">IF(E39="C","CALL","PUT")</f>
        <v>CALL</v>
      </c>
      <c r="N39" s="0" t="str">
        <f aca="false">CONCATENATE(L39," - ",M39)</f>
        <v>SELL - CALL</v>
      </c>
      <c r="O39" s="0" t="n">
        <f aca="false">I39+J39</f>
        <v>4.391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-5700.00000000004</v>
      </c>
      <c r="Q39" s="16"/>
      <c r="R39" s="16"/>
    </row>
    <row r="40" customFormat="false" ht="12.75" hidden="false" customHeight="false" outlineLevel="0" collapsed="false">
      <c r="A40" s="0" t="s">
        <v>118</v>
      </c>
      <c r="B40" s="0" t="s">
        <v>367</v>
      </c>
      <c r="C40" s="7" t="s">
        <v>363</v>
      </c>
      <c r="D40" s="0" t="s">
        <v>20</v>
      </c>
      <c r="E40" s="0" t="s">
        <v>21</v>
      </c>
      <c r="F40" s="8" t="n">
        <v>36831</v>
      </c>
      <c r="G40" s="9" t="n">
        <v>300000</v>
      </c>
      <c r="H40" s="7" t="n">
        <v>4.41</v>
      </c>
      <c r="I40" s="80" t="n">
        <v>-0.15</v>
      </c>
      <c r="J40" s="7" t="n">
        <v>4.541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4.391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5700.00000000004</v>
      </c>
      <c r="Q40" s="16"/>
      <c r="R40" s="16"/>
    </row>
    <row r="41" customFormat="false" ht="12.75" hidden="false" customHeight="false" outlineLevel="0" collapsed="false">
      <c r="A41" s="0" t="s">
        <v>122</v>
      </c>
      <c r="B41" s="0" t="s">
        <v>368</v>
      </c>
      <c r="C41" s="0" t="s">
        <v>363</v>
      </c>
      <c r="D41" s="0" t="s">
        <v>20</v>
      </c>
      <c r="E41" s="0" t="s">
        <v>31</v>
      </c>
      <c r="F41" s="8" t="n">
        <v>36831</v>
      </c>
      <c r="G41" s="9" t="n">
        <v>-1000000</v>
      </c>
      <c r="H41" s="7" t="n">
        <v>4.41</v>
      </c>
      <c r="I41" s="81" t="n">
        <v>-0.12</v>
      </c>
      <c r="J41" s="7" t="n">
        <v>4.541</v>
      </c>
      <c r="K41" s="0" t="n">
        <f aca="false">ABS(G41)</f>
        <v>1000000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4.421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-11000.0000000001</v>
      </c>
      <c r="Q41" s="16"/>
      <c r="R41" s="16"/>
    </row>
    <row r="42" customFormat="false" ht="12.75" hidden="false" customHeight="false" outlineLevel="0" collapsed="false">
      <c r="A42" s="0" t="s">
        <v>118</v>
      </c>
      <c r="B42" s="0" t="s">
        <v>369</v>
      </c>
      <c r="C42" s="7" t="s">
        <v>363</v>
      </c>
      <c r="D42" s="0" t="s">
        <v>20</v>
      </c>
      <c r="E42" s="0" t="s">
        <v>31</v>
      </c>
      <c r="F42" s="8" t="n">
        <v>36831</v>
      </c>
      <c r="G42" s="9" t="n">
        <v>-300000</v>
      </c>
      <c r="H42" s="7" t="n">
        <v>4.41</v>
      </c>
      <c r="I42" s="81" t="n">
        <v>-0.25</v>
      </c>
      <c r="J42" s="7" t="n">
        <v>4.541</v>
      </c>
      <c r="K42" s="0" t="n">
        <f aca="false">ABS(G42)</f>
        <v>300000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4.291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122</v>
      </c>
      <c r="B43" s="0" t="s">
        <v>370</v>
      </c>
      <c r="C43" s="7" t="s">
        <v>19</v>
      </c>
      <c r="D43" s="0" t="s">
        <v>20</v>
      </c>
      <c r="E43" s="0" t="s">
        <v>21</v>
      </c>
      <c r="F43" s="14" t="n">
        <v>36831</v>
      </c>
      <c r="G43" s="9" t="n">
        <v>900000</v>
      </c>
      <c r="H43" s="7" t="n">
        <v>5.1</v>
      </c>
      <c r="I43" s="0" t="n">
        <v>1</v>
      </c>
      <c r="J43" s="7" t="n">
        <v>4.541</v>
      </c>
      <c r="K43" s="0" t="n">
        <f aca="false">ABS(G43)</f>
        <v>900000</v>
      </c>
      <c r="L43" s="0" t="str">
        <f aca="false">IF(G43&gt;0,"BUY","SELL")</f>
        <v>BUY</v>
      </c>
      <c r="M43" s="0" t="str">
        <f aca="false">IF(E43="C","CALL","PUT")</f>
        <v>CALL</v>
      </c>
      <c r="N43" s="0" t="str">
        <f aca="false">CONCATENATE(L43," - ",M43)</f>
        <v>BUY - CALL</v>
      </c>
      <c r="O43" s="0" t="n">
        <f aca="false">I43+J43</f>
        <v>5.541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16" t="s">
        <v>125</v>
      </c>
      <c r="B44" s="0" t="s">
        <v>371</v>
      </c>
      <c r="C44" s="7" t="s">
        <v>19</v>
      </c>
      <c r="D44" s="0" t="s">
        <v>20</v>
      </c>
      <c r="E44" s="0" t="s">
        <v>31</v>
      </c>
      <c r="F44" s="14" t="n">
        <v>36831</v>
      </c>
      <c r="G44" s="9" t="n">
        <v>300000</v>
      </c>
      <c r="H44" s="7" t="n">
        <v>5.1</v>
      </c>
      <c r="I44" s="0" t="n">
        <v>0.45</v>
      </c>
      <c r="J44" s="7" t="n">
        <v>4.541</v>
      </c>
      <c r="K44" s="0" t="n">
        <f aca="false">ABS(G44)</f>
        <v>300000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4.991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372</v>
      </c>
      <c r="C45" s="7" t="s">
        <v>19</v>
      </c>
      <c r="D45" s="0" t="s">
        <v>20</v>
      </c>
      <c r="E45" s="0" t="s">
        <v>31</v>
      </c>
      <c r="F45" s="14" t="n">
        <v>36831</v>
      </c>
      <c r="G45" s="9" t="n">
        <v>900000</v>
      </c>
      <c r="H45" s="7" t="n">
        <v>5.1</v>
      </c>
      <c r="I45" s="0" t="n">
        <v>0.45</v>
      </c>
      <c r="J45" s="7" t="n">
        <v>4.541</v>
      </c>
      <c r="K45" s="0" t="n">
        <f aca="false">ABS(G45)</f>
        <v>900000</v>
      </c>
      <c r="L45" s="0" t="str">
        <f aca="false">IF(G45&gt;0,"BUY","SELL")</f>
        <v>BUY</v>
      </c>
      <c r="M45" s="0" t="str">
        <f aca="false">IF(E45="C","CALL","PUT")</f>
        <v>PUT</v>
      </c>
      <c r="N45" s="0" t="str">
        <f aca="false">CONCATENATE(L45," - ",M45)</f>
        <v>BUY - PUT</v>
      </c>
      <c r="O45" s="0" t="n">
        <f aca="false">I45+J45</f>
        <v>4.991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0" t="s">
        <v>178</v>
      </c>
      <c r="B46" s="0" t="s">
        <v>373</v>
      </c>
      <c r="C46" s="7" t="s">
        <v>19</v>
      </c>
      <c r="D46" s="0" t="s">
        <v>20</v>
      </c>
      <c r="E46" s="0" t="s">
        <v>31</v>
      </c>
      <c r="F46" s="14" t="n">
        <v>36831</v>
      </c>
      <c r="G46" s="9" t="n">
        <v>1500000</v>
      </c>
      <c r="H46" s="7" t="n">
        <v>5.1</v>
      </c>
      <c r="I46" s="0" t="n">
        <v>0.45</v>
      </c>
      <c r="J46" s="7" t="n">
        <v>4.541</v>
      </c>
      <c r="K46" s="0" t="n">
        <f aca="false">ABS(G46)</f>
        <v>1500000</v>
      </c>
      <c r="L46" s="0" t="str">
        <f aca="false">IF(G46&gt;0,"BUY","SELL")</f>
        <v>BUY</v>
      </c>
      <c r="M46" s="0" t="str">
        <f aca="false">IF(E46="C","CALL","PUT")</f>
        <v>PUT</v>
      </c>
      <c r="N46" s="0" t="str">
        <f aca="false">CONCATENATE(L46," - ",M46)</f>
        <v>BUY - PUT</v>
      </c>
      <c r="O46" s="0" t="n">
        <f aca="false">I46+J46</f>
        <v>4.991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0" t="s">
        <v>173</v>
      </c>
      <c r="B47" s="0" t="s">
        <v>374</v>
      </c>
      <c r="C47" s="7" t="s">
        <v>19</v>
      </c>
      <c r="D47" s="0" t="s">
        <v>20</v>
      </c>
      <c r="E47" s="0" t="s">
        <v>31</v>
      </c>
      <c r="F47" s="8" t="n">
        <v>36831</v>
      </c>
      <c r="G47" s="9" t="n">
        <v>500000</v>
      </c>
      <c r="H47" s="7" t="n">
        <v>5.1</v>
      </c>
      <c r="I47" s="0" t="n">
        <v>0.75</v>
      </c>
      <c r="J47" s="7" t="n">
        <v>4.541</v>
      </c>
      <c r="K47" s="0" t="n">
        <f aca="false">ABS(G47)</f>
        <v>500000</v>
      </c>
      <c r="L47" s="0" t="str">
        <f aca="false">IF(G47&gt;0,"BUY","SELL")</f>
        <v>BUY</v>
      </c>
      <c r="M47" s="0" t="str">
        <f aca="false">IF(E47="C","CALL","PUT")</f>
        <v>PUT</v>
      </c>
      <c r="N47" s="0" t="str">
        <f aca="false">CONCATENATE(L47," - ",M47)</f>
        <v>BUY - PUT</v>
      </c>
      <c r="O47" s="0" t="n">
        <f aca="false">I47+J47</f>
        <v>5.291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95500.0000000004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0" t="s">
        <v>172</v>
      </c>
      <c r="B48" s="0" t="s">
        <v>375</v>
      </c>
      <c r="C48" s="7" t="s">
        <v>19</v>
      </c>
      <c r="D48" s="0" t="s">
        <v>20</v>
      </c>
      <c r="E48" s="0" t="s">
        <v>21</v>
      </c>
      <c r="F48" s="8" t="n">
        <v>36831</v>
      </c>
      <c r="G48" s="9" t="n">
        <v>-500000</v>
      </c>
      <c r="H48" s="7" t="n">
        <v>5.1</v>
      </c>
      <c r="I48" s="0" t="n">
        <v>1.15</v>
      </c>
      <c r="J48" s="7" t="n">
        <v>4.541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5.691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21" t="s">
        <v>172</v>
      </c>
      <c r="B49" s="0" t="s">
        <v>376</v>
      </c>
      <c r="C49" s="7" t="s">
        <v>19</v>
      </c>
      <c r="D49" s="0" t="s">
        <v>20</v>
      </c>
      <c r="E49" s="0" t="s">
        <v>21</v>
      </c>
      <c r="F49" s="8" t="n">
        <v>36831</v>
      </c>
      <c r="G49" s="9" t="n">
        <v>-250000</v>
      </c>
      <c r="H49" s="7" t="n">
        <v>5.1</v>
      </c>
      <c r="I49" s="0" t="n">
        <v>1.15</v>
      </c>
      <c r="J49" s="7" t="n">
        <v>4.541</v>
      </c>
      <c r="K49" s="0" t="n">
        <f aca="false">ABS(G49)</f>
        <v>250000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5.691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0" t="s">
        <v>377</v>
      </c>
      <c r="C50" s="7" t="s">
        <v>19</v>
      </c>
      <c r="D50" s="0" t="s">
        <v>20</v>
      </c>
      <c r="E50" s="0" t="s">
        <v>31</v>
      </c>
      <c r="F50" s="8" t="n">
        <v>36831</v>
      </c>
      <c r="G50" s="9" t="n">
        <v>-250000</v>
      </c>
      <c r="H50" s="7" t="n">
        <v>5.1</v>
      </c>
      <c r="I50" s="0" t="n">
        <v>1.15</v>
      </c>
      <c r="J50" s="7" t="n">
        <v>4.541</v>
      </c>
      <c r="K50" s="0" t="n">
        <f aca="false">ABS(G50)</f>
        <v>250000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5.691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-147750</v>
      </c>
      <c r="Q50" s="16"/>
      <c r="R50" s="16"/>
    </row>
    <row r="51" customFormat="false" ht="12.75" hidden="false" customHeight="false" outlineLevel="0" collapsed="false">
      <c r="A51" s="21" t="s">
        <v>118</v>
      </c>
      <c r="B51" s="0" t="s">
        <v>378</v>
      </c>
      <c r="C51" s="7" t="s">
        <v>19</v>
      </c>
      <c r="D51" s="0" t="s">
        <v>20</v>
      </c>
      <c r="E51" s="0" t="s">
        <v>21</v>
      </c>
      <c r="F51" s="8" t="n">
        <v>36831</v>
      </c>
      <c r="G51" s="9" t="n">
        <v>600000</v>
      </c>
      <c r="H51" s="7" t="n">
        <v>5.1</v>
      </c>
      <c r="I51" s="0" t="n">
        <v>2.2</v>
      </c>
      <c r="J51" s="7" t="n">
        <v>4.541</v>
      </c>
      <c r="K51" s="0" t="n">
        <f aca="false">ABS(G51)</f>
        <v>600000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6.741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21" t="s">
        <v>218</v>
      </c>
      <c r="B52" s="0" t="s">
        <v>379</v>
      </c>
      <c r="C52" s="7" t="s">
        <v>19</v>
      </c>
      <c r="D52" s="0" t="s">
        <v>20</v>
      </c>
      <c r="E52" s="0" t="s">
        <v>31</v>
      </c>
      <c r="F52" s="8" t="n">
        <v>36831</v>
      </c>
      <c r="G52" s="9" t="n">
        <v>500000</v>
      </c>
      <c r="H52" s="7" t="n">
        <v>5.1</v>
      </c>
      <c r="I52" s="0" t="n">
        <v>0.7</v>
      </c>
      <c r="J52" s="7" t="n">
        <v>4.541</v>
      </c>
      <c r="K52" s="0" t="n">
        <f aca="false">ABS(G52)</f>
        <v>500000</v>
      </c>
      <c r="L52" s="0" t="str">
        <f aca="false">IF(G52&gt;0,"BUY","SELL")</f>
        <v>BUY</v>
      </c>
      <c r="M52" s="0" t="str">
        <f aca="false">IF(E52="C","CALL","PUT")</f>
        <v>PUT</v>
      </c>
      <c r="N52" s="0" t="str">
        <f aca="false">CONCATENATE(L52," - ",M52)</f>
        <v>BUY - PUT</v>
      </c>
      <c r="O52" s="0" t="n">
        <f aca="false">I52+J52</f>
        <v>5.241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70500.0000000005</v>
      </c>
      <c r="Q52" s="53"/>
      <c r="R52" s="75"/>
    </row>
    <row r="53" customFormat="false" ht="12.75" hidden="false" customHeight="false" outlineLevel="0" collapsed="false">
      <c r="A53" s="21" t="s">
        <v>118</v>
      </c>
      <c r="B53" s="0" t="s">
        <v>380</v>
      </c>
      <c r="C53" s="7" t="s">
        <v>19</v>
      </c>
      <c r="D53" s="0" t="s">
        <v>20</v>
      </c>
      <c r="E53" s="0" t="s">
        <v>21</v>
      </c>
      <c r="F53" s="8" t="n">
        <v>36831</v>
      </c>
      <c r="G53" s="9" t="n">
        <v>300000</v>
      </c>
      <c r="H53" s="7" t="n">
        <v>5.1</v>
      </c>
      <c r="I53" s="0" t="n">
        <v>2.2</v>
      </c>
      <c r="J53" s="7" t="n">
        <v>4.541</v>
      </c>
      <c r="K53" s="0" t="n">
        <f aca="false">ABS(G53)</f>
        <v>300000</v>
      </c>
      <c r="L53" s="0" t="str">
        <f aca="false">IF(G53&gt;0,"BUY","SELL")</f>
        <v>BUY</v>
      </c>
      <c r="M53" s="0" t="str">
        <f aca="false">IF(E53="C","CALL","PUT")</f>
        <v>CALL</v>
      </c>
      <c r="N53" s="0" t="str">
        <f aca="false">CONCATENATE(L53," - ",M53)</f>
        <v>BUY - CALL</v>
      </c>
      <c r="O53" s="0" t="n">
        <f aca="false">I53+J53</f>
        <v>6.741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0</v>
      </c>
      <c r="Q53" s="16"/>
      <c r="R53" s="16"/>
    </row>
    <row r="54" customFormat="false" ht="12.75" hidden="false" customHeight="false" outlineLevel="0" collapsed="false">
      <c r="A54" s="16" t="s">
        <v>172</v>
      </c>
      <c r="B54" s="0" t="s">
        <v>381</v>
      </c>
      <c r="C54" s="7" t="s">
        <v>19</v>
      </c>
      <c r="D54" s="0" t="s">
        <v>20</v>
      </c>
      <c r="E54" s="0" t="s">
        <v>21</v>
      </c>
      <c r="F54" s="8" t="n">
        <v>36831</v>
      </c>
      <c r="G54" s="9" t="n">
        <v>-1000000</v>
      </c>
      <c r="H54" s="7" t="n">
        <v>5.1</v>
      </c>
      <c r="I54" s="0" t="n">
        <v>1.15</v>
      </c>
      <c r="J54" s="7" t="n">
        <v>4.541</v>
      </c>
      <c r="K54" s="0" t="n">
        <f aca="false">ABS(G54)</f>
        <v>1000000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5.691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0</v>
      </c>
      <c r="Q54" s="16"/>
      <c r="R54" s="16"/>
    </row>
    <row r="55" customFormat="false" ht="12.75" hidden="false" customHeight="false" outlineLevel="0" collapsed="false">
      <c r="A55" s="16" t="s">
        <v>218</v>
      </c>
      <c r="B55" s="0" t="s">
        <v>382</v>
      </c>
      <c r="C55" s="7" t="s">
        <v>19</v>
      </c>
      <c r="D55" s="0" t="s">
        <v>20</v>
      </c>
      <c r="E55" s="0" t="s">
        <v>21</v>
      </c>
      <c r="F55" s="8" t="n">
        <v>36831</v>
      </c>
      <c r="G55" s="9" t="n">
        <v>300000</v>
      </c>
      <c r="H55" s="7" t="n">
        <v>5.1</v>
      </c>
      <c r="I55" s="0" t="n">
        <v>1.15</v>
      </c>
      <c r="J55" s="7" t="n">
        <v>4.541</v>
      </c>
      <c r="K55" s="0" t="n">
        <f aca="false">ABS(G55)</f>
        <v>300000</v>
      </c>
      <c r="L55" s="0" t="str">
        <f aca="false">IF(G55&gt;0,"BUY","SELL")</f>
        <v>BUY</v>
      </c>
      <c r="M55" s="0" t="str">
        <f aca="false">IF(E55="C","CALL","PUT")</f>
        <v>CALL</v>
      </c>
      <c r="N55" s="0" t="str">
        <f aca="false">CONCATENATE(L55," - ",M55)</f>
        <v>BUY - CALL</v>
      </c>
      <c r="O55" s="0" t="n">
        <f aca="false">I55+J55</f>
        <v>5.691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21" t="s">
        <v>118</v>
      </c>
      <c r="B56" s="0" t="s">
        <v>383</v>
      </c>
      <c r="C56" s="7" t="s">
        <v>19</v>
      </c>
      <c r="D56" s="0" t="s">
        <v>20</v>
      </c>
      <c r="E56" s="0" t="s">
        <v>21</v>
      </c>
      <c r="F56" s="8" t="n">
        <v>36831</v>
      </c>
      <c r="G56" s="9" t="n">
        <v>1000000</v>
      </c>
      <c r="H56" s="7" t="n">
        <v>5.1</v>
      </c>
      <c r="I56" s="0" t="n">
        <v>2</v>
      </c>
      <c r="J56" s="7" t="n">
        <v>4.541</v>
      </c>
      <c r="K56" s="0" t="n">
        <f aca="false">ABS(G56)</f>
        <v>1000000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6.541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0</v>
      </c>
    </row>
    <row r="57" customFormat="false" ht="12.75" hidden="false" customHeight="false" outlineLevel="0" collapsed="false">
      <c r="A57" s="16" t="s">
        <v>218</v>
      </c>
      <c r="B57" s="0" t="s">
        <v>384</v>
      </c>
      <c r="C57" s="7" t="s">
        <v>19</v>
      </c>
      <c r="D57" s="0" t="s">
        <v>20</v>
      </c>
      <c r="E57" s="0" t="s">
        <v>21</v>
      </c>
      <c r="F57" s="8" t="n">
        <v>36831</v>
      </c>
      <c r="G57" s="9" t="n">
        <v>-300000</v>
      </c>
      <c r="H57" s="7" t="n">
        <v>5.1</v>
      </c>
      <c r="I57" s="0" t="n">
        <v>2.2</v>
      </c>
      <c r="J57" s="7" t="n">
        <v>4.541</v>
      </c>
      <c r="K57" s="0" t="n">
        <f aca="false">ABS(G57)</f>
        <v>300000</v>
      </c>
      <c r="L57" s="0" t="str">
        <f aca="false">IF(G57&gt;0,"BUY","SELL")</f>
        <v>SELL</v>
      </c>
      <c r="M57" s="0" t="str">
        <f aca="false">IF(E57="C","CALL","PUT")</f>
        <v>CALL</v>
      </c>
      <c r="N57" s="0" t="str">
        <f aca="false">CONCATENATE(L57," - ",M57)</f>
        <v>SELL - CALL</v>
      </c>
      <c r="O57" s="0" t="n">
        <f aca="false">I57+J57</f>
        <v>6.741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0</v>
      </c>
    </row>
    <row r="58" customFormat="false" ht="12.75" hidden="false" customHeight="false" outlineLevel="0" collapsed="false">
      <c r="A58" s="0" t="s">
        <v>122</v>
      </c>
      <c r="B58" s="0" t="s">
        <v>385</v>
      </c>
      <c r="C58" s="7" t="s">
        <v>19</v>
      </c>
      <c r="D58" s="0" t="s">
        <v>20</v>
      </c>
      <c r="E58" s="0" t="s">
        <v>21</v>
      </c>
      <c r="F58" s="8" t="n">
        <v>36831</v>
      </c>
      <c r="G58" s="9" t="n">
        <v>-500000</v>
      </c>
      <c r="H58" s="7" t="n">
        <v>5.1</v>
      </c>
      <c r="I58" s="0" t="n">
        <v>1.6</v>
      </c>
      <c r="J58" s="7" t="n">
        <v>4.541</v>
      </c>
      <c r="K58" s="0" t="n">
        <f aca="false">ABS(G58)</f>
        <v>500000</v>
      </c>
      <c r="L58" s="0" t="str">
        <f aca="false">IF(G58&gt;0,"BUY","SELL")</f>
        <v>SELL</v>
      </c>
      <c r="M58" s="0" t="str">
        <f aca="false">IF(E58="C","CALL","PUT")</f>
        <v>CALL</v>
      </c>
      <c r="N58" s="0" t="str">
        <f aca="false">CONCATENATE(L58," - ",M58)</f>
        <v>SELL - CALL</v>
      </c>
      <c r="O58" s="0" t="n">
        <f aca="false">I58+J58</f>
        <v>6.141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21" t="s">
        <v>122</v>
      </c>
      <c r="B59" s="0" t="s">
        <v>386</v>
      </c>
      <c r="C59" s="7" t="s">
        <v>19</v>
      </c>
      <c r="D59" s="0" t="s">
        <v>20</v>
      </c>
      <c r="E59" s="0" t="s">
        <v>21</v>
      </c>
      <c r="F59" s="8" t="n">
        <v>36831</v>
      </c>
      <c r="G59" s="9" t="n">
        <v>500000</v>
      </c>
      <c r="H59" s="7" t="n">
        <v>5.1</v>
      </c>
      <c r="I59" s="0" t="n">
        <v>2.1</v>
      </c>
      <c r="J59" s="7" t="n">
        <v>4.541</v>
      </c>
      <c r="K59" s="0" t="n">
        <f aca="false">ABS(G59)</f>
        <v>500000</v>
      </c>
      <c r="L59" s="0" t="str">
        <f aca="false">IF(G59&gt;0,"BUY","SELL")</f>
        <v>BUY</v>
      </c>
      <c r="M59" s="0" t="str">
        <f aca="false">IF(E59="C","CALL","PUT")</f>
        <v>CALL</v>
      </c>
      <c r="N59" s="0" t="str">
        <f aca="false">CONCATENATE(L59," - ",M59)</f>
        <v>BUY - CALL</v>
      </c>
      <c r="O59" s="0" t="n">
        <f aca="false">I59+J59</f>
        <v>6.641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16" t="s">
        <v>178</v>
      </c>
      <c r="B60" s="0" t="s">
        <v>387</v>
      </c>
      <c r="C60" s="7" t="s">
        <v>19</v>
      </c>
      <c r="D60" s="0" t="s">
        <v>20</v>
      </c>
      <c r="E60" s="0" t="s">
        <v>21</v>
      </c>
      <c r="F60" s="8" t="n">
        <v>36831</v>
      </c>
      <c r="G60" s="9" t="n">
        <v>1000000</v>
      </c>
      <c r="H60" s="7" t="n">
        <v>5.1</v>
      </c>
      <c r="I60" s="0" t="n">
        <v>1</v>
      </c>
      <c r="J60" s="7" t="n">
        <v>4.541</v>
      </c>
      <c r="K60" s="0" t="n">
        <f aca="false">ABS(G60)</f>
        <v>1000000</v>
      </c>
      <c r="L60" s="0" t="str">
        <f aca="false">IF(G60&gt;0,"BUY","SELL")</f>
        <v>BUY</v>
      </c>
      <c r="M60" s="0" t="str">
        <f aca="false">IF(E60="C","CALL","PUT")</f>
        <v>CALL</v>
      </c>
      <c r="N60" s="0" t="str">
        <f aca="false">CONCATENATE(L60," - ",M60)</f>
        <v>BUY - CALL</v>
      </c>
      <c r="O60" s="0" t="n">
        <f aca="false">I60+J60</f>
        <v>5.541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0" t="s">
        <v>266</v>
      </c>
      <c r="B61" s="0" t="s">
        <v>388</v>
      </c>
      <c r="C61" s="7" t="s">
        <v>19</v>
      </c>
      <c r="D61" s="0" t="s">
        <v>20</v>
      </c>
      <c r="E61" s="0" t="s">
        <v>21</v>
      </c>
      <c r="F61" s="8" t="n">
        <v>36831</v>
      </c>
      <c r="G61" s="9" t="n">
        <v>-300000</v>
      </c>
      <c r="H61" s="7" t="n">
        <v>5.1</v>
      </c>
      <c r="I61" s="0" t="n">
        <v>1.6</v>
      </c>
      <c r="J61" s="7" t="n">
        <v>4.541</v>
      </c>
      <c r="K61" s="0" t="n">
        <f aca="false">ABS(G61)</f>
        <v>300000</v>
      </c>
      <c r="L61" s="0" t="str">
        <f aca="false">IF(G61&gt;0,"BUY","SELL")</f>
        <v>SELL</v>
      </c>
      <c r="M61" s="0" t="str">
        <f aca="false">IF(E61="C","CALL","PUT")</f>
        <v>CALL</v>
      </c>
      <c r="N61" s="0" t="str">
        <f aca="false">CONCATENATE(L61," - ",M61)</f>
        <v>SELL - CALL</v>
      </c>
      <c r="O61" s="0" t="n">
        <f aca="false">I61+J61</f>
        <v>6.141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0</v>
      </c>
    </row>
    <row r="62" customFormat="false" ht="12.75" hidden="false" customHeight="false" outlineLevel="0" collapsed="false">
      <c r="A62" s="0" t="s">
        <v>266</v>
      </c>
      <c r="B62" s="0" t="s">
        <v>389</v>
      </c>
      <c r="C62" s="7" t="s">
        <v>19</v>
      </c>
      <c r="D62" s="0" t="s">
        <v>20</v>
      </c>
      <c r="E62" s="0" t="s">
        <v>21</v>
      </c>
      <c r="F62" s="8" t="n">
        <v>36831</v>
      </c>
      <c r="G62" s="9" t="n">
        <v>300000</v>
      </c>
      <c r="H62" s="7" t="n">
        <v>5.1</v>
      </c>
      <c r="I62" s="0" t="n">
        <v>2.1</v>
      </c>
      <c r="J62" s="7" t="n">
        <v>4.541</v>
      </c>
      <c r="K62" s="0" t="n">
        <f aca="false">ABS(G62)</f>
        <v>300000</v>
      </c>
      <c r="L62" s="0" t="str">
        <f aca="false">IF(G62&gt;0,"BUY","SELL")</f>
        <v>BUY</v>
      </c>
      <c r="M62" s="0" t="str">
        <f aca="false">IF(E62="C","CALL","PUT")</f>
        <v>CALL</v>
      </c>
      <c r="N62" s="0" t="str">
        <f aca="false">CONCATENATE(L62," - ",M62)</f>
        <v>BUY - CALL</v>
      </c>
      <c r="O62" s="0" t="n">
        <f aca="false">I62+J62</f>
        <v>6.641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0" t="s">
        <v>218</v>
      </c>
      <c r="B63" s="0" t="s">
        <v>390</v>
      </c>
      <c r="C63" s="7" t="s">
        <v>19</v>
      </c>
      <c r="D63" s="0" t="s">
        <v>20</v>
      </c>
      <c r="E63" s="0" t="s">
        <v>31</v>
      </c>
      <c r="F63" s="8" t="n">
        <v>36831</v>
      </c>
      <c r="G63" s="9" t="n">
        <v>1000000</v>
      </c>
      <c r="H63" s="7" t="n">
        <v>5.1</v>
      </c>
      <c r="I63" s="0" t="n">
        <v>0.75</v>
      </c>
      <c r="J63" s="7" t="n">
        <v>4.541</v>
      </c>
      <c r="K63" s="0" t="n">
        <f aca="false">ABS(G63)</f>
        <v>1000000</v>
      </c>
      <c r="L63" s="0" t="str">
        <f aca="false">IF(G63&gt;0,"BUY","SELL")</f>
        <v>BUY</v>
      </c>
      <c r="M63" s="0" t="str">
        <f aca="false">IF(E63="C","CALL","PUT")</f>
        <v>PUT</v>
      </c>
      <c r="N63" s="0" t="str">
        <f aca="false">CONCATENATE(L63," - ",M63)</f>
        <v>BUY - PUT</v>
      </c>
      <c r="O63" s="0" t="n">
        <f aca="false">I63+J63</f>
        <v>5.291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191000.000000001</v>
      </c>
    </row>
    <row r="64" customFormat="false" ht="12.75" hidden="false" customHeight="false" outlineLevel="0" collapsed="false">
      <c r="A64" s="21" t="s">
        <v>172</v>
      </c>
      <c r="B64" s="0" t="s">
        <v>391</v>
      </c>
      <c r="C64" s="7" t="s">
        <v>19</v>
      </c>
      <c r="D64" s="0" t="s">
        <v>20</v>
      </c>
      <c r="E64" s="0" t="s">
        <v>31</v>
      </c>
      <c r="F64" s="8" t="n">
        <v>36831</v>
      </c>
      <c r="G64" s="9" t="n">
        <v>-600000</v>
      </c>
      <c r="H64" s="7" t="n">
        <v>5.1</v>
      </c>
      <c r="I64" s="0" t="n">
        <v>1.15</v>
      </c>
      <c r="J64" s="7" t="n">
        <v>4.541</v>
      </c>
      <c r="K64" s="0" t="n">
        <f aca="false">ABS(G64)</f>
        <v>600000</v>
      </c>
      <c r="L64" s="0" t="str">
        <f aca="false">IF(G64&gt;0,"BUY","SELL")</f>
        <v>SELL</v>
      </c>
      <c r="M64" s="0" t="str">
        <f aca="false">IF(E64="C","CALL","PUT")</f>
        <v>PUT</v>
      </c>
      <c r="N64" s="0" t="str">
        <f aca="false">CONCATENATE(L64," - ",M64)</f>
        <v>SELL - PUT</v>
      </c>
      <c r="O64" s="0" t="n">
        <f aca="false">I64+J64</f>
        <v>5.691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-354600.000000001</v>
      </c>
    </row>
    <row r="65" customFormat="false" ht="12.75" hidden="false" customHeight="false" outlineLevel="0" collapsed="false">
      <c r="A65" s="39" t="s">
        <v>172</v>
      </c>
      <c r="B65" s="0" t="s">
        <v>392</v>
      </c>
      <c r="C65" s="7" t="s">
        <v>19</v>
      </c>
      <c r="D65" s="0" t="s">
        <v>20</v>
      </c>
      <c r="E65" s="0" t="s">
        <v>31</v>
      </c>
      <c r="F65" s="8" t="n">
        <v>36831</v>
      </c>
      <c r="G65" s="9" t="n">
        <v>1000000</v>
      </c>
      <c r="H65" s="7" t="n">
        <v>5.1</v>
      </c>
      <c r="I65" s="0" t="n">
        <v>0.75</v>
      </c>
      <c r="J65" s="7" t="n">
        <v>4.541</v>
      </c>
      <c r="K65" s="16" t="n">
        <f aca="false">ABS(G65)</f>
        <v>1000000</v>
      </c>
      <c r="L65" s="16" t="str">
        <f aca="false">IF(G65&gt;0,"BUY","SELL")</f>
        <v>BUY</v>
      </c>
      <c r="M65" s="16" t="str">
        <f aca="false">IF(E65="C","CALL","PUT")</f>
        <v>PUT</v>
      </c>
      <c r="N65" s="16" t="str">
        <f aca="false">CONCATENATE(L65," - ",M65)</f>
        <v>BUY - PUT</v>
      </c>
      <c r="O65" s="16" t="n">
        <f aca="false">I65+J65</f>
        <v>5.291</v>
      </c>
      <c r="P65" s="10" t="n">
        <f aca="false">IF(N65="SELL - PUT",IF(H65-O65&gt;0,0,(H65-O65)*K65),IF(N65="BUY - CALL",IF(O65-H65&gt;0,0,(H65-O65)*K65),IF(N65="SELL - CALL",IF(O65-H65&gt;0,0,(O65-H65)*K65),IF(N65="BUY - PUT",IF(H65-O65&gt;0,0,(O65-H65)*K65)))))</f>
        <v>191000.000000001</v>
      </c>
    </row>
    <row r="66" customFormat="false" ht="12.75" hidden="false" customHeight="false" outlineLevel="0" collapsed="false">
      <c r="A66" s="16" t="s">
        <v>172</v>
      </c>
      <c r="B66" s="0" t="s">
        <v>393</v>
      </c>
      <c r="C66" s="7" t="s">
        <v>19</v>
      </c>
      <c r="D66" s="0" t="s">
        <v>20</v>
      </c>
      <c r="E66" s="0" t="s">
        <v>21</v>
      </c>
      <c r="F66" s="8" t="n">
        <v>36831</v>
      </c>
      <c r="G66" s="9" t="n">
        <v>-300000</v>
      </c>
      <c r="H66" s="7" t="n">
        <v>5.1</v>
      </c>
      <c r="I66" s="0" t="n">
        <v>3</v>
      </c>
      <c r="J66" s="7" t="n">
        <v>4.541</v>
      </c>
      <c r="K66" s="16" t="n">
        <f aca="false">ABS(G66)</f>
        <v>300000</v>
      </c>
      <c r="L66" s="16" t="str">
        <f aca="false">IF(G66&gt;0,"BUY","SELL")</f>
        <v>SELL</v>
      </c>
      <c r="M66" s="16" t="str">
        <f aca="false">IF(E66="C","CALL","PUT")</f>
        <v>CALL</v>
      </c>
      <c r="N66" s="16" t="str">
        <f aca="false">CONCATENATE(L66," - ",M66)</f>
        <v>SELL - CALL</v>
      </c>
      <c r="O66" s="16" t="n">
        <f aca="false">I66+J66</f>
        <v>7.541</v>
      </c>
      <c r="P66" s="10" t="n">
        <f aca="false">IF(N66="SELL - PUT",IF(H66-O66&gt;0,0,(H66-O66)*K66),IF(N66="BUY - CALL",IF(O66-H66&gt;0,0,(H66-O66)*K66),IF(N66="SELL - CALL",IF(O66-H66&gt;0,0,(O66-H66)*K66),IF(N66="BUY - PUT",IF(H66-O66&gt;0,0,(O66-H66)*K66)))))</f>
        <v>0</v>
      </c>
    </row>
    <row r="67" customFormat="false" ht="12.75" hidden="false" customHeight="false" outlineLevel="0" collapsed="false">
      <c r="A67" s="16" t="s">
        <v>172</v>
      </c>
      <c r="B67" s="0" t="s">
        <v>394</v>
      </c>
      <c r="C67" s="7" t="s">
        <v>19</v>
      </c>
      <c r="D67" s="0" t="s">
        <v>20</v>
      </c>
      <c r="E67" s="0" t="s">
        <v>21</v>
      </c>
      <c r="F67" s="8" t="n">
        <v>36831</v>
      </c>
      <c r="G67" s="9" t="n">
        <v>-1000000</v>
      </c>
      <c r="H67" s="7" t="n">
        <v>5.1</v>
      </c>
      <c r="I67" s="0" t="n">
        <v>1.75</v>
      </c>
      <c r="J67" s="7" t="n">
        <v>4.541</v>
      </c>
      <c r="K67" s="16" t="n">
        <f aca="false">ABS(G67)</f>
        <v>1000000</v>
      </c>
      <c r="L67" s="16" t="str">
        <f aca="false">IF(G67&gt;0,"BUY","SELL")</f>
        <v>SELL</v>
      </c>
      <c r="M67" s="16" t="str">
        <f aca="false">IF(E67="C","CALL","PUT")</f>
        <v>CALL</v>
      </c>
      <c r="N67" s="16" t="str">
        <f aca="false">CONCATENATE(L67," - ",M67)</f>
        <v>SELL - CALL</v>
      </c>
      <c r="O67" s="16" t="n">
        <f aca="false">I67+J67</f>
        <v>6.291</v>
      </c>
      <c r="P67" s="10" t="n">
        <f aca="false">IF(N67="SELL - PUT",IF(H67-O67&gt;0,0,(H67-O67)*K67),IF(N67="BUY - CALL",IF(O67-H67&gt;0,0,(H67-O67)*K67),IF(N67="SELL - CALL",IF(O67-H67&gt;0,0,(O67-H67)*K67),IF(N67="BUY - PUT",IF(H67-O67&gt;0,0,(O67-H67)*K67)))))</f>
        <v>0</v>
      </c>
    </row>
    <row r="68" customFormat="false" ht="12.75" hidden="false" customHeight="false" outlineLevel="0" collapsed="false">
      <c r="A68" s="16" t="s">
        <v>172</v>
      </c>
      <c r="B68" s="0" t="s">
        <v>395</v>
      </c>
      <c r="C68" s="7" t="s">
        <v>19</v>
      </c>
      <c r="D68" s="0" t="s">
        <v>20</v>
      </c>
      <c r="E68" s="0" t="s">
        <v>21</v>
      </c>
      <c r="F68" s="8" t="n">
        <v>36831</v>
      </c>
      <c r="G68" s="9" t="n">
        <v>1000000</v>
      </c>
      <c r="H68" s="7" t="n">
        <v>5.1</v>
      </c>
      <c r="I68" s="0" t="n">
        <v>2.5</v>
      </c>
      <c r="J68" s="7" t="n">
        <v>4.541</v>
      </c>
      <c r="K68" s="16" t="n">
        <f aca="false">ABS(G68)</f>
        <v>1000000</v>
      </c>
      <c r="L68" s="16" t="str">
        <f aca="false">IF(G68&gt;0,"BUY","SELL")</f>
        <v>BUY</v>
      </c>
      <c r="M68" s="16" t="str">
        <f aca="false">IF(E68="C","CALL","PUT")</f>
        <v>CALL</v>
      </c>
      <c r="N68" s="16" t="str">
        <f aca="false">CONCATENATE(L68," - ",M68)</f>
        <v>BUY - CALL</v>
      </c>
      <c r="O68" s="16" t="n">
        <f aca="false">I68+J68</f>
        <v>7.041</v>
      </c>
      <c r="P68" s="10" t="n">
        <f aca="false">IF(N68="SELL - PUT",IF(H68-O68&gt;0,0,(H68-O68)*K68),IF(N68="BUY - CALL",IF(O68-H68&gt;0,0,(H68-O68)*K68),IF(N68="SELL - CALL",IF(O68-H68&gt;0,0,(O68-H68)*K68),IF(N68="BUY - PUT",IF(H68-O68&gt;0,0,(O68-H68)*K68)))))</f>
        <v>0</v>
      </c>
    </row>
    <row r="69" customFormat="false" ht="12.75" hidden="false" customHeight="false" outlineLevel="0" collapsed="false">
      <c r="A69" s="21" t="s">
        <v>172</v>
      </c>
      <c r="B69" s="0" t="s">
        <v>396</v>
      </c>
      <c r="C69" s="7" t="s">
        <v>19</v>
      </c>
      <c r="D69" s="0" t="s">
        <v>20</v>
      </c>
      <c r="E69" s="0" t="s">
        <v>21</v>
      </c>
      <c r="F69" s="8" t="n">
        <v>36831</v>
      </c>
      <c r="G69" s="9" t="n">
        <v>-1000000</v>
      </c>
      <c r="H69" s="7" t="n">
        <v>5.1</v>
      </c>
      <c r="I69" s="0" t="n">
        <v>3</v>
      </c>
      <c r="J69" s="7" t="n">
        <v>4.541</v>
      </c>
      <c r="K69" s="16" t="n">
        <f aca="false">ABS(G69)</f>
        <v>1000000</v>
      </c>
      <c r="L69" s="16" t="str">
        <f aca="false">IF(G69&gt;0,"BUY","SELL")</f>
        <v>SELL</v>
      </c>
      <c r="M69" s="16" t="str">
        <f aca="false">IF(E69="C","CALL","PUT")</f>
        <v>CALL</v>
      </c>
      <c r="N69" s="16" t="str">
        <f aca="false">CONCATENATE(L69," - ",M69)</f>
        <v>SELL - CALL</v>
      </c>
      <c r="O69" s="16" t="n">
        <f aca="false">I69+J69</f>
        <v>7.541</v>
      </c>
      <c r="P69" s="10" t="n">
        <f aca="false">IF(N69="SELL - PUT",IF(H69-O69&gt;0,0,(H69-O69)*K69),IF(N69="BUY - CALL",IF(O69-H69&gt;0,0,(H69-O69)*K69),IF(N69="SELL - CALL",IF(O69-H69&gt;0,0,(O69-H69)*K69),IF(N69="BUY - PUT",IF(H69-O69&gt;0,0,(O69-H69)*K69)))))</f>
        <v>0</v>
      </c>
    </row>
    <row r="70" customFormat="false" ht="12.75" hidden="false" customHeight="false" outlineLevel="0" collapsed="false">
      <c r="A70" s="21" t="s">
        <v>122</v>
      </c>
      <c r="B70" s="0" t="s">
        <v>397</v>
      </c>
      <c r="C70" s="7" t="s">
        <v>19</v>
      </c>
      <c r="D70" s="0" t="s">
        <v>20</v>
      </c>
      <c r="E70" s="0" t="s">
        <v>21</v>
      </c>
      <c r="F70" s="8" t="n">
        <v>36831</v>
      </c>
      <c r="G70" s="9" t="n">
        <v>500000</v>
      </c>
      <c r="H70" s="7" t="n">
        <v>5.1</v>
      </c>
      <c r="I70" s="0" t="n">
        <v>1.57</v>
      </c>
      <c r="J70" s="7" t="n">
        <v>4.541</v>
      </c>
      <c r="K70" s="16" t="n">
        <f aca="false">ABS(G70)</f>
        <v>500000</v>
      </c>
      <c r="L70" s="16" t="str">
        <f aca="false">IF(G70&gt;0,"BUY","SELL")</f>
        <v>BUY</v>
      </c>
      <c r="M70" s="16" t="str">
        <f aca="false">IF(E70="C","CALL","PUT")</f>
        <v>CALL</v>
      </c>
      <c r="N70" s="16" t="str">
        <f aca="false">CONCATENATE(L70," - ",M70)</f>
        <v>BUY - CALL</v>
      </c>
      <c r="O70" s="16" t="n">
        <f aca="false">I70+J70</f>
        <v>6.111</v>
      </c>
      <c r="P70" s="10" t="n">
        <f aca="false">IF(N70="SELL - PUT",IF(H70-O70&gt;0,0,(H70-O70)*K70),IF(N70="BUY - CALL",IF(O70-H70&gt;0,0,(H70-O70)*K70),IF(N70="SELL - CALL",IF(O70-H70&gt;0,0,(O70-H70)*K70),IF(N70="BUY - PUT",IF(H70-O70&gt;0,0,(O70-H70)*K70)))))</f>
        <v>0</v>
      </c>
    </row>
    <row r="71" customFormat="false" ht="12.75" hidden="false" customHeight="false" outlineLevel="0" collapsed="false">
      <c r="A71" s="21" t="s">
        <v>122</v>
      </c>
      <c r="B71" s="0" t="s">
        <v>398</v>
      </c>
      <c r="C71" s="7" t="s">
        <v>19</v>
      </c>
      <c r="D71" s="0" t="s">
        <v>20</v>
      </c>
      <c r="E71" s="0" t="s">
        <v>31</v>
      </c>
      <c r="F71" s="8" t="n">
        <v>36831</v>
      </c>
      <c r="G71" s="9" t="n">
        <v>500000</v>
      </c>
      <c r="H71" s="7" t="n">
        <v>5.1</v>
      </c>
      <c r="I71" s="0" t="n">
        <v>1.57</v>
      </c>
      <c r="J71" s="7" t="n">
        <v>4.541</v>
      </c>
      <c r="K71" s="16" t="n">
        <f aca="false">ABS(G71)</f>
        <v>500000</v>
      </c>
      <c r="L71" s="16" t="str">
        <f aca="false">IF(G71&gt;0,"BUY","SELL")</f>
        <v>BUY</v>
      </c>
      <c r="M71" s="16" t="str">
        <f aca="false">IF(E71="C","CALL","PUT")</f>
        <v>PUT</v>
      </c>
      <c r="N71" s="16" t="str">
        <f aca="false">CONCATENATE(L71," - ",M71)</f>
        <v>BUY - PUT</v>
      </c>
      <c r="O71" s="16" t="n">
        <f aca="false">I71+J71</f>
        <v>6.111</v>
      </c>
      <c r="P71" s="10" t="n">
        <f aca="false">IF(N71="SELL - PUT",IF(H71-O71&gt;0,0,(H71-O71)*K71),IF(N71="BUY - CALL",IF(O71-H71&gt;0,0,(H71-O71)*K71),IF(N71="SELL - CALL",IF(O71-H71&gt;0,0,(O71-H71)*K71),IF(N71="BUY - PUT",IF(H71-O71&gt;0,0,(O71-H71)*K71)))))</f>
        <v>505500.000000001</v>
      </c>
    </row>
    <row r="72" customFormat="false" ht="12.75" hidden="false" customHeight="false" outlineLevel="0" collapsed="false">
      <c r="A72" s="16" t="s">
        <v>172</v>
      </c>
      <c r="B72" s="0" t="s">
        <v>399</v>
      </c>
      <c r="C72" s="7" t="s">
        <v>19</v>
      </c>
      <c r="D72" s="0" t="s">
        <v>20</v>
      </c>
      <c r="E72" s="0" t="s">
        <v>21</v>
      </c>
      <c r="F72" s="8" t="n">
        <v>36831</v>
      </c>
      <c r="G72" s="9" t="n">
        <v>-2000000</v>
      </c>
      <c r="H72" s="7" t="n">
        <v>5.1</v>
      </c>
      <c r="I72" s="0" t="n">
        <v>1.5</v>
      </c>
      <c r="J72" s="7" t="n">
        <v>4.541</v>
      </c>
      <c r="K72" s="16" t="n">
        <f aca="false">ABS(G72)</f>
        <v>2000000</v>
      </c>
      <c r="L72" s="16" t="str">
        <f aca="false">IF(G72&gt;0,"BUY","SELL")</f>
        <v>SELL</v>
      </c>
      <c r="M72" s="16" t="str">
        <f aca="false">IF(E72="C","CALL","PUT")</f>
        <v>CALL</v>
      </c>
      <c r="N72" s="16" t="str">
        <f aca="false">CONCATENATE(L72," - ",M72)</f>
        <v>SELL - CALL</v>
      </c>
      <c r="O72" s="16" t="n">
        <f aca="false">I72+J72</f>
        <v>6.041</v>
      </c>
      <c r="P72" s="10" t="n">
        <f aca="false">IF(N72="SELL - PUT",IF(H72-O72&gt;0,0,(H72-O72)*K72),IF(N72="BUY - CALL",IF(O72-H72&gt;0,0,(H72-O72)*K72),IF(N72="SELL - CALL",IF(O72-H72&gt;0,0,(O72-H72)*K72),IF(N72="BUY - PUT",IF(H72-O72&gt;0,0,(O72-H72)*K72)))))</f>
        <v>0</v>
      </c>
    </row>
    <row r="73" customFormat="false" ht="12.75" hidden="false" customHeight="false" outlineLevel="0" collapsed="false">
      <c r="A73" s="0" t="s">
        <v>400</v>
      </c>
      <c r="B73" s="0" t="s">
        <v>401</v>
      </c>
      <c r="C73" s="7" t="s">
        <v>19</v>
      </c>
      <c r="D73" s="0" t="s">
        <v>20</v>
      </c>
      <c r="E73" s="0" t="s">
        <v>21</v>
      </c>
      <c r="F73" s="8" t="n">
        <v>36831</v>
      </c>
      <c r="G73" s="9" t="n">
        <v>1000000</v>
      </c>
      <c r="H73" s="7" t="n">
        <v>5.1</v>
      </c>
      <c r="I73" s="0" t="n">
        <v>1.5</v>
      </c>
      <c r="J73" s="7" t="n">
        <v>4.541</v>
      </c>
      <c r="K73" s="16" t="n">
        <f aca="false">ABS(G73)</f>
        <v>1000000</v>
      </c>
      <c r="L73" s="16" t="str">
        <f aca="false">IF(G73&gt;0,"BUY","SELL")</f>
        <v>BUY</v>
      </c>
      <c r="M73" s="16" t="str">
        <f aca="false">IF(E73="C","CALL","PUT")</f>
        <v>CALL</v>
      </c>
      <c r="N73" s="16" t="str">
        <f aca="false">CONCATENATE(L73," - ",M73)</f>
        <v>BUY - CALL</v>
      </c>
      <c r="O73" s="16" t="n">
        <f aca="false">I73+J73</f>
        <v>6.041</v>
      </c>
      <c r="P73" s="10" t="n">
        <f aca="false">IF(N73="SELL - PUT",IF(H73-O73&gt;0,0,(H73-O73)*K73),IF(N73="BUY - CALL",IF(O73-H73&gt;0,0,(H73-O73)*K73),IF(N73="SELL - CALL",IF(O73-H73&gt;0,0,(O73-H73)*K73),IF(N73="BUY - PUT",IF(H73-O73&gt;0,0,(O73-H73)*K73)))))</f>
        <v>0</v>
      </c>
    </row>
    <row r="74" customFormat="false" ht="12.75" hidden="false" customHeight="false" outlineLevel="0" collapsed="false">
      <c r="A74" s="0" t="s">
        <v>118</v>
      </c>
      <c r="B74" s="0" t="s">
        <v>402</v>
      </c>
      <c r="C74" s="7" t="s">
        <v>19</v>
      </c>
      <c r="D74" s="0" t="s">
        <v>20</v>
      </c>
      <c r="E74" s="0" t="s">
        <v>31</v>
      </c>
      <c r="F74" s="8" t="n">
        <v>36831</v>
      </c>
      <c r="G74" s="9" t="n">
        <v>900000</v>
      </c>
      <c r="H74" s="7" t="n">
        <v>5.1</v>
      </c>
      <c r="I74" s="0" t="n">
        <v>0.75</v>
      </c>
      <c r="J74" s="7" t="n">
        <v>4.541</v>
      </c>
      <c r="K74" s="16" t="n">
        <f aca="false">ABS(G74)</f>
        <v>900000</v>
      </c>
      <c r="L74" s="16" t="str">
        <f aca="false">IF(G74&gt;0,"BUY","SELL")</f>
        <v>BUY</v>
      </c>
      <c r="M74" s="16" t="str">
        <f aca="false">IF(E74="C","CALL","PUT")</f>
        <v>PUT</v>
      </c>
      <c r="N74" s="16" t="str">
        <f aca="false">CONCATENATE(L74," - ",M74)</f>
        <v>BUY - PUT</v>
      </c>
      <c r="O74" s="16" t="n">
        <f aca="false">I74+J74</f>
        <v>5.291</v>
      </c>
      <c r="P74" s="10" t="n">
        <f aca="false">IF(N74="SELL - PUT",IF(H74-O74&gt;0,0,(H74-O74)*K74),IF(N74="BUY - CALL",IF(O74-H74&gt;0,0,(H74-O74)*K74),IF(N74="SELL - CALL",IF(O74-H74&gt;0,0,(O74-H74)*K74),IF(N74="BUY - PUT",IF(H74-O74&gt;0,0,(O74-H74)*K74)))))</f>
        <v>171900.000000001</v>
      </c>
    </row>
    <row r="75" customFormat="false" ht="12.75" hidden="false" customHeight="false" outlineLevel="0" collapsed="false">
      <c r="A75" s="0" t="s">
        <v>178</v>
      </c>
      <c r="B75" s="0" t="s">
        <v>403</v>
      </c>
      <c r="C75" s="7" t="s">
        <v>19</v>
      </c>
      <c r="D75" s="0" t="s">
        <v>20</v>
      </c>
      <c r="E75" s="0" t="s">
        <v>21</v>
      </c>
      <c r="F75" s="8" t="n">
        <v>36831</v>
      </c>
      <c r="G75" s="9" t="n">
        <v>-300000</v>
      </c>
      <c r="H75" s="7" t="n">
        <v>5.1</v>
      </c>
      <c r="I75" s="0" t="n">
        <v>1.75</v>
      </c>
      <c r="J75" s="7" t="n">
        <v>4.541</v>
      </c>
      <c r="K75" s="16" t="n">
        <f aca="false">ABS(G75)</f>
        <v>300000</v>
      </c>
      <c r="L75" s="16" t="str">
        <f aca="false">IF(G75&gt;0,"BUY","SELL")</f>
        <v>SELL</v>
      </c>
      <c r="M75" s="16" t="str">
        <f aca="false">IF(E75="C","CALL","PUT")</f>
        <v>CALL</v>
      </c>
      <c r="N75" s="16" t="str">
        <f aca="false">CONCATENATE(L75," - ",M75)</f>
        <v>SELL - CALL</v>
      </c>
      <c r="O75" s="16" t="n">
        <f aca="false">I75+J75</f>
        <v>6.291</v>
      </c>
      <c r="P75" s="10" t="n">
        <f aca="false">IF(N75="SELL - PUT",IF(H75-O75&gt;0,0,(H75-O75)*K75),IF(N75="BUY - CALL",IF(O75-H75&gt;0,0,(H75-O75)*K75),IF(N75="SELL - CALL",IF(O75-H75&gt;0,0,(O75-H75)*K75),IF(N75="BUY - PUT",IF(H75-O75&gt;0,0,(O75-H75)*K75)))))</f>
        <v>0</v>
      </c>
    </row>
    <row r="76" customFormat="false" ht="12.75" hidden="false" customHeight="false" outlineLevel="0" collapsed="false">
      <c r="A76" s="0" t="s">
        <v>178</v>
      </c>
      <c r="B76" s="0" t="s">
        <v>404</v>
      </c>
      <c r="C76" s="7" t="s">
        <v>19</v>
      </c>
      <c r="D76" s="0" t="s">
        <v>20</v>
      </c>
      <c r="E76" s="0" t="s">
        <v>21</v>
      </c>
      <c r="F76" s="8" t="n">
        <v>36831</v>
      </c>
      <c r="G76" s="9" t="n">
        <v>300000</v>
      </c>
      <c r="H76" s="7" t="n">
        <v>5.1</v>
      </c>
      <c r="I76" s="0" t="n">
        <v>2.5</v>
      </c>
      <c r="J76" s="7" t="n">
        <v>4.541</v>
      </c>
      <c r="K76" s="16" t="n">
        <f aca="false">ABS(G76)</f>
        <v>300000</v>
      </c>
      <c r="L76" s="16" t="str">
        <f aca="false">IF(G76&gt;0,"BUY","SELL")</f>
        <v>BUY</v>
      </c>
      <c r="M76" s="16" t="str">
        <f aca="false">IF(E76="C","CALL","PUT")</f>
        <v>CALL</v>
      </c>
      <c r="N76" s="16" t="str">
        <f aca="false">CONCATENATE(L76," - ",M76)</f>
        <v>BUY - CALL</v>
      </c>
      <c r="O76" s="16" t="n">
        <f aca="false">I76+J76</f>
        <v>7.041</v>
      </c>
      <c r="P76" s="10" t="n">
        <f aca="false">IF(N76="SELL - PUT",IF(H76-O76&gt;0,0,(H76-O76)*K76),IF(N76="BUY - CALL",IF(O76-H76&gt;0,0,(H76-O76)*K76),IF(N76="SELL - CALL",IF(O76-H76&gt;0,0,(O76-H76)*K76),IF(N76="BUY - PUT",IF(H76-O76&gt;0,0,(O76-H76)*K76)))))</f>
        <v>0</v>
      </c>
    </row>
    <row r="77" customFormat="false" ht="12.75" hidden="false" customHeight="false" outlineLevel="0" collapsed="false">
      <c r="A77" s="0" t="s">
        <v>405</v>
      </c>
      <c r="B77" s="0" t="s">
        <v>406</v>
      </c>
      <c r="C77" s="7" t="s">
        <v>19</v>
      </c>
      <c r="D77" s="0" t="s">
        <v>20</v>
      </c>
      <c r="E77" s="0" t="s">
        <v>31</v>
      </c>
      <c r="F77" s="8" t="n">
        <v>36831</v>
      </c>
      <c r="G77" s="9" t="n">
        <v>500000</v>
      </c>
      <c r="H77" s="7" t="n">
        <v>5.1</v>
      </c>
      <c r="I77" s="0" t="n">
        <v>0.4</v>
      </c>
      <c r="J77" s="7" t="n">
        <v>4.541</v>
      </c>
      <c r="K77" s="16" t="n">
        <f aca="false">ABS(G77)</f>
        <v>500000</v>
      </c>
      <c r="L77" s="16" t="str">
        <f aca="false">IF(G77&gt;0,"BUY","SELL")</f>
        <v>BUY</v>
      </c>
      <c r="M77" s="16" t="str">
        <f aca="false">IF(E77="C","CALL","PUT")</f>
        <v>PUT</v>
      </c>
      <c r="N77" s="16" t="str">
        <f aca="false">CONCATENATE(L77," - ",M77)</f>
        <v>BUY - PUT</v>
      </c>
      <c r="O77" s="16" t="n">
        <f aca="false">I77+J77</f>
        <v>4.941</v>
      </c>
      <c r="P77" s="10" t="n">
        <f aca="false">IF(N77="SELL - PUT",IF(H77-O77&gt;0,0,(H77-O77)*K77),IF(N77="BUY - CALL",IF(O77-H77&gt;0,0,(H77-O77)*K77),IF(N77="SELL - CALL",IF(O77-H77&gt;0,0,(O77-H77)*K77),IF(N77="BUY - PUT",IF(H77-O77&gt;0,0,(O77-H77)*K77)))))</f>
        <v>0</v>
      </c>
    </row>
    <row r="78" customFormat="false" ht="12.75" hidden="false" customHeight="false" outlineLevel="0" collapsed="false">
      <c r="A78" s="16" t="s">
        <v>172</v>
      </c>
      <c r="B78" s="0" t="s">
        <v>407</v>
      </c>
      <c r="C78" s="7" t="s">
        <v>19</v>
      </c>
      <c r="D78" s="0" t="s">
        <v>20</v>
      </c>
      <c r="E78" s="0" t="s">
        <v>31</v>
      </c>
      <c r="F78" s="8" t="n">
        <v>36831</v>
      </c>
      <c r="G78" s="9" t="n">
        <v>-500000</v>
      </c>
      <c r="H78" s="7" t="n">
        <v>5.1</v>
      </c>
      <c r="I78" s="0" t="n">
        <v>0.4</v>
      </c>
      <c r="J78" s="7" t="n">
        <v>4.541</v>
      </c>
      <c r="K78" s="16" t="n">
        <f aca="false">ABS(G78)</f>
        <v>500000</v>
      </c>
      <c r="L78" s="16" t="str">
        <f aca="false">IF(G78&gt;0,"BUY","SELL")</f>
        <v>SELL</v>
      </c>
      <c r="M78" s="16" t="str">
        <f aca="false">IF(E78="C","CALL","PUT")</f>
        <v>PUT</v>
      </c>
      <c r="N78" s="16" t="str">
        <f aca="false">CONCATENATE(L78," - ",M78)</f>
        <v>SELL - PUT</v>
      </c>
      <c r="O78" s="16" t="n">
        <f aca="false">I78+J78</f>
        <v>4.941</v>
      </c>
      <c r="P78" s="10" t="n">
        <f aca="false">IF(N78="SELL - PUT",IF(H78-O78&gt;0,0,(H78-O78)*K78),IF(N78="BUY - CALL",IF(O78-H78&gt;0,0,(H78-O78)*K78),IF(N78="SELL - CALL",IF(O78-H78&gt;0,0,(O78-H78)*K78),IF(N78="BUY - PUT",IF(H78-O78&gt;0,0,(O78-H78)*K78)))))</f>
        <v>0</v>
      </c>
    </row>
    <row r="79" customFormat="false" ht="12.75" hidden="false" customHeight="false" outlineLevel="0" collapsed="false">
      <c r="A79" s="21" t="s">
        <v>405</v>
      </c>
      <c r="B79" s="0" t="s">
        <v>408</v>
      </c>
      <c r="C79" s="7" t="s">
        <v>19</v>
      </c>
      <c r="D79" s="0" t="s">
        <v>20</v>
      </c>
      <c r="E79" s="0" t="s">
        <v>31</v>
      </c>
      <c r="F79" s="8" t="n">
        <v>36831</v>
      </c>
      <c r="G79" s="9" t="n">
        <v>500000</v>
      </c>
      <c r="H79" s="7" t="n">
        <v>5.1</v>
      </c>
      <c r="I79" s="0" t="n">
        <v>0.4</v>
      </c>
      <c r="J79" s="7" t="n">
        <v>4.541</v>
      </c>
      <c r="K79" s="16" t="n">
        <f aca="false">ABS(G79)</f>
        <v>500000</v>
      </c>
      <c r="L79" s="16" t="str">
        <f aca="false">IF(G79&gt;0,"BUY","SELL")</f>
        <v>BUY</v>
      </c>
      <c r="M79" s="16" t="str">
        <f aca="false">IF(E79="C","CALL","PUT")</f>
        <v>PUT</v>
      </c>
      <c r="N79" s="16" t="str">
        <f aca="false">CONCATENATE(L79," - ",M79)</f>
        <v>BUY - PUT</v>
      </c>
      <c r="O79" s="16" t="n">
        <f aca="false">I79+J79</f>
        <v>4.941</v>
      </c>
      <c r="P79" s="10" t="n">
        <f aca="false">IF(N79="SELL - PUT",IF(H79-O79&gt;0,0,(H79-O79)*K79),IF(N79="BUY - CALL",IF(O79-H79&gt;0,0,(H79-O79)*K79),IF(N79="SELL - CALL",IF(O79-H79&gt;0,0,(O79-H79)*K79),IF(N79="BUY - PUT",IF(H79-O79&gt;0,0,(O79-H79)*K79)))))</f>
        <v>0</v>
      </c>
    </row>
    <row r="80" customFormat="false" ht="12.75" hidden="false" customHeight="false" outlineLevel="0" collapsed="false">
      <c r="A80" s="21" t="s">
        <v>172</v>
      </c>
      <c r="B80" s="0" t="s">
        <v>409</v>
      </c>
      <c r="C80" s="7" t="s">
        <v>19</v>
      </c>
      <c r="D80" s="0" t="s">
        <v>20</v>
      </c>
      <c r="E80" s="0" t="s">
        <v>21</v>
      </c>
      <c r="F80" s="8" t="n">
        <v>36831</v>
      </c>
      <c r="G80" s="9" t="n">
        <v>-500000</v>
      </c>
      <c r="H80" s="7" t="n">
        <v>5.1</v>
      </c>
      <c r="I80" s="0" t="n">
        <v>5</v>
      </c>
      <c r="J80" s="7" t="n">
        <v>4.541</v>
      </c>
      <c r="K80" s="16" t="n">
        <f aca="false">ABS(G80)</f>
        <v>500000</v>
      </c>
      <c r="L80" s="16" t="str">
        <f aca="false">IF(G80&gt;0,"BUY","SELL")</f>
        <v>SELL</v>
      </c>
      <c r="M80" s="16" t="str">
        <f aca="false">IF(E80="C","CALL","PUT")</f>
        <v>CALL</v>
      </c>
      <c r="N80" s="16" t="str">
        <f aca="false">CONCATENATE(L80," - ",M80)</f>
        <v>SELL - CALL</v>
      </c>
      <c r="O80" s="16" t="n">
        <f aca="false">I80+J80</f>
        <v>9.541</v>
      </c>
      <c r="P80" s="10" t="n">
        <f aca="false">IF(N80="SELL - PUT",IF(H80-O80&gt;0,0,(H80-O80)*K80),IF(N80="BUY - CALL",IF(O80-H80&gt;0,0,(H80-O80)*K80),IF(N80="SELL - CALL",IF(O80-H80&gt;0,0,(O80-H80)*K80),IF(N80="BUY - PUT",IF(H80-O80&gt;0,0,(O80-H80)*K80)))))</f>
        <v>0</v>
      </c>
    </row>
    <row r="81" customFormat="false" ht="12.75" hidden="false" customHeight="false" outlineLevel="0" collapsed="false">
      <c r="A81" s="21" t="s">
        <v>172</v>
      </c>
      <c r="B81" s="0" t="s">
        <v>410</v>
      </c>
      <c r="C81" s="7" t="s">
        <v>19</v>
      </c>
      <c r="D81" s="0" t="s">
        <v>20</v>
      </c>
      <c r="E81" s="0" t="s">
        <v>21</v>
      </c>
      <c r="F81" s="8" t="n">
        <v>36831</v>
      </c>
      <c r="G81" s="9" t="n">
        <v>-500000</v>
      </c>
      <c r="H81" s="7" t="n">
        <v>5.1</v>
      </c>
      <c r="I81" s="0" t="n">
        <v>1.6</v>
      </c>
      <c r="J81" s="7" t="n">
        <v>4.541</v>
      </c>
      <c r="K81" s="16" t="n">
        <f aca="false">ABS(G81)</f>
        <v>500000</v>
      </c>
      <c r="L81" s="16" t="str">
        <f aca="false">IF(G81&gt;0,"BUY","SELL")</f>
        <v>SELL</v>
      </c>
      <c r="M81" s="16" t="str">
        <f aca="false">IF(E81="C","CALL","PUT")</f>
        <v>CALL</v>
      </c>
      <c r="N81" s="16" t="str">
        <f aca="false">CONCATENATE(L81," - ",M81)</f>
        <v>SELL - CALL</v>
      </c>
      <c r="O81" s="16" t="n">
        <f aca="false">I81+J81</f>
        <v>6.141</v>
      </c>
      <c r="P81" s="10" t="n">
        <f aca="false">IF(N81="SELL - PUT",IF(H81-O81&gt;0,0,(H81-O81)*K81),IF(N81="BUY - CALL",IF(O81-H81&gt;0,0,(H81-O81)*K81),IF(N81="SELL - CALL",IF(O81-H81&gt;0,0,(O81-H81)*K81),IF(N81="BUY - PUT",IF(H81-O81&gt;0,0,(O81-H81)*K81)))))</f>
        <v>0</v>
      </c>
    </row>
    <row r="82" customFormat="false" ht="12.75" hidden="false" customHeight="false" outlineLevel="0" collapsed="false">
      <c r="A82" s="21" t="s">
        <v>172</v>
      </c>
      <c r="B82" s="0" t="s">
        <v>411</v>
      </c>
      <c r="C82" s="7" t="s">
        <v>19</v>
      </c>
      <c r="D82" s="0" t="s">
        <v>20</v>
      </c>
      <c r="E82" s="0" t="s">
        <v>31</v>
      </c>
      <c r="F82" s="8" t="n">
        <v>36831</v>
      </c>
      <c r="G82" s="9" t="n">
        <v>-500000</v>
      </c>
      <c r="H82" s="7" t="n">
        <v>5.1</v>
      </c>
      <c r="I82" s="0" t="n">
        <v>1.6</v>
      </c>
      <c r="J82" s="7" t="n">
        <v>4.541</v>
      </c>
      <c r="K82" s="16" t="n">
        <f aca="false">ABS(G82)</f>
        <v>500000</v>
      </c>
      <c r="L82" s="16" t="str">
        <f aca="false">IF(G82&gt;0,"BUY","SELL")</f>
        <v>SELL</v>
      </c>
      <c r="M82" s="16" t="str">
        <f aca="false">IF(E82="C","CALL","PUT")</f>
        <v>PUT</v>
      </c>
      <c r="N82" s="16" t="str">
        <f aca="false">CONCATENATE(L82," - ",M82)</f>
        <v>SELL - PUT</v>
      </c>
      <c r="O82" s="16" t="n">
        <f aca="false">I82+J82</f>
        <v>6.141</v>
      </c>
      <c r="P82" s="10" t="n">
        <f aca="false">IF(N82="SELL - PUT",IF(H82-O82&gt;0,0,(H82-O82)*K82),IF(N82="BUY - CALL",IF(O82-H82&gt;0,0,(H82-O82)*K82),IF(N82="SELL - CALL",IF(O82-H82&gt;0,0,(O82-H82)*K82),IF(N82="BUY - PUT",IF(H82-O82&gt;0,0,(O82-H82)*K82)))))</f>
        <v>-520500</v>
      </c>
    </row>
    <row r="83" customFormat="false" ht="12.75" hidden="false" customHeight="false" outlineLevel="0" collapsed="false">
      <c r="A83" s="16" t="s">
        <v>172</v>
      </c>
      <c r="B83" s="0" t="s">
        <v>412</v>
      </c>
      <c r="C83" s="7" t="s">
        <v>19</v>
      </c>
      <c r="D83" s="0" t="s">
        <v>20</v>
      </c>
      <c r="E83" s="0" t="s">
        <v>31</v>
      </c>
      <c r="F83" s="8" t="n">
        <v>36831</v>
      </c>
      <c r="G83" s="9" t="n">
        <v>500000</v>
      </c>
      <c r="H83" s="7" t="n">
        <v>5.1</v>
      </c>
      <c r="I83" s="0" t="n">
        <v>0.75</v>
      </c>
      <c r="J83" s="7" t="n">
        <v>4.541</v>
      </c>
      <c r="K83" s="16" t="n">
        <f aca="false">ABS(G83)</f>
        <v>500000</v>
      </c>
      <c r="L83" s="16" t="str">
        <f aca="false">IF(G83&gt;0,"BUY","SELL")</f>
        <v>BUY</v>
      </c>
      <c r="M83" s="16" t="str">
        <f aca="false">IF(E83="C","CALL","PUT")</f>
        <v>PUT</v>
      </c>
      <c r="N83" s="16" t="str">
        <f aca="false">CONCATENATE(L83," - ",M83)</f>
        <v>BUY - PUT</v>
      </c>
      <c r="O83" s="16" t="n">
        <f aca="false">I83+J83</f>
        <v>5.291</v>
      </c>
      <c r="P83" s="10" t="n">
        <f aca="false">IF(N83="SELL - PUT",IF(H83-O83&gt;0,0,(H83-O83)*K83),IF(N83="BUY - CALL",IF(O83-H83&gt;0,0,(H83-O83)*K83),IF(N83="SELL - CALL",IF(O83-H83&gt;0,0,(O83-H83)*K83),IF(N83="BUY - PUT",IF(H83-O83&gt;0,0,(O83-H83)*K83)))))</f>
        <v>95500.0000000004</v>
      </c>
    </row>
    <row r="84" customFormat="false" ht="12.75" hidden="false" customHeight="false" outlineLevel="0" collapsed="false">
      <c r="A84" s="21" t="s">
        <v>172</v>
      </c>
      <c r="B84" s="0" t="s">
        <v>413</v>
      </c>
      <c r="C84" s="7" t="s">
        <v>19</v>
      </c>
      <c r="D84" s="0" t="s">
        <v>20</v>
      </c>
      <c r="E84" s="0" t="s">
        <v>21</v>
      </c>
      <c r="F84" s="8" t="n">
        <v>36831</v>
      </c>
      <c r="G84" s="9" t="n">
        <v>-500000</v>
      </c>
      <c r="H84" s="7" t="n">
        <v>5.1</v>
      </c>
      <c r="I84" s="0" t="n">
        <v>2.5</v>
      </c>
      <c r="J84" s="7" t="n">
        <v>4.541</v>
      </c>
      <c r="K84" s="16" t="n">
        <f aca="false">ABS(G84)</f>
        <v>500000</v>
      </c>
      <c r="L84" s="16" t="str">
        <f aca="false">IF(G84&gt;0,"BUY","SELL")</f>
        <v>SELL</v>
      </c>
      <c r="M84" s="16" t="str">
        <f aca="false">IF(E84="C","CALL","PUT")</f>
        <v>CALL</v>
      </c>
      <c r="N84" s="16" t="str">
        <f aca="false">CONCATENATE(L84," - ",M84)</f>
        <v>SELL - CALL</v>
      </c>
      <c r="O84" s="16" t="n">
        <f aca="false">I84+J84</f>
        <v>7.041</v>
      </c>
      <c r="P84" s="10" t="n">
        <f aca="false">IF(N84="SELL - PUT",IF(H84-O84&gt;0,0,(H84-O84)*K84),IF(N84="BUY - CALL",IF(O84-H84&gt;0,0,(H84-O84)*K84),IF(N84="SELL - CALL",IF(O84-H84&gt;0,0,(O84-H84)*K84),IF(N84="BUY - PUT",IF(H84-O84&gt;0,0,(O84-H84)*K84)))))</f>
        <v>0</v>
      </c>
    </row>
    <row r="85" customFormat="false" ht="12.75" hidden="false" customHeight="false" outlineLevel="0" collapsed="false">
      <c r="A85" s="16" t="s">
        <v>173</v>
      </c>
      <c r="B85" s="0" t="s">
        <v>414</v>
      </c>
      <c r="C85" s="7" t="s">
        <v>19</v>
      </c>
      <c r="D85" s="0" t="s">
        <v>20</v>
      </c>
      <c r="E85" s="0" t="s">
        <v>31</v>
      </c>
      <c r="F85" s="8" t="n">
        <v>36831</v>
      </c>
      <c r="G85" s="9" t="n">
        <v>500000</v>
      </c>
      <c r="H85" s="7" t="n">
        <v>5.1</v>
      </c>
      <c r="I85" s="0" t="n">
        <v>0.7</v>
      </c>
      <c r="J85" s="7" t="n">
        <v>4.541</v>
      </c>
      <c r="K85" s="16" t="n">
        <f aca="false">ABS(G85)</f>
        <v>500000</v>
      </c>
      <c r="L85" s="16" t="str">
        <f aca="false">IF(G85&gt;0,"BUY","SELL")</f>
        <v>BUY</v>
      </c>
      <c r="M85" s="16" t="str">
        <f aca="false">IF(E85="C","CALL","PUT")</f>
        <v>PUT</v>
      </c>
      <c r="N85" s="16" t="str">
        <f aca="false">CONCATENATE(L85," - ",M85)</f>
        <v>BUY - PUT</v>
      </c>
      <c r="O85" s="16" t="n">
        <f aca="false">I85+J85</f>
        <v>5.241</v>
      </c>
      <c r="P85" s="10" t="n">
        <f aca="false">IF(N85="SELL - PUT",IF(H85-O85&gt;0,0,(H85-O85)*K85),IF(N85="BUY - CALL",IF(O85-H85&gt;0,0,(H85-O85)*K85),IF(N85="SELL - CALL",IF(O85-H85&gt;0,0,(O85-H85)*K85),IF(N85="BUY - PUT",IF(H85-O85&gt;0,0,(O85-H85)*K85)))))</f>
        <v>70500.0000000005</v>
      </c>
    </row>
    <row r="86" customFormat="false" ht="12.75" hidden="false" customHeight="false" outlineLevel="0" collapsed="false">
      <c r="A86" s="16" t="s">
        <v>118</v>
      </c>
      <c r="B86" s="0" t="s">
        <v>415</v>
      </c>
      <c r="C86" s="7" t="s">
        <v>19</v>
      </c>
      <c r="D86" s="0" t="s">
        <v>20</v>
      </c>
      <c r="E86" s="0" t="s">
        <v>31</v>
      </c>
      <c r="F86" s="8" t="n">
        <v>36831</v>
      </c>
      <c r="G86" s="9" t="n">
        <v>1500000</v>
      </c>
      <c r="H86" s="7" t="n">
        <v>5.1</v>
      </c>
      <c r="I86" s="0" t="n">
        <v>0.75</v>
      </c>
      <c r="J86" s="7" t="n">
        <v>4.541</v>
      </c>
      <c r="K86" s="16" t="n">
        <f aca="false">ABS(G86)</f>
        <v>1500000</v>
      </c>
      <c r="L86" s="16" t="str">
        <f aca="false">IF(G86&gt;0,"BUY","SELL")</f>
        <v>BUY</v>
      </c>
      <c r="M86" s="16" t="str">
        <f aca="false">IF(E86="C","CALL","PUT")</f>
        <v>PUT</v>
      </c>
      <c r="N86" s="16" t="str">
        <f aca="false">CONCATENATE(L86," - ",M86)</f>
        <v>BUY - PUT</v>
      </c>
      <c r="O86" s="16" t="n">
        <f aca="false">I86+J86</f>
        <v>5.291</v>
      </c>
      <c r="P86" s="10" t="n">
        <f aca="false">IF(N86="SELL - PUT",IF(H86-O86&gt;0,0,(H86-O86)*K86),IF(N86="BUY - CALL",IF(O86-H86&gt;0,0,(H86-O86)*K86),IF(N86="SELL - CALL",IF(O86-H86&gt;0,0,(O86-H86)*K86),IF(N86="BUY - PUT",IF(H86-O86&gt;0,0,(O86-H86)*K86)))))</f>
        <v>286500.000000001</v>
      </c>
    </row>
    <row r="87" customFormat="false" ht="12.75" hidden="false" customHeight="false" outlineLevel="0" collapsed="false">
      <c r="A87" s="16" t="s">
        <v>172</v>
      </c>
      <c r="B87" s="0" t="s">
        <v>416</v>
      </c>
      <c r="C87" s="7" t="s">
        <v>19</v>
      </c>
      <c r="D87" s="0" t="s">
        <v>20</v>
      </c>
      <c r="E87" s="0" t="s">
        <v>21</v>
      </c>
      <c r="F87" s="8" t="n">
        <v>36831</v>
      </c>
      <c r="G87" s="9" t="n">
        <v>-1000000</v>
      </c>
      <c r="H87" s="7" t="n">
        <v>5.1</v>
      </c>
      <c r="I87" s="0" t="n">
        <v>1</v>
      </c>
      <c r="J87" s="7" t="n">
        <v>4.541</v>
      </c>
      <c r="K87" s="16" t="n">
        <f aca="false">ABS(G87)</f>
        <v>1000000</v>
      </c>
      <c r="L87" s="16" t="str">
        <f aca="false">IF(G87&gt;0,"BUY","SELL")</f>
        <v>SELL</v>
      </c>
      <c r="M87" s="16" t="str">
        <f aca="false">IF(E87="C","CALL","PUT")</f>
        <v>CALL</v>
      </c>
      <c r="N87" s="16" t="str">
        <f aca="false">CONCATENATE(L87," - ",M87)</f>
        <v>SELL - CALL</v>
      </c>
      <c r="O87" s="16" t="n">
        <f aca="false">I87+J87</f>
        <v>5.541</v>
      </c>
      <c r="P87" s="10" t="n">
        <f aca="false">IF(N87="SELL - PUT",IF(H87-O87&gt;0,0,(H87-O87)*K87),IF(N87="BUY - CALL",IF(O87-H87&gt;0,0,(H87-O87)*K87),IF(N87="SELL - CALL",IF(O87-H87&gt;0,0,(O87-H87)*K87),IF(N87="BUY - PUT",IF(H87-O87&gt;0,0,(O87-H87)*K87)))))</f>
        <v>0</v>
      </c>
    </row>
    <row r="88" customFormat="false" ht="12.75" hidden="false" customHeight="false" outlineLevel="0" collapsed="false">
      <c r="A88" s="21" t="s">
        <v>172</v>
      </c>
      <c r="B88" s="0" t="s">
        <v>417</v>
      </c>
      <c r="C88" s="7" t="s">
        <v>19</v>
      </c>
      <c r="D88" s="0" t="s">
        <v>20</v>
      </c>
      <c r="E88" s="0" t="s">
        <v>21</v>
      </c>
      <c r="F88" s="8" t="n">
        <v>36831</v>
      </c>
      <c r="G88" s="9" t="n">
        <v>-500000</v>
      </c>
      <c r="H88" s="7" t="n">
        <v>5.1</v>
      </c>
      <c r="I88" s="0" t="n">
        <v>1</v>
      </c>
      <c r="J88" s="7" t="n">
        <v>4.541</v>
      </c>
      <c r="K88" s="16" t="n">
        <f aca="false">ABS(G88)</f>
        <v>500000</v>
      </c>
      <c r="L88" s="16" t="str">
        <f aca="false">IF(G88&gt;0,"BUY","SELL")</f>
        <v>SELL</v>
      </c>
      <c r="M88" s="16" t="str">
        <f aca="false">IF(E88="C","CALL","PUT")</f>
        <v>CALL</v>
      </c>
      <c r="N88" s="16" t="str">
        <f aca="false">CONCATENATE(L88," - ",M88)</f>
        <v>SELL - CALL</v>
      </c>
      <c r="O88" s="16" t="n">
        <f aca="false">I88+J88</f>
        <v>5.541</v>
      </c>
      <c r="P88" s="10" t="n">
        <f aca="false">IF(N88="SELL - PUT",IF(H88-O88&gt;0,0,(H88-O88)*K88),IF(N88="BUY - CALL",IF(O88-H88&gt;0,0,(H88-O88)*K88),IF(N88="SELL - CALL",IF(O88-H88&gt;0,0,(O88-H88)*K88),IF(N88="BUY - PUT",IF(H88-O88&gt;0,0,(O88-H88)*K88)))))</f>
        <v>0</v>
      </c>
    </row>
    <row r="89" customFormat="false" ht="12.75" hidden="false" customHeight="false" outlineLevel="0" collapsed="false">
      <c r="A89" s="21" t="s">
        <v>172</v>
      </c>
      <c r="B89" s="0" t="s">
        <v>418</v>
      </c>
      <c r="C89" s="7" t="s">
        <v>19</v>
      </c>
      <c r="D89" s="0" t="s">
        <v>20</v>
      </c>
      <c r="E89" s="0" t="s">
        <v>21</v>
      </c>
      <c r="F89" s="8" t="n">
        <v>36831</v>
      </c>
      <c r="G89" s="9" t="n">
        <v>-500000</v>
      </c>
      <c r="H89" s="7" t="n">
        <v>5.1</v>
      </c>
      <c r="I89" s="0" t="n">
        <v>1.6</v>
      </c>
      <c r="J89" s="7" t="n">
        <v>4.541</v>
      </c>
      <c r="K89" s="16" t="n">
        <f aca="false">ABS(G89)</f>
        <v>500000</v>
      </c>
      <c r="L89" s="16" t="str">
        <f aca="false">IF(G89&gt;0,"BUY","SELL")</f>
        <v>SELL</v>
      </c>
      <c r="M89" s="16" t="str">
        <f aca="false">IF(E89="C","CALL","PUT")</f>
        <v>CALL</v>
      </c>
      <c r="N89" s="16" t="str">
        <f aca="false">CONCATENATE(L89," - ",M89)</f>
        <v>SELL - CALL</v>
      </c>
      <c r="O89" s="16" t="n">
        <f aca="false">I89+J89</f>
        <v>6.141</v>
      </c>
      <c r="P89" s="10" t="n">
        <f aca="false">IF(N89="SELL - PUT",IF(H89-O89&gt;0,0,(H89-O89)*K89),IF(N89="BUY - CALL",IF(O89-H89&gt;0,0,(H89-O89)*K89),IF(N89="SELL - CALL",IF(O89-H89&gt;0,0,(O89-H89)*K89),IF(N89="BUY - PUT",IF(H89-O89&gt;0,0,(O89-H89)*K89)))))</f>
        <v>0</v>
      </c>
    </row>
    <row r="90" customFormat="false" ht="12.75" hidden="false" customHeight="false" outlineLevel="0" collapsed="false">
      <c r="A90" s="21" t="s">
        <v>172</v>
      </c>
      <c r="B90" s="0" t="s">
        <v>419</v>
      </c>
      <c r="C90" s="7" t="s">
        <v>19</v>
      </c>
      <c r="D90" s="0" t="s">
        <v>20</v>
      </c>
      <c r="E90" s="0" t="s">
        <v>31</v>
      </c>
      <c r="F90" s="8" t="n">
        <v>36831</v>
      </c>
      <c r="G90" s="9" t="n">
        <v>-500000</v>
      </c>
      <c r="H90" s="7" t="n">
        <v>5.1</v>
      </c>
      <c r="I90" s="0" t="n">
        <v>1.6</v>
      </c>
      <c r="J90" s="7" t="n">
        <v>4.541</v>
      </c>
      <c r="K90" s="16" t="n">
        <f aca="false">ABS(G90)</f>
        <v>500000</v>
      </c>
      <c r="L90" s="16" t="str">
        <f aca="false">IF(G90&gt;0,"BUY","SELL")</f>
        <v>SELL</v>
      </c>
      <c r="M90" s="16" t="str">
        <f aca="false">IF(E90="C","CALL","PUT")</f>
        <v>PUT</v>
      </c>
      <c r="N90" s="16" t="str">
        <f aca="false">CONCATENATE(L90," - ",M90)</f>
        <v>SELL - PUT</v>
      </c>
      <c r="O90" s="16" t="n">
        <f aca="false">I90+J90</f>
        <v>6.141</v>
      </c>
      <c r="P90" s="10" t="n">
        <f aca="false">IF(N90="SELL - PUT",IF(H90-O90&gt;0,0,(H90-O90)*K90),IF(N90="BUY - CALL",IF(O90-H90&gt;0,0,(H90-O90)*K90),IF(N90="SELL - CALL",IF(O90-H90&gt;0,0,(O90-H90)*K90),IF(N90="BUY - PUT",IF(H90-O90&gt;0,0,(O90-H90)*K90)))))</f>
        <v>-520500</v>
      </c>
    </row>
    <row r="91" customFormat="false" ht="12.75" hidden="false" customHeight="false" outlineLevel="0" collapsed="false">
      <c r="A91" s="39" t="s">
        <v>172</v>
      </c>
      <c r="B91" s="0" t="s">
        <v>420</v>
      </c>
      <c r="C91" s="0" t="s">
        <v>19</v>
      </c>
      <c r="D91" s="0" t="s">
        <v>20</v>
      </c>
      <c r="E91" s="0" t="s">
        <v>21</v>
      </c>
      <c r="F91" s="8" t="n">
        <v>36831</v>
      </c>
      <c r="G91" s="9" t="n">
        <v>500000</v>
      </c>
      <c r="H91" s="7" t="n">
        <v>5.1</v>
      </c>
      <c r="I91" s="0" t="n">
        <v>2.3</v>
      </c>
      <c r="J91" s="7" t="n">
        <v>4.541</v>
      </c>
      <c r="K91" s="16" t="n">
        <f aca="false">ABS(G91)</f>
        <v>500000</v>
      </c>
      <c r="L91" s="16" t="str">
        <f aca="false">IF(G91&gt;0,"BUY","SELL")</f>
        <v>BUY</v>
      </c>
      <c r="M91" s="16" t="str">
        <f aca="false">IF(E91="C","CALL","PUT")</f>
        <v>CALL</v>
      </c>
      <c r="N91" s="16" t="str">
        <f aca="false">CONCATENATE(L91," - ",M91)</f>
        <v>BUY - CALL</v>
      </c>
      <c r="O91" s="16" t="n">
        <f aca="false">I91+J91</f>
        <v>6.841</v>
      </c>
      <c r="P91" s="10" t="n">
        <f aca="false">IF(N91="SELL - PUT",IF(H91-O91&gt;0,0,(H91-O91)*K91),IF(N91="BUY - CALL",IF(O91-H91&gt;0,0,(H91-O91)*K91),IF(N91="SELL - CALL",IF(O91-H91&gt;0,0,(O91-H91)*K91),IF(N91="BUY - PUT",IF(H91-O91&gt;0,0,(O91-H91)*K91)))))</f>
        <v>0</v>
      </c>
    </row>
    <row r="92" customFormat="false" ht="12.75" hidden="false" customHeight="false" outlineLevel="0" collapsed="false">
      <c r="A92" s="16" t="s">
        <v>218</v>
      </c>
      <c r="B92" s="0" t="s">
        <v>421</v>
      </c>
      <c r="C92" s="0" t="s">
        <v>19</v>
      </c>
      <c r="D92" s="0" t="s">
        <v>20</v>
      </c>
      <c r="E92" s="0" t="s">
        <v>31</v>
      </c>
      <c r="F92" s="8" t="n">
        <v>36831</v>
      </c>
      <c r="G92" s="9" t="n">
        <v>1000000</v>
      </c>
      <c r="H92" s="7" t="n">
        <v>5.1</v>
      </c>
      <c r="I92" s="0" t="n">
        <v>0.95</v>
      </c>
      <c r="J92" s="7" t="n">
        <v>4.541</v>
      </c>
      <c r="K92" s="16" t="n">
        <f aca="false">ABS(G92)</f>
        <v>1000000</v>
      </c>
      <c r="L92" s="16" t="str">
        <f aca="false">IF(G92&gt;0,"BUY","SELL")</f>
        <v>BUY</v>
      </c>
      <c r="M92" s="16" t="str">
        <f aca="false">IF(E92="C","CALL","PUT")</f>
        <v>PUT</v>
      </c>
      <c r="N92" s="16" t="str">
        <f aca="false">CONCATENATE(L92," - ",M92)</f>
        <v>BUY - PUT</v>
      </c>
      <c r="O92" s="16" t="n">
        <f aca="false">I92+J92</f>
        <v>5.491</v>
      </c>
      <c r="P92" s="10" t="n">
        <f aca="false">IF(N92="SELL - PUT",IF(H92-O92&gt;0,0,(H92-O92)*K92),IF(N92="BUY - CALL",IF(O92-H92&gt;0,0,(H92-O92)*K92),IF(N92="SELL - CALL",IF(O92-H92&gt;0,0,(O92-H92)*K92),IF(N92="BUY - PUT",IF(H92-O92&gt;0,0,(O92-H92)*K92)))))</f>
        <v>391000.000000001</v>
      </c>
    </row>
    <row r="93" customFormat="false" ht="12.75" hidden="false" customHeight="false" outlineLevel="0" collapsed="false">
      <c r="A93" s="16" t="s">
        <v>218</v>
      </c>
      <c r="B93" s="0" t="s">
        <v>422</v>
      </c>
      <c r="C93" s="7" t="s">
        <v>19</v>
      </c>
      <c r="D93" s="0" t="s">
        <v>20</v>
      </c>
      <c r="E93" s="0" t="s">
        <v>31</v>
      </c>
      <c r="F93" s="8" t="n">
        <v>36831</v>
      </c>
      <c r="G93" s="9" t="n">
        <v>500000</v>
      </c>
      <c r="H93" s="7" t="n">
        <v>5.1</v>
      </c>
      <c r="I93" s="0" t="n">
        <v>0.95</v>
      </c>
      <c r="J93" s="7" t="n">
        <v>4.541</v>
      </c>
      <c r="K93" s="16" t="n">
        <f aca="false">ABS(G93)</f>
        <v>500000</v>
      </c>
      <c r="L93" s="16" t="str">
        <f aca="false">IF(G93&gt;0,"BUY","SELL")</f>
        <v>BUY</v>
      </c>
      <c r="M93" s="16" t="str">
        <f aca="false">IF(E93="C","CALL","PUT")</f>
        <v>PUT</v>
      </c>
      <c r="N93" s="16" t="str">
        <f aca="false">CONCATENATE(L93," - ",M93)</f>
        <v>BUY - PUT</v>
      </c>
      <c r="O93" s="16" t="n">
        <f aca="false">I93+J93</f>
        <v>5.491</v>
      </c>
      <c r="P93" s="10" t="n">
        <f aca="false">IF(N93="SELL - PUT",IF(H93-O93&gt;0,0,(H93-O93)*K93),IF(N93="BUY - CALL",IF(O93-H93&gt;0,0,(H93-O93)*K93),IF(N93="SELL - CALL",IF(O93-H93&gt;0,0,(O93-H93)*K93),IF(N93="BUY - PUT",IF(H93-O93&gt;0,0,(O93-H93)*K93)))))</f>
        <v>195500</v>
      </c>
    </row>
    <row r="94" customFormat="false" ht="12.75" hidden="false" customHeight="false" outlineLevel="0" collapsed="false">
      <c r="A94" s="16" t="s">
        <v>172</v>
      </c>
      <c r="B94" s="0" t="s">
        <v>423</v>
      </c>
      <c r="C94" s="7" t="s">
        <v>19</v>
      </c>
      <c r="D94" s="0" t="s">
        <v>20</v>
      </c>
      <c r="E94" s="0" t="s">
        <v>21</v>
      </c>
      <c r="F94" s="8" t="n">
        <v>36831</v>
      </c>
      <c r="G94" s="9" t="n">
        <v>-1000000</v>
      </c>
      <c r="H94" s="7" t="n">
        <v>5.1</v>
      </c>
      <c r="I94" s="0" t="n">
        <v>1.7</v>
      </c>
      <c r="J94" s="7" t="n">
        <v>4.541</v>
      </c>
      <c r="K94" s="16" t="n">
        <f aca="false">ABS(G94)</f>
        <v>1000000</v>
      </c>
      <c r="L94" s="16" t="str">
        <f aca="false">IF(G94&gt;0,"BUY","SELL")</f>
        <v>SELL</v>
      </c>
      <c r="M94" s="16" t="str">
        <f aca="false">IF(E94="C","CALL","PUT")</f>
        <v>CALL</v>
      </c>
      <c r="N94" s="16" t="str">
        <f aca="false">CONCATENATE(L94," - ",M94)</f>
        <v>SELL - CALL</v>
      </c>
      <c r="O94" s="16" t="n">
        <f aca="false">I94+J94</f>
        <v>6.241</v>
      </c>
      <c r="P94" s="10" t="n">
        <f aca="false">IF(N94="SELL - PUT",IF(H94-O94&gt;0,0,(H94-O94)*K94),IF(N94="BUY - CALL",IF(O94-H94&gt;0,0,(H94-O94)*K94),IF(N94="SELL - CALL",IF(O94-H94&gt;0,0,(O94-H94)*K94),IF(N94="BUY - PUT",IF(H94-O94&gt;0,0,(O94-H94)*K94)))))</f>
        <v>0</v>
      </c>
    </row>
    <row r="95" customFormat="false" ht="12.75" hidden="false" customHeight="false" outlineLevel="0" collapsed="false">
      <c r="A95" s="16" t="s">
        <v>172</v>
      </c>
      <c r="B95" s="0" t="s">
        <v>424</v>
      </c>
      <c r="C95" s="7" t="s">
        <v>19</v>
      </c>
      <c r="D95" s="0" t="s">
        <v>20</v>
      </c>
      <c r="E95" s="0" t="s">
        <v>31</v>
      </c>
      <c r="F95" s="8" t="n">
        <v>36831</v>
      </c>
      <c r="G95" s="9" t="n">
        <v>-1000000</v>
      </c>
      <c r="H95" s="7" t="n">
        <v>5.1</v>
      </c>
      <c r="I95" s="0" t="n">
        <v>1.7</v>
      </c>
      <c r="J95" s="7" t="n">
        <v>4.541</v>
      </c>
      <c r="K95" s="16" t="n">
        <f aca="false">ABS(G95)</f>
        <v>1000000</v>
      </c>
      <c r="L95" s="16" t="str">
        <f aca="false">IF(G95&gt;0,"BUY","SELL")</f>
        <v>SELL</v>
      </c>
      <c r="M95" s="16" t="str">
        <f aca="false">IF(E95="C","CALL","PUT")</f>
        <v>PUT</v>
      </c>
      <c r="N95" s="16" t="str">
        <f aca="false">CONCATENATE(L95," - ",M95)</f>
        <v>SELL - PUT</v>
      </c>
      <c r="O95" s="16" t="n">
        <f aca="false">I95+J95</f>
        <v>6.241</v>
      </c>
      <c r="P95" s="10" t="n">
        <f aca="false">IF(N95="SELL - PUT",IF(H95-O95&gt;0,0,(H95-O95)*K95),IF(N95="BUY - CALL",IF(O95-H95&gt;0,0,(H95-O95)*K95),IF(N95="SELL - CALL",IF(O95-H95&gt;0,0,(O95-H95)*K95),IF(N95="BUY - PUT",IF(H95-O95&gt;0,0,(O95-H95)*K95)))))</f>
        <v>-1141000</v>
      </c>
    </row>
    <row r="96" customFormat="false" ht="12.75" hidden="false" customHeight="false" outlineLevel="0" collapsed="false">
      <c r="A96" s="0" t="s">
        <v>300</v>
      </c>
      <c r="B96" s="0" t="s">
        <v>425</v>
      </c>
      <c r="C96" s="7" t="s">
        <v>19</v>
      </c>
      <c r="D96" s="0" t="s">
        <v>20</v>
      </c>
      <c r="E96" s="0" t="s">
        <v>21</v>
      </c>
      <c r="F96" s="8" t="n">
        <v>36831</v>
      </c>
      <c r="G96" s="9" t="n">
        <v>1000000</v>
      </c>
      <c r="H96" s="7" t="n">
        <v>5.1</v>
      </c>
      <c r="I96" s="0" t="n">
        <v>0.8</v>
      </c>
      <c r="J96" s="7" t="n">
        <v>4.541</v>
      </c>
      <c r="K96" s="16" t="n">
        <f aca="false">ABS(G96)</f>
        <v>1000000</v>
      </c>
      <c r="L96" s="16" t="str">
        <f aca="false">IF(G96&gt;0,"BUY","SELL")</f>
        <v>BUY</v>
      </c>
      <c r="M96" s="16" t="str">
        <f aca="false">IF(E96="C","CALL","PUT")</f>
        <v>CALL</v>
      </c>
      <c r="N96" s="16" t="str">
        <f aca="false">CONCATENATE(L96," - ",M96)</f>
        <v>BUY - CALL</v>
      </c>
      <c r="O96" s="16" t="n">
        <f aca="false">I96+J96</f>
        <v>5.341</v>
      </c>
      <c r="P96" s="10" t="n">
        <f aca="false">IF(N96="SELL - PUT",IF(H96-O96&gt;0,0,(H96-O96)*K96),IF(N96="BUY - CALL",IF(O96-H96&gt;0,0,(H96-O96)*K96),IF(N96="SELL - CALL",IF(O96-H96&gt;0,0,(O96-H96)*K96),IF(N96="BUY - PUT",IF(H96-O96&gt;0,0,(O96-H96)*K96)))))</f>
        <v>0</v>
      </c>
    </row>
    <row r="97" customFormat="false" ht="12.75" hidden="false" customHeight="false" outlineLevel="0" collapsed="false">
      <c r="A97" s="21" t="s">
        <v>125</v>
      </c>
      <c r="B97" s="0" t="s">
        <v>426</v>
      </c>
      <c r="C97" s="7" t="s">
        <v>19</v>
      </c>
      <c r="D97" s="0" t="s">
        <v>20</v>
      </c>
      <c r="E97" s="0" t="s">
        <v>21</v>
      </c>
      <c r="F97" s="8" t="n">
        <v>36831</v>
      </c>
      <c r="G97" s="9" t="n">
        <v>300000</v>
      </c>
      <c r="H97" s="7" t="n">
        <v>5.1</v>
      </c>
      <c r="I97" s="0" t="n">
        <v>2.5</v>
      </c>
      <c r="J97" s="7" t="n">
        <v>4.541</v>
      </c>
      <c r="K97" s="16" t="n">
        <f aca="false">ABS(G97)</f>
        <v>300000</v>
      </c>
      <c r="L97" s="16" t="str">
        <f aca="false">IF(G97&gt;0,"BUY","SELL")</f>
        <v>BUY</v>
      </c>
      <c r="M97" s="16" t="str">
        <f aca="false">IF(E97="C","CALL","PUT")</f>
        <v>CALL</v>
      </c>
      <c r="N97" s="16" t="str">
        <f aca="false">CONCATENATE(L97," - ",M97)</f>
        <v>BUY - CALL</v>
      </c>
      <c r="O97" s="16" t="n">
        <f aca="false">I97+J97</f>
        <v>7.041</v>
      </c>
      <c r="P97" s="10" t="n">
        <f aca="false">IF(N97="SELL - PUT",IF(H97-O97&gt;0,0,(H97-O97)*K97),IF(N97="BUY - CALL",IF(O97-H97&gt;0,0,(H97-O97)*K97),IF(N97="SELL - CALL",IF(O97-H97&gt;0,0,(O97-H97)*K97),IF(N97="BUY - PUT",IF(H97-O97&gt;0,0,(O97-H97)*K97)))))</f>
        <v>0</v>
      </c>
    </row>
    <row r="98" customFormat="false" ht="12.75" hidden="false" customHeight="false" outlineLevel="0" collapsed="false">
      <c r="A98" s="21" t="s">
        <v>172</v>
      </c>
      <c r="B98" s="0" t="s">
        <v>427</v>
      </c>
      <c r="C98" s="7" t="s">
        <v>19</v>
      </c>
      <c r="D98" s="0" t="s">
        <v>20</v>
      </c>
      <c r="E98" s="0" t="s">
        <v>31</v>
      </c>
      <c r="F98" s="8" t="n">
        <v>36831</v>
      </c>
      <c r="G98" s="9" t="n">
        <v>-1000000</v>
      </c>
      <c r="H98" s="7" t="n">
        <v>5.1</v>
      </c>
      <c r="I98" s="0" t="n">
        <v>1.3</v>
      </c>
      <c r="J98" s="7" t="n">
        <v>4.541</v>
      </c>
      <c r="K98" s="16" t="n">
        <f aca="false">ABS(G98)</f>
        <v>1000000</v>
      </c>
      <c r="L98" s="16" t="str">
        <f aca="false">IF(G98&gt;0,"BUY","SELL")</f>
        <v>SELL</v>
      </c>
      <c r="M98" s="16" t="str">
        <f aca="false">IF(E98="C","CALL","PUT")</f>
        <v>PUT</v>
      </c>
      <c r="N98" s="16" t="str">
        <f aca="false">CONCATENATE(L98," - ",M98)</f>
        <v>SELL - PUT</v>
      </c>
      <c r="O98" s="16" t="n">
        <f aca="false">I98+J98</f>
        <v>5.841</v>
      </c>
      <c r="P98" s="10" t="n">
        <f aca="false">IF(N98="SELL - PUT",IF(H98-O98&gt;0,0,(H98-O98)*K98),IF(N98="BUY - CALL",IF(O98-H98&gt;0,0,(H98-O98)*K98),IF(N98="SELL - CALL",IF(O98-H98&gt;0,0,(O98-H98)*K98),IF(N98="BUY - PUT",IF(H98-O98&gt;0,0,(O98-H98)*K98)))))</f>
        <v>-741000.000000001</v>
      </c>
    </row>
    <row r="99" customFormat="false" ht="12.75" hidden="false" customHeight="false" outlineLevel="0" collapsed="false">
      <c r="A99" s="21" t="s">
        <v>218</v>
      </c>
      <c r="B99" s="0" t="s">
        <v>428</v>
      </c>
      <c r="C99" s="7" t="s">
        <v>19</v>
      </c>
      <c r="D99" s="0" t="s">
        <v>20</v>
      </c>
      <c r="E99" s="0" t="s">
        <v>21</v>
      </c>
      <c r="F99" s="8" t="n">
        <v>36831</v>
      </c>
      <c r="G99" s="9" t="n">
        <v>500000</v>
      </c>
      <c r="H99" s="7" t="n">
        <v>5.1</v>
      </c>
      <c r="I99" s="0" t="n">
        <v>0.8</v>
      </c>
      <c r="J99" s="7" t="n">
        <v>4.541</v>
      </c>
      <c r="K99" s="16" t="n">
        <f aca="false">ABS(G99)</f>
        <v>500000</v>
      </c>
      <c r="L99" s="16" t="str">
        <f aca="false">IF(G99&gt;0,"BUY","SELL")</f>
        <v>BUY</v>
      </c>
      <c r="M99" s="16" t="str">
        <f aca="false">IF(E99="C","CALL","PUT")</f>
        <v>CALL</v>
      </c>
      <c r="N99" s="16" t="str">
        <f aca="false">CONCATENATE(L99," - ",M99)</f>
        <v>BUY - CALL</v>
      </c>
      <c r="O99" s="16" t="n">
        <f aca="false">I99+J99</f>
        <v>5.341</v>
      </c>
      <c r="P99" s="10" t="n">
        <f aca="false">IF(N99="SELL - PUT",IF(H99-O99&gt;0,0,(H99-O99)*K99),IF(N99="BUY - CALL",IF(O99-H99&gt;0,0,(H99-O99)*K99),IF(N99="SELL - CALL",IF(O99-H99&gt;0,0,(O99-H99)*K99),IF(N99="BUY - PUT",IF(H99-O99&gt;0,0,(O99-H99)*K99)))))</f>
        <v>0</v>
      </c>
    </row>
    <row r="100" customFormat="false" ht="12.75" hidden="false" customHeight="false" outlineLevel="0" collapsed="false">
      <c r="A100" s="0" t="s">
        <v>122</v>
      </c>
      <c r="B100" s="0" t="s">
        <v>429</v>
      </c>
      <c r="C100" s="7" t="s">
        <v>19</v>
      </c>
      <c r="D100" s="0" t="s">
        <v>20</v>
      </c>
      <c r="E100" s="0" t="s">
        <v>21</v>
      </c>
      <c r="F100" s="8" t="n">
        <v>36831</v>
      </c>
      <c r="G100" s="9" t="n">
        <v>150000</v>
      </c>
      <c r="H100" s="7" t="n">
        <v>5.1</v>
      </c>
      <c r="I100" s="0" t="n">
        <v>1.3</v>
      </c>
      <c r="J100" s="7" t="n">
        <v>4.541</v>
      </c>
      <c r="K100" s="16" t="n">
        <f aca="false">ABS(G100)</f>
        <v>150000</v>
      </c>
      <c r="L100" s="16" t="str">
        <f aca="false">IF(G100&gt;0,"BUY","SELL")</f>
        <v>BUY</v>
      </c>
      <c r="M100" s="16" t="str">
        <f aca="false">IF(E100="C","CALL","PUT")</f>
        <v>CALL</v>
      </c>
      <c r="N100" s="16" t="str">
        <f aca="false">CONCATENATE(L100," - ",M100)</f>
        <v>BUY - CALL</v>
      </c>
      <c r="O100" s="16" t="n">
        <f aca="false">I100+J100</f>
        <v>5.841</v>
      </c>
      <c r="P100" s="10" t="n">
        <f aca="false">IF(N100="SELL - PUT",IF(H100-O100&gt;0,0,(H100-O100)*K100),IF(N100="BUY - CALL",IF(O100-H100&gt;0,0,(H100-O100)*K100),IF(N100="SELL - CALL",IF(O100-H100&gt;0,0,(O100-H100)*K100),IF(N100="BUY - PUT",IF(H100-O100&gt;0,0,(O100-H100)*K100)))))</f>
        <v>0</v>
      </c>
    </row>
    <row r="101" customFormat="false" ht="12.75" hidden="false" customHeight="false" outlineLevel="0" collapsed="false">
      <c r="A101" s="0" t="s">
        <v>122</v>
      </c>
      <c r="B101" s="0" t="s">
        <v>430</v>
      </c>
      <c r="C101" s="7" t="s">
        <v>19</v>
      </c>
      <c r="D101" s="0" t="s">
        <v>20</v>
      </c>
      <c r="E101" s="0" t="s">
        <v>31</v>
      </c>
      <c r="F101" s="8" t="n">
        <v>36831</v>
      </c>
      <c r="G101" s="9" t="n">
        <v>150000</v>
      </c>
      <c r="H101" s="7" t="n">
        <v>5.1</v>
      </c>
      <c r="I101" s="0" t="n">
        <v>1.3</v>
      </c>
      <c r="J101" s="7" t="n">
        <v>4.541</v>
      </c>
      <c r="K101" s="16" t="n">
        <f aca="false">ABS(G101)</f>
        <v>150000</v>
      </c>
      <c r="L101" s="16" t="str">
        <f aca="false">IF(G101&gt;0,"BUY","SELL")</f>
        <v>BUY</v>
      </c>
      <c r="M101" s="16" t="str">
        <f aca="false">IF(E101="C","CALL","PUT")</f>
        <v>PUT</v>
      </c>
      <c r="N101" s="16" t="str">
        <f aca="false">CONCATENATE(L101," - ",M101)</f>
        <v>BUY - PUT</v>
      </c>
      <c r="O101" s="16" t="n">
        <f aca="false">I101+J101</f>
        <v>5.841</v>
      </c>
      <c r="P101" s="10" t="n">
        <f aca="false">IF(N101="SELL - PUT",IF(H101-O101&gt;0,0,(H101-O101)*K101),IF(N101="BUY - CALL",IF(O101-H101&gt;0,0,(H101-O101)*K101),IF(N101="SELL - CALL",IF(O101-H101&gt;0,0,(O101-H101)*K101),IF(N101="BUY - PUT",IF(H101-O101&gt;0,0,(O101-H101)*K101)))))</f>
        <v>111150</v>
      </c>
    </row>
    <row r="102" customFormat="false" ht="12.75" hidden="false" customHeight="false" outlineLevel="0" collapsed="false">
      <c r="A102" s="0" t="s">
        <v>172</v>
      </c>
      <c r="B102" s="0" t="s">
        <v>431</v>
      </c>
      <c r="C102" s="7" t="s">
        <v>19</v>
      </c>
      <c r="D102" s="0" t="s">
        <v>20</v>
      </c>
      <c r="E102" s="0" t="s">
        <v>31</v>
      </c>
      <c r="F102" s="8" t="n">
        <v>36831</v>
      </c>
      <c r="G102" s="9" t="n">
        <v>500000</v>
      </c>
      <c r="H102" s="7" t="n">
        <v>5.1</v>
      </c>
      <c r="I102" s="80" t="n">
        <v>1</v>
      </c>
      <c r="J102" s="7" t="n">
        <v>4.541</v>
      </c>
      <c r="K102" s="16" t="n">
        <f aca="false">ABS(G102)</f>
        <v>500000</v>
      </c>
      <c r="L102" s="16" t="str">
        <f aca="false">IF(G102&gt;0,"BUY","SELL")</f>
        <v>BUY</v>
      </c>
      <c r="M102" s="16" t="str">
        <f aca="false">IF(E102="C","CALL","PUT")</f>
        <v>PUT</v>
      </c>
      <c r="N102" s="16" t="str">
        <f aca="false">CONCATENATE(L102," - ",M102)</f>
        <v>BUY - PUT</v>
      </c>
      <c r="O102" s="16" t="n">
        <f aca="false">I102+J102</f>
        <v>5.541</v>
      </c>
      <c r="P102" s="10" t="n">
        <f aca="false">IF(N102="SELL - PUT",IF(H102-O102&gt;0,0,(H102-O102)*K102),IF(N102="BUY - CALL",IF(O102-H102&gt;0,0,(H102-O102)*K102),IF(N102="SELL - CALL",IF(O102-H102&gt;0,0,(O102-H102)*K102),IF(N102="BUY - PUT",IF(H102-O102&gt;0,0,(O102-H102)*K102)))))</f>
        <v>220500</v>
      </c>
    </row>
    <row r="103" customFormat="false" ht="12.75" hidden="false" customHeight="false" outlineLevel="0" collapsed="false">
      <c r="A103" s="0" t="s">
        <v>172</v>
      </c>
      <c r="B103" s="0" t="s">
        <v>432</v>
      </c>
      <c r="C103" s="7" t="s">
        <v>19</v>
      </c>
      <c r="D103" s="0" t="s">
        <v>20</v>
      </c>
      <c r="E103" s="0" t="s">
        <v>21</v>
      </c>
      <c r="F103" s="8" t="n">
        <v>36831</v>
      </c>
      <c r="G103" s="9" t="n">
        <v>-300000</v>
      </c>
      <c r="H103" s="7" t="n">
        <v>5.1</v>
      </c>
      <c r="I103" s="80" t="n">
        <v>2.5</v>
      </c>
      <c r="J103" s="7" t="n">
        <v>4.541</v>
      </c>
      <c r="K103" s="16" t="n">
        <f aca="false">ABS(G103)</f>
        <v>300000</v>
      </c>
      <c r="L103" s="16" t="str">
        <f aca="false">IF(G103&gt;0,"BUY","SELL")</f>
        <v>SELL</v>
      </c>
      <c r="M103" s="16" t="str">
        <f aca="false">IF(E103="C","CALL","PUT")</f>
        <v>CALL</v>
      </c>
      <c r="N103" s="16" t="str">
        <f aca="false">CONCATENATE(L103," - ",M103)</f>
        <v>SELL - CALL</v>
      </c>
      <c r="O103" s="16" t="n">
        <f aca="false">I103+J103</f>
        <v>7.041</v>
      </c>
      <c r="P103" s="10" t="n">
        <f aca="false">IF(N103="SELL - PUT",IF(H103-O103&gt;0,0,(H103-O103)*K103),IF(N103="BUY - CALL",IF(O103-H103&gt;0,0,(H103-O103)*K103),IF(N103="SELL - CALL",IF(O103-H103&gt;0,0,(O103-H103)*K103),IF(N103="BUY - PUT",IF(H103-O103&gt;0,0,(O103-H103)*K103)))))</f>
        <v>0</v>
      </c>
    </row>
    <row r="104" customFormat="false" ht="12.75" hidden="false" customHeight="false" outlineLevel="0" collapsed="false">
      <c r="A104" s="0" t="s">
        <v>172</v>
      </c>
      <c r="B104" s="0" t="s">
        <v>433</v>
      </c>
      <c r="C104" s="7" t="s">
        <v>19</v>
      </c>
      <c r="D104" s="0" t="s">
        <v>20</v>
      </c>
      <c r="E104" s="0" t="s">
        <v>21</v>
      </c>
      <c r="F104" s="8" t="n">
        <v>36831</v>
      </c>
      <c r="G104" s="9" t="n">
        <v>-500000</v>
      </c>
      <c r="H104" s="7" t="n">
        <v>5.1</v>
      </c>
      <c r="I104" s="80" t="n">
        <v>1.52</v>
      </c>
      <c r="J104" s="7" t="n">
        <v>4.541</v>
      </c>
      <c r="K104" s="16" t="n">
        <f aca="false">ABS(G104)</f>
        <v>500000</v>
      </c>
      <c r="L104" s="16" t="str">
        <f aca="false">IF(G104&gt;0,"BUY","SELL")</f>
        <v>SELL</v>
      </c>
      <c r="M104" s="16" t="str">
        <f aca="false">IF(E104="C","CALL","PUT")</f>
        <v>CALL</v>
      </c>
      <c r="N104" s="16" t="str">
        <f aca="false">CONCATENATE(L104," - ",M104)</f>
        <v>SELL - CALL</v>
      </c>
      <c r="O104" s="16" t="n">
        <f aca="false">I104+J104</f>
        <v>6.061</v>
      </c>
      <c r="P104" s="10" t="n">
        <f aca="false">IF(N104="SELL - PUT",IF(H104-O104&gt;0,0,(H104-O104)*K104),IF(N104="BUY - CALL",IF(O104-H104&gt;0,0,(H104-O104)*K104),IF(N104="SELL - CALL",IF(O104-H104&gt;0,0,(O104-H104)*K104),IF(N104="BUY - PUT",IF(H104-O104&gt;0,0,(O104-H104)*K104)))))</f>
        <v>0</v>
      </c>
    </row>
    <row r="105" customFormat="false" ht="12.75" hidden="false" customHeight="false" outlineLevel="0" collapsed="false">
      <c r="A105" s="0" t="s">
        <v>172</v>
      </c>
      <c r="B105" s="0" t="s">
        <v>434</v>
      </c>
      <c r="C105" s="7" t="s">
        <v>19</v>
      </c>
      <c r="D105" s="0" t="s">
        <v>20</v>
      </c>
      <c r="E105" s="0" t="s">
        <v>31</v>
      </c>
      <c r="F105" s="8" t="n">
        <v>36831</v>
      </c>
      <c r="G105" s="9" t="n">
        <v>-500000</v>
      </c>
      <c r="H105" s="7" t="n">
        <v>5.1</v>
      </c>
      <c r="I105" s="80" t="n">
        <v>1.52</v>
      </c>
      <c r="J105" s="7" t="n">
        <v>4.541</v>
      </c>
      <c r="K105" s="16" t="n">
        <f aca="false">ABS(G105)</f>
        <v>500000</v>
      </c>
      <c r="L105" s="16" t="str">
        <f aca="false">IF(G105&gt;0,"BUY","SELL")</f>
        <v>SELL</v>
      </c>
      <c r="M105" s="16" t="str">
        <f aca="false">IF(E105="C","CALL","PUT")</f>
        <v>PUT</v>
      </c>
      <c r="N105" s="16" t="str">
        <f aca="false">CONCATENATE(L105," - ",M105)</f>
        <v>SELL - PUT</v>
      </c>
      <c r="O105" s="16" t="n">
        <f aca="false">I105+J105</f>
        <v>6.061</v>
      </c>
      <c r="P105" s="76" t="n">
        <f aca="false">IF(N105="SELL - PUT",IF(H105-O105&gt;0,0,(H105-O105)*K105),IF(N105="BUY - CALL",IF(O105-H105&gt;0,0,(H105-O105)*K105),IF(N105="SELL - CALL",IF(O105-H105&gt;0,0,(O105-H105)*K105),IF(N105="BUY - PUT",IF(H105-O105&gt;0,0,(O105-H105)*K105)))))</f>
        <v>-480500</v>
      </c>
    </row>
    <row r="106" customFormat="false" ht="12.75" hidden="false" customHeight="false" outlineLevel="0" collapsed="false">
      <c r="A106" s="0" t="s">
        <v>218</v>
      </c>
      <c r="B106" s="0" t="s">
        <v>435</v>
      </c>
      <c r="C106" s="7" t="s">
        <v>19</v>
      </c>
      <c r="D106" s="0" t="s">
        <v>20</v>
      </c>
      <c r="E106" s="0" t="s">
        <v>21</v>
      </c>
      <c r="F106" s="8" t="n">
        <v>36831</v>
      </c>
      <c r="G106" s="9" t="n">
        <v>500000</v>
      </c>
      <c r="H106" s="7" t="n">
        <v>5.1</v>
      </c>
      <c r="I106" s="80" t="n">
        <v>1</v>
      </c>
      <c r="J106" s="7" t="n">
        <v>4.541</v>
      </c>
      <c r="K106" s="16" t="n">
        <f aca="false">ABS(G106)</f>
        <v>500000</v>
      </c>
      <c r="L106" s="16" t="str">
        <f aca="false">IF(G106&gt;0,"BUY","SELL")</f>
        <v>BUY</v>
      </c>
      <c r="M106" s="16" t="str">
        <f aca="false">IF(E106="C","CALL","PUT")</f>
        <v>CALL</v>
      </c>
      <c r="N106" s="16" t="str">
        <f aca="false">CONCATENATE(L106," - ",M106)</f>
        <v>BUY - CALL</v>
      </c>
      <c r="O106" s="16" t="n">
        <f aca="false">I106+J106</f>
        <v>5.541</v>
      </c>
      <c r="P106" s="76" t="n">
        <f aca="false">IF(N106="SELL - PUT",IF(H106-O106&gt;0,0,(H106-O106)*K106),IF(N106="BUY - CALL",IF(O106-H106&gt;0,0,(H106-O106)*K106),IF(N106="SELL - CALL",IF(O106-H106&gt;0,0,(O106-H106)*K106),IF(N106="BUY - PUT",IF(H106-O106&gt;0,0,(O106-H106)*K106)))))</f>
        <v>0</v>
      </c>
    </row>
    <row r="107" customFormat="false" ht="12.75" hidden="false" customHeight="false" outlineLevel="0" collapsed="false">
      <c r="A107" s="0" t="s">
        <v>218</v>
      </c>
      <c r="B107" s="0" t="s">
        <v>436</v>
      </c>
      <c r="C107" s="7" t="s">
        <v>19</v>
      </c>
      <c r="D107" s="0" t="s">
        <v>20</v>
      </c>
      <c r="E107" s="0" t="s">
        <v>21</v>
      </c>
      <c r="F107" s="8" t="n">
        <v>36831</v>
      </c>
      <c r="G107" s="9" t="n">
        <v>-500000</v>
      </c>
      <c r="H107" s="7" t="n">
        <v>5.1</v>
      </c>
      <c r="I107" s="80" t="n">
        <v>1.5</v>
      </c>
      <c r="J107" s="7" t="n">
        <v>4.541</v>
      </c>
      <c r="K107" s="16" t="n">
        <f aca="false">ABS(G107)</f>
        <v>500000</v>
      </c>
      <c r="L107" s="16" t="str">
        <f aca="false">IF(G107&gt;0,"BUY","SELL")</f>
        <v>SELL</v>
      </c>
      <c r="M107" s="16" t="str">
        <f aca="false">IF(E107="C","CALL","PUT")</f>
        <v>CALL</v>
      </c>
      <c r="N107" s="16" t="str">
        <f aca="false">CONCATENATE(L107," - ",M107)</f>
        <v>SELL - CALL</v>
      </c>
      <c r="O107" s="16" t="n">
        <f aca="false">I107+J107</f>
        <v>6.041</v>
      </c>
      <c r="P107" s="76" t="n">
        <f aca="false">IF(N107="SELL - PUT",IF(H107-O107&gt;0,0,(H107-O107)*K107),IF(N107="BUY - CALL",IF(O107-H107&gt;0,0,(H107-O107)*K107),IF(N107="SELL - CALL",IF(O107-H107&gt;0,0,(O107-H107)*K107),IF(N107="BUY - PUT",IF(H107-O107&gt;0,0,(O107-H107)*K107)))))</f>
        <v>0</v>
      </c>
    </row>
    <row r="108" customFormat="false" ht="12.75" hidden="false" customHeight="false" outlineLevel="0" collapsed="false">
      <c r="A108" s="0" t="s">
        <v>300</v>
      </c>
      <c r="B108" s="0" t="s">
        <v>437</v>
      </c>
      <c r="C108" s="7" t="s">
        <v>19</v>
      </c>
      <c r="D108" s="0" t="s">
        <v>20</v>
      </c>
      <c r="E108" s="0" t="s">
        <v>21</v>
      </c>
      <c r="F108" s="8" t="n">
        <v>36831</v>
      </c>
      <c r="G108" s="9" t="n">
        <v>1000000</v>
      </c>
      <c r="H108" s="7" t="n">
        <v>5.1</v>
      </c>
      <c r="I108" s="80" t="n">
        <v>1</v>
      </c>
      <c r="J108" s="7" t="n">
        <v>4.541</v>
      </c>
      <c r="K108" s="16" t="n">
        <f aca="false">ABS(G108)</f>
        <v>1000000</v>
      </c>
      <c r="L108" s="16" t="str">
        <f aca="false">IF(G108&gt;0,"BUY","SELL")</f>
        <v>BUY</v>
      </c>
      <c r="M108" s="16" t="str">
        <f aca="false">IF(E108="C","CALL","PUT")</f>
        <v>CALL</v>
      </c>
      <c r="N108" s="16" t="str">
        <f aca="false">CONCATENATE(L108," - ",M108)</f>
        <v>BUY - CALL</v>
      </c>
      <c r="O108" s="16" t="n">
        <f aca="false">I108+J108</f>
        <v>5.541</v>
      </c>
      <c r="P108" s="76" t="n">
        <f aca="false">IF(N108="SELL - PUT",IF(H108-O108&gt;0,0,(H108-O108)*K108),IF(N108="BUY - CALL",IF(O108-H108&gt;0,0,(H108-O108)*K108),IF(N108="SELL - CALL",IF(O108-H108&gt;0,0,(O108-H108)*K108),IF(N108="BUY - PUT",IF(H108-O108&gt;0,0,(O108-H108)*K108)))))</f>
        <v>0</v>
      </c>
    </row>
    <row r="109" customFormat="false" ht="12.75" hidden="false" customHeight="false" outlineLevel="0" collapsed="false">
      <c r="A109" s="0" t="s">
        <v>266</v>
      </c>
      <c r="B109" s="0" t="s">
        <v>438</v>
      </c>
      <c r="C109" s="7" t="s">
        <v>19</v>
      </c>
      <c r="D109" s="0" t="s">
        <v>20</v>
      </c>
      <c r="E109" s="0" t="s">
        <v>21</v>
      </c>
      <c r="F109" s="8" t="n">
        <v>36831</v>
      </c>
      <c r="G109" s="9" t="n">
        <v>600000</v>
      </c>
      <c r="H109" s="7" t="n">
        <v>5.1</v>
      </c>
      <c r="I109" s="80" t="n">
        <v>3</v>
      </c>
      <c r="J109" s="7" t="n">
        <v>4.541</v>
      </c>
      <c r="K109" s="16" t="n">
        <f aca="false">ABS(G109)</f>
        <v>600000</v>
      </c>
      <c r="L109" s="16" t="str">
        <f aca="false">IF(G109&gt;0,"BUY","SELL")</f>
        <v>BUY</v>
      </c>
      <c r="M109" s="16" t="str">
        <f aca="false">IF(E109="C","CALL","PUT")</f>
        <v>CALL</v>
      </c>
      <c r="N109" s="16" t="str">
        <f aca="false">CONCATENATE(L109," - ",M109)</f>
        <v>BUY - CALL</v>
      </c>
      <c r="O109" s="16" t="n">
        <f aca="false">I109+J109</f>
        <v>7.541</v>
      </c>
      <c r="P109" s="76" t="n">
        <f aca="false">IF(N109="SELL - PUT",IF(H109-O109&gt;0,0,(H109-O109)*K109),IF(N109="BUY - CALL",IF(O109-H109&gt;0,0,(H109-O109)*K109),IF(N109="SELL - CALL",IF(O109-H109&gt;0,0,(O109-H109)*K109),IF(N109="BUY - PUT",IF(H109-O109&gt;0,0,(O109-H109)*K109)))))</f>
        <v>0</v>
      </c>
    </row>
    <row r="110" customFormat="false" ht="12.75" hidden="false" customHeight="false" outlineLevel="0" collapsed="false">
      <c r="A110" s="0" t="s">
        <v>266</v>
      </c>
      <c r="B110" s="0" t="s">
        <v>439</v>
      </c>
      <c r="C110" s="7" t="s">
        <v>19</v>
      </c>
      <c r="D110" s="0" t="s">
        <v>20</v>
      </c>
      <c r="E110" s="0" t="s">
        <v>21</v>
      </c>
      <c r="F110" s="8" t="n">
        <v>36831</v>
      </c>
      <c r="G110" s="9" t="n">
        <v>-600000</v>
      </c>
      <c r="H110" s="7" t="n">
        <v>5.1</v>
      </c>
      <c r="I110" s="80" t="n">
        <v>3.5</v>
      </c>
      <c r="J110" s="7" t="n">
        <v>4.541</v>
      </c>
      <c r="K110" s="16" t="n">
        <f aca="false">ABS(G110)</f>
        <v>600000</v>
      </c>
      <c r="L110" s="16" t="str">
        <f aca="false">IF(G110&gt;0,"BUY","SELL")</f>
        <v>SELL</v>
      </c>
      <c r="M110" s="16" t="str">
        <f aca="false">IF(E110="C","CALL","PUT")</f>
        <v>CALL</v>
      </c>
      <c r="N110" s="16" t="str">
        <f aca="false">CONCATENATE(L110," - ",M110)</f>
        <v>SELL - CALL</v>
      </c>
      <c r="O110" s="16" t="n">
        <f aca="false">I110+J110</f>
        <v>8.041</v>
      </c>
      <c r="P110" s="76" t="n">
        <f aca="false">IF(N110="SELL - PUT",IF(H110-O110&gt;0,0,(H110-O110)*K110),IF(N110="BUY - CALL",IF(O110-H110&gt;0,0,(H110-O110)*K110),IF(N110="SELL - CALL",IF(O110-H110&gt;0,0,(O110-H110)*K110),IF(N110="BUY - PUT",IF(H110-O110&gt;0,0,(O110-H110)*K110)))))</f>
        <v>0</v>
      </c>
    </row>
    <row r="111" customFormat="false" ht="12.75" hidden="false" customHeight="false" outlineLevel="0" collapsed="false">
      <c r="A111" s="0" t="s">
        <v>206</v>
      </c>
      <c r="B111" s="0" t="s">
        <v>440</v>
      </c>
      <c r="C111" s="7" t="s">
        <v>19</v>
      </c>
      <c r="D111" s="0" t="s">
        <v>20</v>
      </c>
      <c r="E111" s="0" t="s">
        <v>31</v>
      </c>
      <c r="F111" s="8" t="n">
        <v>36831</v>
      </c>
      <c r="G111" s="9" t="n">
        <v>1000000</v>
      </c>
      <c r="H111" s="7" t="n">
        <v>5.1</v>
      </c>
      <c r="I111" s="80" t="n">
        <v>0.95</v>
      </c>
      <c r="J111" s="7" t="n">
        <v>4.541</v>
      </c>
      <c r="K111" s="16" t="n">
        <f aca="false">ABS(G111)</f>
        <v>1000000</v>
      </c>
      <c r="L111" s="16" t="str">
        <f aca="false">IF(G111&gt;0,"BUY","SELL")</f>
        <v>BUY</v>
      </c>
      <c r="M111" s="16" t="str">
        <f aca="false">IF(E111="C","CALL","PUT")</f>
        <v>PUT</v>
      </c>
      <c r="N111" s="16" t="str">
        <f aca="false">CONCATENATE(L111," - ",M111)</f>
        <v>BUY - PUT</v>
      </c>
      <c r="O111" s="16" t="n">
        <f aca="false">I111+J111</f>
        <v>5.491</v>
      </c>
      <c r="P111" s="76" t="n">
        <f aca="false">IF(N111="SELL - PUT",IF(H111-O111&gt;0,0,(H111-O111)*K111),IF(N111="BUY - CALL",IF(O111-H111&gt;0,0,(H111-O111)*K111),IF(N111="SELL - CALL",IF(O111-H111&gt;0,0,(O111-H111)*K111),IF(N111="BUY - PUT",IF(H111-O111&gt;0,0,(O111-H111)*K111)))))</f>
        <v>391000.000000001</v>
      </c>
    </row>
    <row r="112" customFormat="false" ht="12.75" hidden="false" customHeight="false" outlineLevel="0" collapsed="false">
      <c r="A112" s="0" t="s">
        <v>218</v>
      </c>
      <c r="B112" s="0" t="s">
        <v>441</v>
      </c>
      <c r="C112" s="7" t="s">
        <v>19</v>
      </c>
      <c r="D112" s="0" t="s">
        <v>20</v>
      </c>
      <c r="E112" s="0" t="s">
        <v>21</v>
      </c>
      <c r="F112" s="8" t="n">
        <v>36831</v>
      </c>
      <c r="G112" s="9" t="n">
        <v>-300000</v>
      </c>
      <c r="H112" s="7" t="n">
        <v>5.1</v>
      </c>
      <c r="I112" s="80" t="n">
        <v>4</v>
      </c>
      <c r="J112" s="7" t="n">
        <v>4.541</v>
      </c>
      <c r="K112" s="16" t="n">
        <f aca="false">ABS(G112)</f>
        <v>300000</v>
      </c>
      <c r="L112" s="16" t="str">
        <f aca="false">IF(G112&gt;0,"BUY","SELL")</f>
        <v>SELL</v>
      </c>
      <c r="M112" s="16" t="str">
        <f aca="false">IF(E112="C","CALL","PUT")</f>
        <v>CALL</v>
      </c>
      <c r="N112" s="16" t="str">
        <f aca="false">CONCATENATE(L112," - ",M112)</f>
        <v>SELL - CALL</v>
      </c>
      <c r="O112" s="16" t="n">
        <f aca="false">I112+J112</f>
        <v>8.541</v>
      </c>
      <c r="P112" s="76" t="n">
        <f aca="false">IF(N112="SELL - PUT",IF(H112-O112&gt;0,0,(H112-O112)*K112),IF(N112="BUY - CALL",IF(O112-H112&gt;0,0,(H112-O112)*K112),IF(N112="SELL - CALL",IF(O112-H112&gt;0,0,(O112-H112)*K112),IF(N112="BUY - PUT",IF(H112-O112&gt;0,0,(O112-H112)*K112)))))</f>
        <v>0</v>
      </c>
    </row>
    <row r="113" customFormat="false" ht="12.75" hidden="false" customHeight="false" outlineLevel="0" collapsed="false">
      <c r="A113" s="0" t="s">
        <v>115</v>
      </c>
      <c r="B113" s="0" t="s">
        <v>442</v>
      </c>
      <c r="C113" s="7" t="s">
        <v>19</v>
      </c>
      <c r="D113" s="0" t="s">
        <v>20</v>
      </c>
      <c r="E113" s="0" t="s">
        <v>21</v>
      </c>
      <c r="F113" s="8" t="n">
        <v>36831</v>
      </c>
      <c r="G113" s="9" t="n">
        <v>300000</v>
      </c>
      <c r="H113" s="7" t="n">
        <v>5.1</v>
      </c>
      <c r="I113" s="80" t="n">
        <v>2.5</v>
      </c>
      <c r="J113" s="7" t="n">
        <v>4.541</v>
      </c>
      <c r="K113" s="16" t="n">
        <f aca="false">ABS(G113)</f>
        <v>300000</v>
      </c>
      <c r="L113" s="16" t="str">
        <f aca="false">IF(G113&gt;0,"BUY","SELL")</f>
        <v>BUY</v>
      </c>
      <c r="M113" s="16" t="str">
        <f aca="false">IF(E113="C","CALL","PUT")</f>
        <v>CALL</v>
      </c>
      <c r="N113" s="16" t="str">
        <f aca="false">CONCATENATE(L113," - ",M113)</f>
        <v>BUY - CALL</v>
      </c>
      <c r="O113" s="16" t="n">
        <f aca="false">I113+J113</f>
        <v>7.041</v>
      </c>
      <c r="P113" s="76" t="n">
        <f aca="false">IF(N113="SELL - PUT",IF(H113-O113&gt;0,0,(H113-O113)*K113),IF(N113="BUY - CALL",IF(O113-H113&gt;0,0,(H113-O113)*K113),IF(N113="SELL - CALL",IF(O113-H113&gt;0,0,(O113-H113)*K113),IF(N113="BUY - PUT",IF(H113-O113&gt;0,0,(O113-H113)*K113)))))</f>
        <v>0</v>
      </c>
    </row>
    <row r="114" customFormat="false" ht="12.75" hidden="false" customHeight="false" outlineLevel="0" collapsed="false">
      <c r="A114" s="0" t="s">
        <v>218</v>
      </c>
      <c r="B114" s="0" t="s">
        <v>443</v>
      </c>
      <c r="C114" s="7" t="s">
        <v>19</v>
      </c>
      <c r="D114" s="0" t="s">
        <v>20</v>
      </c>
      <c r="E114" s="0" t="s">
        <v>21</v>
      </c>
      <c r="F114" s="8" t="n">
        <v>36831</v>
      </c>
      <c r="G114" s="9" t="n">
        <v>-500000</v>
      </c>
      <c r="H114" s="7" t="n">
        <v>5.1</v>
      </c>
      <c r="I114" s="80" t="n">
        <v>1.45</v>
      </c>
      <c r="J114" s="7" t="n">
        <v>4.541</v>
      </c>
      <c r="K114" s="16" t="n">
        <f aca="false">ABS(G114)</f>
        <v>500000</v>
      </c>
      <c r="L114" s="16" t="str">
        <f aca="false">IF(G114&gt;0,"BUY","SELL")</f>
        <v>SELL</v>
      </c>
      <c r="M114" s="16" t="str">
        <f aca="false">IF(E114="C","CALL","PUT")</f>
        <v>CALL</v>
      </c>
      <c r="N114" s="16" t="str">
        <f aca="false">CONCATENATE(L114," - ",M114)</f>
        <v>SELL - CALL</v>
      </c>
      <c r="O114" s="16" t="n">
        <f aca="false">I114+J114</f>
        <v>5.991</v>
      </c>
      <c r="P114" s="76" t="n">
        <f aca="false">IF(N114="SELL - PUT",IF(H114-O114&gt;0,0,(H114-O114)*K114),IF(N114="BUY - CALL",IF(O114-H114&gt;0,0,(H114-O114)*K114),IF(N114="SELL - CALL",IF(O114-H114&gt;0,0,(O114-H114)*K114),IF(N114="BUY - PUT",IF(H114-O114&gt;0,0,(O114-H114)*K114)))))</f>
        <v>0</v>
      </c>
    </row>
    <row r="115" customFormat="false" ht="12.75" hidden="false" customHeight="false" outlineLevel="0" collapsed="false">
      <c r="A115" s="0" t="s">
        <v>218</v>
      </c>
      <c r="B115" s="0" t="s">
        <v>444</v>
      </c>
      <c r="C115" s="7" t="s">
        <v>19</v>
      </c>
      <c r="D115" s="0" t="s">
        <v>20</v>
      </c>
      <c r="E115" s="0" t="s">
        <v>31</v>
      </c>
      <c r="F115" s="8" t="n">
        <v>36831</v>
      </c>
      <c r="G115" s="9" t="n">
        <v>-500000</v>
      </c>
      <c r="H115" s="7" t="n">
        <v>5.1</v>
      </c>
      <c r="I115" s="80" t="n">
        <v>1.45</v>
      </c>
      <c r="J115" s="7" t="n">
        <v>4.541</v>
      </c>
      <c r="K115" s="16" t="n">
        <f aca="false">ABS(G115)</f>
        <v>500000</v>
      </c>
      <c r="L115" s="16" t="str">
        <f aca="false">IF(G115&gt;0,"BUY","SELL")</f>
        <v>SELL</v>
      </c>
      <c r="M115" s="16" t="str">
        <f aca="false">IF(E115="C","CALL","PUT")</f>
        <v>PUT</v>
      </c>
      <c r="N115" s="16" t="str">
        <f aca="false">CONCATENATE(L115," - ",M115)</f>
        <v>SELL - PUT</v>
      </c>
      <c r="O115" s="16" t="n">
        <f aca="false">I115+J115</f>
        <v>5.991</v>
      </c>
      <c r="P115" s="76" t="n">
        <f aca="false">IF(N115="SELL - PUT",IF(H115-O115&gt;0,0,(H115-O115)*K115),IF(N115="BUY - CALL",IF(O115-H115&gt;0,0,(H115-O115)*K115),IF(N115="SELL - CALL",IF(O115-H115&gt;0,0,(O115-H115)*K115),IF(N115="BUY - PUT",IF(H115-O115&gt;0,0,(O115-H115)*K115)))))</f>
        <v>-445500</v>
      </c>
    </row>
    <row r="116" customFormat="false" ht="12.75" hidden="false" customHeight="false" outlineLevel="0" collapsed="false">
      <c r="A116" s="0" t="s">
        <v>218</v>
      </c>
      <c r="B116" s="0" t="s">
        <v>445</v>
      </c>
      <c r="C116" s="7" t="s">
        <v>19</v>
      </c>
      <c r="D116" s="0" t="s">
        <v>20</v>
      </c>
      <c r="E116" s="0" t="s">
        <v>31</v>
      </c>
      <c r="F116" s="8" t="n">
        <v>36831</v>
      </c>
      <c r="G116" s="9" t="n">
        <v>1000000</v>
      </c>
      <c r="H116" s="7" t="n">
        <v>5.1</v>
      </c>
      <c r="I116" s="80" t="n">
        <v>0.95</v>
      </c>
      <c r="J116" s="7" t="n">
        <v>4.541</v>
      </c>
      <c r="K116" s="16" t="n">
        <f aca="false">ABS(G116)</f>
        <v>1000000</v>
      </c>
      <c r="L116" s="16" t="str">
        <f aca="false">IF(G116&gt;0,"BUY","SELL")</f>
        <v>BUY</v>
      </c>
      <c r="M116" s="16" t="str">
        <f aca="false">IF(E116="C","CALL","PUT")</f>
        <v>PUT</v>
      </c>
      <c r="N116" s="16" t="str">
        <f aca="false">CONCATENATE(L116," - ",M116)</f>
        <v>BUY - PUT</v>
      </c>
      <c r="O116" s="16" t="n">
        <f aca="false">I116+J116</f>
        <v>5.491</v>
      </c>
      <c r="P116" s="76" t="n">
        <f aca="false">IF(N116="SELL - PUT",IF(H116-O116&gt;0,0,(H116-O116)*K116),IF(N116="BUY - CALL",IF(O116-H116&gt;0,0,(H116-O116)*K116),IF(N116="SELL - CALL",IF(O116-H116&gt;0,0,(O116-H116)*K116),IF(N116="BUY - PUT",IF(H116-O116&gt;0,0,(O116-H116)*K116)))))</f>
        <v>391000.000000001</v>
      </c>
    </row>
    <row r="117" customFormat="false" ht="12.75" hidden="false" customHeight="false" outlineLevel="0" collapsed="false">
      <c r="A117" s="0" t="s">
        <v>178</v>
      </c>
      <c r="B117" s="0" t="s">
        <v>446</v>
      </c>
      <c r="C117" s="7" t="s">
        <v>19</v>
      </c>
      <c r="D117" s="0" t="s">
        <v>20</v>
      </c>
      <c r="E117" s="0" t="s">
        <v>31</v>
      </c>
      <c r="F117" s="8" t="n">
        <v>36831</v>
      </c>
      <c r="G117" s="9" t="n">
        <v>2000000</v>
      </c>
      <c r="H117" s="7" t="n">
        <v>5.1</v>
      </c>
      <c r="I117" s="80" t="n">
        <v>0.5</v>
      </c>
      <c r="J117" s="7" t="n">
        <v>4.541</v>
      </c>
      <c r="K117" s="16" t="n">
        <f aca="false">ABS(G117)</f>
        <v>2000000</v>
      </c>
      <c r="L117" s="16" t="str">
        <f aca="false">IF(G117&gt;0,"BUY","SELL")</f>
        <v>BUY</v>
      </c>
      <c r="M117" s="16" t="str">
        <f aca="false">IF(E117="C","CALL","PUT")</f>
        <v>PUT</v>
      </c>
      <c r="N117" s="16" t="str">
        <f aca="false">CONCATENATE(L117," - ",M117)</f>
        <v>BUY - PUT</v>
      </c>
      <c r="O117" s="16" t="n">
        <f aca="false">I117+J117</f>
        <v>5.041</v>
      </c>
      <c r="P117" s="76" t="n">
        <f aca="false">IF(N117="SELL - PUT",IF(H117-O117&gt;0,0,(H117-O117)*K117),IF(N117="BUY - CALL",IF(O117-H117&gt;0,0,(H117-O117)*K117),IF(N117="SELL - CALL",IF(O117-H117&gt;0,0,(O117-H117)*K117),IF(N117="BUY - PUT",IF(H117-O117&gt;0,0,(O117-H117)*K117)))))</f>
        <v>0</v>
      </c>
    </row>
    <row r="118" customFormat="false" ht="12.75" hidden="false" customHeight="false" outlineLevel="0" collapsed="false">
      <c r="A118" s="0" t="s">
        <v>218</v>
      </c>
      <c r="B118" s="0" t="s">
        <v>447</v>
      </c>
      <c r="C118" s="7" t="s">
        <v>19</v>
      </c>
      <c r="D118" s="0" t="s">
        <v>20</v>
      </c>
      <c r="E118" s="0" t="s">
        <v>21</v>
      </c>
      <c r="F118" s="8" t="n">
        <v>36831</v>
      </c>
      <c r="G118" s="9" t="n">
        <v>500000</v>
      </c>
      <c r="H118" s="7" t="n">
        <v>5.1</v>
      </c>
      <c r="I118" s="80" t="n">
        <v>1</v>
      </c>
      <c r="J118" s="7" t="n">
        <v>4.541</v>
      </c>
      <c r="K118" s="16" t="n">
        <f aca="false">ABS(G118)</f>
        <v>500000</v>
      </c>
      <c r="L118" s="16" t="str">
        <f aca="false">IF(G118&gt;0,"BUY","SELL")</f>
        <v>BUY</v>
      </c>
      <c r="M118" s="16" t="str">
        <f aca="false">IF(E118="C","CALL","PUT")</f>
        <v>CALL</v>
      </c>
      <c r="N118" s="16" t="str">
        <f aca="false">CONCATENATE(L118," - ",M118)</f>
        <v>BUY - CALL</v>
      </c>
      <c r="O118" s="16" t="n">
        <f aca="false">I118+J118</f>
        <v>5.541</v>
      </c>
      <c r="P118" s="76" t="n">
        <f aca="false">IF(N118="SELL - PUT",IF(H118-O118&gt;0,0,(H118-O118)*K118),IF(N118="BUY - CALL",IF(O118-H118&gt;0,0,(H118-O118)*K118),IF(N118="SELL - CALL",IF(O118-H118&gt;0,0,(O118-H118)*K118),IF(N118="BUY - PUT",IF(H118-O118&gt;0,0,(O118-H118)*K118)))))</f>
        <v>0</v>
      </c>
    </row>
    <row r="119" customFormat="false" ht="12.75" hidden="false" customHeight="false" outlineLevel="0" collapsed="false">
      <c r="A119" s="0" t="s">
        <v>300</v>
      </c>
      <c r="B119" s="0" t="s">
        <v>448</v>
      </c>
      <c r="C119" s="7" t="s">
        <v>19</v>
      </c>
      <c r="D119" s="0" t="s">
        <v>20</v>
      </c>
      <c r="E119" s="0" t="s">
        <v>31</v>
      </c>
      <c r="F119" s="8" t="n">
        <v>36831</v>
      </c>
      <c r="G119" s="9" t="n">
        <v>1000000</v>
      </c>
      <c r="H119" s="7" t="n">
        <v>5.1</v>
      </c>
      <c r="I119" s="80" t="n">
        <v>0.5</v>
      </c>
      <c r="J119" s="7" t="n">
        <v>4.541</v>
      </c>
      <c r="K119" s="16" t="n">
        <f aca="false">ABS(G119)</f>
        <v>1000000</v>
      </c>
      <c r="L119" s="16" t="str">
        <f aca="false">IF(G119&gt;0,"BUY","SELL")</f>
        <v>BUY</v>
      </c>
      <c r="M119" s="16" t="str">
        <f aca="false">IF(E119="C","CALL","PUT")</f>
        <v>PUT</v>
      </c>
      <c r="N119" s="16" t="str">
        <f aca="false">CONCATENATE(L119," - ",M119)</f>
        <v>BUY - PUT</v>
      </c>
      <c r="O119" s="16" t="n">
        <f aca="false">I119+J119</f>
        <v>5.041</v>
      </c>
      <c r="P119" s="76" t="n">
        <f aca="false">IF(N119="SELL - PUT",IF(H119-O119&gt;0,0,(H119-O119)*K119),IF(N119="BUY - CALL",IF(O119-H119&gt;0,0,(H119-O119)*K119),IF(N119="SELL - CALL",IF(O119-H119&gt;0,0,(O119-H119)*K119),IF(N119="BUY - PUT",IF(H119-O119&gt;0,0,(O119-H119)*K119)))))</f>
        <v>0</v>
      </c>
    </row>
    <row r="120" customFormat="false" ht="12.75" hidden="false" customHeight="false" outlineLevel="0" collapsed="false">
      <c r="A120" s="0" t="s">
        <v>222</v>
      </c>
      <c r="B120" s="0" t="s">
        <v>449</v>
      </c>
      <c r="C120" s="7" t="s">
        <v>19</v>
      </c>
      <c r="D120" s="0" t="s">
        <v>20</v>
      </c>
      <c r="E120" s="0" t="s">
        <v>21</v>
      </c>
      <c r="F120" s="8" t="n">
        <v>36831</v>
      </c>
      <c r="G120" s="9" t="n">
        <v>300000</v>
      </c>
      <c r="H120" s="7" t="n">
        <v>5.1</v>
      </c>
      <c r="I120" s="80" t="n">
        <v>1</v>
      </c>
      <c r="J120" s="7" t="n">
        <v>4.541</v>
      </c>
      <c r="K120" s="16" t="n">
        <f aca="false">ABS(G120)</f>
        <v>300000</v>
      </c>
      <c r="L120" s="16" t="str">
        <f aca="false">IF(G120&gt;0,"BUY","SELL")</f>
        <v>BUY</v>
      </c>
      <c r="M120" s="16" t="str">
        <f aca="false">IF(E120="C","CALL","PUT")</f>
        <v>CALL</v>
      </c>
      <c r="N120" s="16" t="str">
        <f aca="false">CONCATENATE(L120," - ",M120)</f>
        <v>BUY - CALL</v>
      </c>
      <c r="O120" s="16" t="n">
        <f aca="false">I120+J120</f>
        <v>5.541</v>
      </c>
      <c r="P120" s="76" t="n">
        <f aca="false">IF(N120="SELL - PUT",IF(H120-O120&gt;0,0,(H120-O120)*K120),IF(N120="BUY - CALL",IF(O120-H120&gt;0,0,(H120-O120)*K120),IF(N120="SELL - CALL",IF(O120-H120&gt;0,0,(O120-H120)*K120),IF(N120="BUY - PUT",IF(H120-O120&gt;0,0,(O120-H120)*K120)))))</f>
        <v>0</v>
      </c>
    </row>
    <row r="121" customFormat="false" ht="12.75" hidden="false" customHeight="false" outlineLevel="0" collapsed="false">
      <c r="A121" s="0" t="s">
        <v>172</v>
      </c>
      <c r="B121" s="0" t="s">
        <v>450</v>
      </c>
      <c r="C121" s="7" t="s">
        <v>19</v>
      </c>
      <c r="D121" s="0" t="s">
        <v>20</v>
      </c>
      <c r="E121" s="0" t="s">
        <v>21</v>
      </c>
      <c r="F121" s="8" t="n">
        <v>36831</v>
      </c>
      <c r="G121" s="9" t="n">
        <v>-600000</v>
      </c>
      <c r="H121" s="7" t="n">
        <v>5.1</v>
      </c>
      <c r="I121" s="80" t="n">
        <v>1.55</v>
      </c>
      <c r="J121" s="7" t="n">
        <v>4.541</v>
      </c>
      <c r="K121" s="16" t="n">
        <f aca="false">ABS(G121)</f>
        <v>600000</v>
      </c>
      <c r="L121" s="16" t="str">
        <f aca="false">IF(G121&gt;0,"BUY","SELL")</f>
        <v>SELL</v>
      </c>
      <c r="M121" s="16" t="str">
        <f aca="false">IF(E121="C","CALL","PUT")</f>
        <v>CALL</v>
      </c>
      <c r="N121" s="16" t="str">
        <f aca="false">CONCATENATE(L121," - ",M121)</f>
        <v>SELL - CALL</v>
      </c>
      <c r="O121" s="16" t="n">
        <f aca="false">I121+J121</f>
        <v>6.091</v>
      </c>
      <c r="P121" s="76" t="n">
        <f aca="false">IF(N121="SELL - PUT",IF(H121-O121&gt;0,0,(H121-O121)*K121),IF(N121="BUY - CALL",IF(O121-H121&gt;0,0,(H121-O121)*K121),IF(N121="SELL - CALL",IF(O121-H121&gt;0,0,(O121-H121)*K121),IF(N121="BUY - PUT",IF(H121-O121&gt;0,0,(O121-H121)*K121)))))</f>
        <v>0</v>
      </c>
    </row>
    <row r="122" customFormat="false" ht="12.75" hidden="false" customHeight="false" outlineLevel="0" collapsed="false">
      <c r="A122" s="0" t="s">
        <v>172</v>
      </c>
      <c r="B122" s="0" t="s">
        <v>451</v>
      </c>
      <c r="C122" s="7" t="s">
        <v>19</v>
      </c>
      <c r="D122" s="0" t="s">
        <v>20</v>
      </c>
      <c r="E122" s="0" t="s">
        <v>31</v>
      </c>
      <c r="F122" s="8" t="n">
        <v>36831</v>
      </c>
      <c r="G122" s="9" t="n">
        <v>-600000</v>
      </c>
      <c r="H122" s="7" t="n">
        <v>5.1</v>
      </c>
      <c r="I122" s="80" t="n">
        <v>1.55</v>
      </c>
      <c r="J122" s="7" t="n">
        <v>4.541</v>
      </c>
      <c r="K122" s="16" t="n">
        <f aca="false">ABS(G122)</f>
        <v>600000</v>
      </c>
      <c r="L122" s="16" t="str">
        <f aca="false">IF(G122&gt;0,"BUY","SELL")</f>
        <v>SELL</v>
      </c>
      <c r="M122" s="16" t="str">
        <f aca="false">IF(E122="C","CALL","PUT")</f>
        <v>PUT</v>
      </c>
      <c r="N122" s="16" t="str">
        <f aca="false">CONCATENATE(L122," - ",M122)</f>
        <v>SELL - PUT</v>
      </c>
      <c r="O122" s="16" t="n">
        <f aca="false">I122+J122</f>
        <v>6.091</v>
      </c>
      <c r="P122" s="76" t="n">
        <f aca="false">IF(N122="SELL - PUT",IF(H122-O122&gt;0,0,(H122-O122)*K122),IF(N122="BUY - CALL",IF(O122-H122&gt;0,0,(H122-O122)*K122),IF(N122="SELL - CALL",IF(O122-H122&gt;0,0,(O122-H122)*K122),IF(N122="BUY - PUT",IF(H122-O122&gt;0,0,(O122-H122)*K122)))))</f>
        <v>-594600</v>
      </c>
    </row>
    <row r="123" customFormat="false" ht="12.75" hidden="false" customHeight="false" outlineLevel="0" collapsed="false">
      <c r="A123" s="0" t="s">
        <v>218</v>
      </c>
      <c r="B123" s="0" t="s">
        <v>452</v>
      </c>
      <c r="C123" s="7" t="s">
        <v>19</v>
      </c>
      <c r="D123" s="0" t="s">
        <v>20</v>
      </c>
      <c r="E123" s="0" t="s">
        <v>21</v>
      </c>
      <c r="F123" s="8" t="n">
        <v>36831</v>
      </c>
      <c r="G123" s="9" t="n">
        <v>-500000</v>
      </c>
      <c r="H123" s="7" t="n">
        <v>5.1</v>
      </c>
      <c r="I123" s="80" t="n">
        <v>3</v>
      </c>
      <c r="J123" s="7" t="n">
        <v>4.541</v>
      </c>
      <c r="K123" s="16" t="n">
        <f aca="false">ABS(G123)</f>
        <v>500000</v>
      </c>
      <c r="L123" s="16" t="str">
        <f aca="false">IF(G123&gt;0,"BUY","SELL")</f>
        <v>SELL</v>
      </c>
      <c r="M123" s="16" t="str">
        <f aca="false">IF(E123="C","CALL","PUT")</f>
        <v>CALL</v>
      </c>
      <c r="N123" s="16" t="str">
        <f aca="false">CONCATENATE(L123," - ",M123)</f>
        <v>SELL - CALL</v>
      </c>
      <c r="O123" s="16" t="n">
        <f aca="false">I123+J123</f>
        <v>7.541</v>
      </c>
      <c r="P123" s="76" t="n">
        <f aca="false">IF(N123="SELL - PUT",IF(H123-O123&gt;0,0,(H123-O123)*K123),IF(N123="BUY - CALL",IF(O123-H123&gt;0,0,(H123-O123)*K123),IF(N123="SELL - CALL",IF(O123-H123&gt;0,0,(O123-H123)*K123),IF(N123="BUY - PUT",IF(H123-O123&gt;0,0,(O123-H123)*K123)))))</f>
        <v>0</v>
      </c>
    </row>
    <row r="124" customFormat="false" ht="12.75" hidden="false" customHeight="false" outlineLevel="0" collapsed="false">
      <c r="A124" s="0" t="s">
        <v>222</v>
      </c>
      <c r="B124" s="0" t="s">
        <v>453</v>
      </c>
      <c r="C124" s="7" t="s">
        <v>19</v>
      </c>
      <c r="D124" s="0" t="s">
        <v>20</v>
      </c>
      <c r="E124" s="0" t="s">
        <v>31</v>
      </c>
      <c r="F124" s="8" t="n">
        <v>36831</v>
      </c>
      <c r="G124" s="9" t="n">
        <v>300000</v>
      </c>
      <c r="H124" s="7" t="n">
        <v>5.1</v>
      </c>
      <c r="I124" s="80" t="n">
        <v>1</v>
      </c>
      <c r="J124" s="7" t="n">
        <v>4.541</v>
      </c>
      <c r="K124" s="16" t="n">
        <f aca="false">ABS(G124)</f>
        <v>300000</v>
      </c>
      <c r="L124" s="16" t="str">
        <f aca="false">IF(G124&gt;0,"BUY","SELL")</f>
        <v>BUY</v>
      </c>
      <c r="M124" s="16" t="str">
        <f aca="false">IF(E124="C","CALL","PUT")</f>
        <v>PUT</v>
      </c>
      <c r="N124" s="16" t="str">
        <f aca="false">CONCATENATE(L124," - ",M124)</f>
        <v>BUY - PUT</v>
      </c>
      <c r="O124" s="16" t="n">
        <f aca="false">I124+J124</f>
        <v>5.541</v>
      </c>
      <c r="P124" s="76" t="n">
        <f aca="false">IF(N124="SELL - PUT",IF(H124-O124&gt;0,0,(H124-O124)*K124),IF(N124="BUY - CALL",IF(O124-H124&gt;0,0,(H124-O124)*K124),IF(N124="SELL - CALL",IF(O124-H124&gt;0,0,(O124-H124)*K124),IF(N124="BUY - PUT",IF(H124-O124&gt;0,0,(O124-H124)*K124)))))</f>
        <v>132300</v>
      </c>
    </row>
    <row r="125" customFormat="false" ht="12.75" hidden="false" customHeight="false" outlineLevel="0" collapsed="false">
      <c r="A125" s="0" t="s">
        <v>172</v>
      </c>
      <c r="B125" s="0" t="s">
        <v>454</v>
      </c>
      <c r="C125" s="7" t="s">
        <v>19</v>
      </c>
      <c r="D125" s="0" t="s">
        <v>20</v>
      </c>
      <c r="E125" s="0" t="s">
        <v>21</v>
      </c>
      <c r="F125" s="8" t="n">
        <v>36831</v>
      </c>
      <c r="G125" s="9" t="n">
        <v>500000</v>
      </c>
      <c r="H125" s="7" t="n">
        <v>5.1</v>
      </c>
      <c r="I125" s="80" t="n">
        <v>2</v>
      </c>
      <c r="J125" s="7" t="n">
        <v>4.541</v>
      </c>
      <c r="K125" s="16" t="n">
        <f aca="false">ABS(G125)</f>
        <v>500000</v>
      </c>
      <c r="L125" s="16" t="str">
        <f aca="false">IF(G125&gt;0,"BUY","SELL")</f>
        <v>BUY</v>
      </c>
      <c r="M125" s="16" t="str">
        <f aca="false">IF(E125="C","CALL","PUT")</f>
        <v>CALL</v>
      </c>
      <c r="N125" s="16" t="str">
        <f aca="false">CONCATENATE(L125," - ",M125)</f>
        <v>BUY - CALL</v>
      </c>
      <c r="O125" s="16" t="n">
        <f aca="false">I125+J125</f>
        <v>6.541</v>
      </c>
      <c r="P125" s="76" t="n">
        <f aca="false">IF(N125="SELL - PUT",IF(H125-O125&gt;0,0,(H125-O125)*K125),IF(N125="BUY - CALL",IF(O125-H125&gt;0,0,(H125-O125)*K125),IF(N125="SELL - CALL",IF(O125-H125&gt;0,0,(O125-H125)*K125),IF(N125="BUY - PUT",IF(H125-O125&gt;0,0,(O125-H125)*K125)))))</f>
        <v>0</v>
      </c>
    </row>
    <row r="126" customFormat="false" ht="12.75" hidden="false" customHeight="false" outlineLevel="0" collapsed="false">
      <c r="A126" s="0" t="s">
        <v>218</v>
      </c>
      <c r="B126" s="0" t="s">
        <v>455</v>
      </c>
      <c r="C126" s="7" t="s">
        <v>19</v>
      </c>
      <c r="D126" s="0" t="s">
        <v>20</v>
      </c>
      <c r="E126" s="0" t="s">
        <v>21</v>
      </c>
      <c r="F126" s="8" t="n">
        <v>36831</v>
      </c>
      <c r="G126" s="9" t="n">
        <v>-300000</v>
      </c>
      <c r="H126" s="7" t="n">
        <v>5.1</v>
      </c>
      <c r="I126" s="80" t="n">
        <v>2</v>
      </c>
      <c r="J126" s="7" t="n">
        <v>4.541</v>
      </c>
      <c r="K126" s="16" t="n">
        <f aca="false">ABS(G126)</f>
        <v>300000</v>
      </c>
      <c r="L126" s="16" t="str">
        <f aca="false">IF(G126&gt;0,"BUY","SELL")</f>
        <v>SELL</v>
      </c>
      <c r="M126" s="16" t="str">
        <f aca="false">IF(E126="C","CALL","PUT")</f>
        <v>CALL</v>
      </c>
      <c r="N126" s="16" t="str">
        <f aca="false">CONCATENATE(L126," - ",M126)</f>
        <v>SELL - CALL</v>
      </c>
      <c r="O126" s="16" t="n">
        <f aca="false">I126+J126</f>
        <v>6.541</v>
      </c>
      <c r="P126" s="76" t="n">
        <f aca="false">IF(N126="SELL - PUT",IF(H126-O126&gt;0,0,(H126-O126)*K126),IF(N126="BUY - CALL",IF(O126-H126&gt;0,0,(H126-O126)*K126),IF(N126="SELL - CALL",IF(O126-H126&gt;0,0,(O126-H126)*K126),IF(N126="BUY - PUT",IF(H126-O126&gt;0,0,(O126-H126)*K126)))))</f>
        <v>0</v>
      </c>
    </row>
    <row r="127" customFormat="false" ht="12.75" hidden="false" customHeight="false" outlineLevel="0" collapsed="false">
      <c r="A127" s="0" t="s">
        <v>218</v>
      </c>
      <c r="B127" s="0" t="s">
        <v>456</v>
      </c>
      <c r="C127" s="7" t="s">
        <v>19</v>
      </c>
      <c r="D127" s="0" t="s">
        <v>20</v>
      </c>
      <c r="E127" s="0" t="s">
        <v>21</v>
      </c>
      <c r="F127" s="8" t="n">
        <v>36831</v>
      </c>
      <c r="G127" s="9" t="n">
        <v>300000</v>
      </c>
      <c r="H127" s="7" t="n">
        <v>5.1</v>
      </c>
      <c r="I127" s="80" t="n">
        <v>2</v>
      </c>
      <c r="J127" s="7" t="n">
        <v>4.541</v>
      </c>
      <c r="K127" s="16" t="n">
        <f aca="false">ABS(G127)</f>
        <v>300000</v>
      </c>
      <c r="L127" s="16" t="str">
        <f aca="false">IF(G127&gt;0,"BUY","SELL")</f>
        <v>BUY</v>
      </c>
      <c r="M127" s="16" t="str">
        <f aca="false">IF(E127="C","CALL","PUT")</f>
        <v>CALL</v>
      </c>
      <c r="N127" s="16" t="str">
        <f aca="false">CONCATENATE(L127," - ",M127)</f>
        <v>BUY - CALL</v>
      </c>
      <c r="O127" s="16" t="n">
        <f aca="false">I127+J127</f>
        <v>6.541</v>
      </c>
      <c r="P127" s="76" t="n">
        <f aca="false">IF(N127="SELL - PUT",IF(H127-O127&gt;0,0,(H127-O127)*K127),IF(N127="BUY - CALL",IF(O127-H127&gt;0,0,(H127-O127)*K127),IF(N127="SELL - CALL",IF(O127-H127&gt;0,0,(O127-H127)*K127),IF(N127="BUY - PUT",IF(H127-O127&gt;0,0,(O127-H127)*K127)))))</f>
        <v>0</v>
      </c>
    </row>
    <row r="128" customFormat="false" ht="12.75" hidden="false" customHeight="false" outlineLevel="0" collapsed="false">
      <c r="A128" s="0" t="s">
        <v>218</v>
      </c>
      <c r="B128" s="0" t="s">
        <v>457</v>
      </c>
      <c r="C128" s="7" t="s">
        <v>19</v>
      </c>
      <c r="D128" s="0" t="s">
        <v>20</v>
      </c>
      <c r="E128" s="0" t="s">
        <v>21</v>
      </c>
      <c r="F128" s="8" t="n">
        <v>36831</v>
      </c>
      <c r="G128" s="9" t="n">
        <v>-300000</v>
      </c>
      <c r="H128" s="7" t="n">
        <v>5.1</v>
      </c>
      <c r="I128" s="80" t="n">
        <v>2.5</v>
      </c>
      <c r="J128" s="7" t="n">
        <v>4.541</v>
      </c>
      <c r="K128" s="16" t="n">
        <f aca="false">ABS(G128)</f>
        <v>300000</v>
      </c>
      <c r="L128" s="16" t="str">
        <f aca="false">IF(G128&gt;0,"BUY","SELL")</f>
        <v>SELL</v>
      </c>
      <c r="M128" s="16" t="str">
        <f aca="false">IF(E128="C","CALL","PUT")</f>
        <v>CALL</v>
      </c>
      <c r="N128" s="16" t="str">
        <f aca="false">CONCATENATE(L128," - ",M128)</f>
        <v>SELL - CALL</v>
      </c>
      <c r="O128" s="16" t="n">
        <f aca="false">I128+J128</f>
        <v>7.041</v>
      </c>
      <c r="P128" s="76" t="n">
        <f aca="false">IF(N128="SELL - PUT",IF(H128-O128&gt;0,0,(H128-O128)*K128),IF(N128="BUY - CALL",IF(O128-H128&gt;0,0,(H128-O128)*K128),IF(N128="SELL - CALL",IF(O128-H128&gt;0,0,(O128-H128)*K128),IF(N128="BUY - PUT",IF(H128-O128&gt;0,0,(O128-H128)*K128)))))</f>
        <v>0</v>
      </c>
    </row>
    <row r="129" customFormat="false" ht="12.75" hidden="false" customHeight="false" outlineLevel="0" collapsed="false">
      <c r="A129" s="0" t="s">
        <v>218</v>
      </c>
      <c r="B129" s="0" t="s">
        <v>458</v>
      </c>
      <c r="C129" s="7" t="s">
        <v>19</v>
      </c>
      <c r="D129" s="0" t="s">
        <v>20</v>
      </c>
      <c r="E129" s="0" t="s">
        <v>21</v>
      </c>
      <c r="F129" s="8" t="n">
        <v>36831</v>
      </c>
      <c r="G129" s="9" t="n">
        <v>-500000</v>
      </c>
      <c r="H129" s="7" t="n">
        <v>5.1</v>
      </c>
      <c r="I129" s="80" t="n">
        <v>5</v>
      </c>
      <c r="J129" s="7" t="n">
        <v>4.541</v>
      </c>
      <c r="K129" s="16" t="n">
        <f aca="false">ABS(G129)</f>
        <v>500000</v>
      </c>
      <c r="L129" s="16" t="str">
        <f aca="false">IF(G129&gt;0,"BUY","SELL")</f>
        <v>SELL</v>
      </c>
      <c r="M129" s="16" t="str">
        <f aca="false">IF(E129="C","CALL","PUT")</f>
        <v>CALL</v>
      </c>
      <c r="N129" s="16" t="str">
        <f aca="false">CONCATENATE(L129," - ",M129)</f>
        <v>SELL - CALL</v>
      </c>
      <c r="O129" s="16" t="n">
        <f aca="false">I129+J129</f>
        <v>9.541</v>
      </c>
      <c r="P129" s="76" t="n">
        <f aca="false">IF(N129="SELL - PUT",IF(H129-O129&gt;0,0,(H129-O129)*K129),IF(N129="BUY - CALL",IF(O129-H129&gt;0,0,(H129-O129)*K129),IF(N129="SELL - CALL",IF(O129-H129&gt;0,0,(O129-H129)*K129),IF(N129="BUY - PUT",IF(H129-O129&gt;0,0,(O129-H129)*K129)))))</f>
        <v>0</v>
      </c>
    </row>
    <row r="130" customFormat="false" ht="12.75" hidden="false" customHeight="false" outlineLevel="0" collapsed="false">
      <c r="A130" s="0" t="s">
        <v>172</v>
      </c>
      <c r="B130" s="0" t="s">
        <v>459</v>
      </c>
      <c r="C130" s="7" t="s">
        <v>19</v>
      </c>
      <c r="D130" s="0" t="s">
        <v>20</v>
      </c>
      <c r="E130" s="0" t="s">
        <v>21</v>
      </c>
      <c r="F130" s="8" t="n">
        <v>36831</v>
      </c>
      <c r="G130" s="9" t="n">
        <v>-1500000</v>
      </c>
      <c r="H130" s="7" t="n">
        <v>5.1</v>
      </c>
      <c r="I130" s="80" t="n">
        <v>1</v>
      </c>
      <c r="J130" s="7" t="n">
        <v>4.541</v>
      </c>
      <c r="K130" s="16" t="n">
        <f aca="false">ABS(G130)</f>
        <v>1500000</v>
      </c>
      <c r="L130" s="16" t="str">
        <f aca="false">IF(G130&gt;0,"BUY","SELL")</f>
        <v>SELL</v>
      </c>
      <c r="M130" s="16" t="str">
        <f aca="false">IF(E130="C","CALL","PUT")</f>
        <v>CALL</v>
      </c>
      <c r="N130" s="16" t="str">
        <f aca="false">CONCATENATE(L130," - ",M130)</f>
        <v>SELL - CALL</v>
      </c>
      <c r="O130" s="16" t="n">
        <f aca="false">I130+J130</f>
        <v>5.541</v>
      </c>
      <c r="P130" s="76" t="n">
        <f aca="false">IF(N130="SELL - PUT",IF(H130-O130&gt;0,0,(H130-O130)*K130),IF(N130="BUY - CALL",IF(O130-H130&gt;0,0,(H130-O130)*K130),IF(N130="SELL - CALL",IF(O130-H130&gt;0,0,(O130-H130)*K130),IF(N130="BUY - PUT",IF(H130-O130&gt;0,0,(O130-H130)*K130)))))</f>
        <v>0</v>
      </c>
    </row>
    <row r="131" customFormat="false" ht="12.75" hidden="false" customHeight="false" outlineLevel="0" collapsed="false">
      <c r="A131" s="0" t="s">
        <v>172</v>
      </c>
      <c r="B131" s="0" t="s">
        <v>460</v>
      </c>
      <c r="C131" s="7" t="s">
        <v>19</v>
      </c>
      <c r="D131" s="0" t="s">
        <v>20</v>
      </c>
      <c r="E131" s="0" t="s">
        <v>21</v>
      </c>
      <c r="F131" s="8" t="n">
        <v>36831</v>
      </c>
      <c r="G131" s="9" t="n">
        <v>-500000</v>
      </c>
      <c r="H131" s="7" t="n">
        <v>5.1</v>
      </c>
      <c r="I131" s="80" t="n">
        <v>5</v>
      </c>
      <c r="J131" s="7" t="n">
        <v>4.541</v>
      </c>
      <c r="K131" s="16" t="n">
        <f aca="false">ABS(G131)</f>
        <v>500000</v>
      </c>
      <c r="L131" s="16" t="str">
        <f aca="false">IF(G131&gt;0,"BUY","SELL")</f>
        <v>SELL</v>
      </c>
      <c r="M131" s="16" t="str">
        <f aca="false">IF(E131="C","CALL","PUT")</f>
        <v>CALL</v>
      </c>
      <c r="N131" s="16" t="str">
        <f aca="false">CONCATENATE(L131," - ",M131)</f>
        <v>SELL - CALL</v>
      </c>
      <c r="O131" s="16" t="n">
        <f aca="false">I131+J131</f>
        <v>9.541</v>
      </c>
      <c r="P131" s="76" t="n">
        <f aca="false">IF(N131="SELL - PUT",IF(H131-O131&gt;0,0,(H131-O131)*K131),IF(N131="BUY - CALL",IF(O131-H131&gt;0,0,(H131-O131)*K131),IF(N131="SELL - CALL",IF(O131-H131&gt;0,0,(O131-H131)*K131),IF(N131="BUY - PUT",IF(H131-O131&gt;0,0,(O131-H131)*K131)))))</f>
        <v>0</v>
      </c>
    </row>
    <row r="132" customFormat="false" ht="12.75" hidden="false" customHeight="false" outlineLevel="0" collapsed="false">
      <c r="A132" s="0" t="s">
        <v>218</v>
      </c>
      <c r="B132" s="0" t="s">
        <v>461</v>
      </c>
      <c r="C132" s="7" t="s">
        <v>19</v>
      </c>
      <c r="D132" s="0" t="s">
        <v>20</v>
      </c>
      <c r="E132" s="0" t="s">
        <v>21</v>
      </c>
      <c r="F132" s="8" t="n">
        <v>36831</v>
      </c>
      <c r="G132" s="9" t="n">
        <v>500000</v>
      </c>
      <c r="H132" s="7" t="n">
        <v>5.1</v>
      </c>
      <c r="I132" s="80" t="n">
        <v>2</v>
      </c>
      <c r="J132" s="7" t="n">
        <v>4.541</v>
      </c>
      <c r="K132" s="16" t="n">
        <f aca="false">ABS(G132)</f>
        <v>500000</v>
      </c>
      <c r="L132" s="16" t="str">
        <f aca="false">IF(G132&gt;0,"BUY","SELL")</f>
        <v>BUY</v>
      </c>
      <c r="M132" s="16" t="str">
        <f aca="false">IF(E132="C","CALL","PUT")</f>
        <v>CALL</v>
      </c>
      <c r="N132" s="16" t="str">
        <f aca="false">CONCATENATE(L132," - ",M132)</f>
        <v>BUY - CALL</v>
      </c>
      <c r="O132" s="16" t="n">
        <f aca="false">I132+J132</f>
        <v>6.541</v>
      </c>
      <c r="P132" s="76" t="n">
        <f aca="false">IF(N132="SELL - PUT",IF(H132-O132&gt;0,0,(H132-O132)*K132),IF(N132="BUY - CALL",IF(O132-H132&gt;0,0,(H132-O132)*K132),IF(N132="SELL - CALL",IF(O132-H132&gt;0,0,(O132-H132)*K132),IF(N132="BUY - PUT",IF(H132-O132&gt;0,0,(O132-H132)*K132)))))</f>
        <v>0</v>
      </c>
    </row>
    <row r="133" customFormat="false" ht="12.75" hidden="false" customHeight="false" outlineLevel="0" collapsed="false">
      <c r="A133" s="0" t="s">
        <v>218</v>
      </c>
      <c r="B133" s="0" t="s">
        <v>462</v>
      </c>
      <c r="C133" s="7" t="s">
        <v>19</v>
      </c>
      <c r="D133" s="0" t="s">
        <v>20</v>
      </c>
      <c r="E133" s="0" t="s">
        <v>21</v>
      </c>
      <c r="F133" s="8" t="n">
        <v>36831</v>
      </c>
      <c r="G133" s="9" t="n">
        <v>-500000</v>
      </c>
      <c r="H133" s="7" t="n">
        <v>5.1</v>
      </c>
      <c r="I133" s="80" t="n">
        <v>4</v>
      </c>
      <c r="J133" s="7" t="n">
        <v>4.541</v>
      </c>
      <c r="K133" s="16" t="n">
        <f aca="false">ABS(G133)</f>
        <v>500000</v>
      </c>
      <c r="L133" s="16" t="str">
        <f aca="false">IF(G133&gt;0,"BUY","SELL")</f>
        <v>SELL</v>
      </c>
      <c r="M133" s="16" t="str">
        <f aca="false">IF(E133="C","CALL","PUT")</f>
        <v>CALL</v>
      </c>
      <c r="N133" s="16" t="str">
        <f aca="false">CONCATENATE(L133," - ",M133)</f>
        <v>SELL - CALL</v>
      </c>
      <c r="O133" s="16" t="n">
        <f aca="false">I133+J133</f>
        <v>8.541</v>
      </c>
      <c r="P133" s="76" t="n">
        <f aca="false">IF(N133="SELL - PUT",IF(H133-O133&gt;0,0,(H133-O133)*K133),IF(N133="BUY - CALL",IF(O133-H133&gt;0,0,(H133-O133)*K133),IF(N133="SELL - CALL",IF(O133-H133&gt;0,0,(O133-H133)*K133),IF(N133="BUY - PUT",IF(H133-O133&gt;0,0,(O133-H133)*K133)))))</f>
        <v>0</v>
      </c>
    </row>
    <row r="134" customFormat="false" ht="12.75" hidden="false" customHeight="false" outlineLevel="0" collapsed="false">
      <c r="A134" s="0" t="s">
        <v>115</v>
      </c>
      <c r="B134" s="0" t="s">
        <v>463</v>
      </c>
      <c r="C134" s="7" t="s">
        <v>19</v>
      </c>
      <c r="D134" s="0" t="s">
        <v>20</v>
      </c>
      <c r="E134" s="0" t="s">
        <v>21</v>
      </c>
      <c r="F134" s="8" t="n">
        <v>36831</v>
      </c>
      <c r="G134" s="9" t="n">
        <v>150000</v>
      </c>
      <c r="H134" s="7" t="n">
        <v>5.1</v>
      </c>
      <c r="I134" s="80" t="n">
        <v>3.5</v>
      </c>
      <c r="J134" s="7" t="n">
        <v>4.541</v>
      </c>
      <c r="K134" s="16" t="n">
        <f aca="false">ABS(G134)</f>
        <v>150000</v>
      </c>
      <c r="L134" s="16" t="str">
        <f aca="false">IF(G134&gt;0,"BUY","SELL")</f>
        <v>BUY</v>
      </c>
      <c r="M134" s="16" t="str">
        <f aca="false">IF(E134="C","CALL","PUT")</f>
        <v>CALL</v>
      </c>
      <c r="N134" s="16" t="str">
        <f aca="false">CONCATENATE(L134," - ",M134)</f>
        <v>BUY - CALL</v>
      </c>
      <c r="O134" s="16" t="n">
        <f aca="false">I134+J134</f>
        <v>8.041</v>
      </c>
      <c r="P134" s="76" t="n">
        <f aca="false">IF(N134="SELL - PUT",IF(H134-O134&gt;0,0,(H134-O134)*K134),IF(N134="BUY - CALL",IF(O134-H134&gt;0,0,(H134-O134)*K134),IF(N134="SELL - CALL",IF(O134-H134&gt;0,0,(O134-H134)*K134),IF(N134="BUY - PUT",IF(H134-O134&gt;0,0,(O134-H134)*K134)))))</f>
        <v>0</v>
      </c>
    </row>
    <row r="135" customFormat="false" ht="12.75" hidden="false" customHeight="false" outlineLevel="0" collapsed="false">
      <c r="A135" s="0" t="s">
        <v>118</v>
      </c>
      <c r="B135" s="0" t="s">
        <v>464</v>
      </c>
      <c r="C135" s="7" t="s">
        <v>19</v>
      </c>
      <c r="D135" s="0" t="s">
        <v>20</v>
      </c>
      <c r="E135" s="0" t="s">
        <v>21</v>
      </c>
      <c r="F135" s="8" t="n">
        <v>36831</v>
      </c>
      <c r="G135" s="9" t="n">
        <v>500000</v>
      </c>
      <c r="H135" s="7" t="n">
        <v>5.1</v>
      </c>
      <c r="I135" s="80" t="n">
        <v>1.85</v>
      </c>
      <c r="J135" s="7" t="n">
        <v>4.541</v>
      </c>
      <c r="K135" s="16" t="n">
        <f aca="false">ABS(G135)</f>
        <v>500000</v>
      </c>
      <c r="L135" s="16" t="str">
        <f aca="false">IF(G135&gt;0,"BUY","SELL")</f>
        <v>BUY</v>
      </c>
      <c r="M135" s="16" t="str">
        <f aca="false">IF(E135="C","CALL","PUT")</f>
        <v>CALL</v>
      </c>
      <c r="N135" s="16" t="str">
        <f aca="false">CONCATENATE(L135," - ",M135)</f>
        <v>BUY - CALL</v>
      </c>
      <c r="O135" s="16" t="n">
        <f aca="false">I135+J135</f>
        <v>6.391</v>
      </c>
      <c r="P135" s="76" t="n">
        <f aca="false">IF(N135="SELL - PUT",IF(H135-O135&gt;0,0,(H135-O135)*K135),IF(N135="BUY - CALL",IF(O135-H135&gt;0,0,(H135-O135)*K135),IF(N135="SELL - CALL",IF(O135-H135&gt;0,0,(O135-H135)*K135),IF(N135="BUY - PUT",IF(H135-O135&gt;0,0,(O135-H135)*K135)))))</f>
        <v>0</v>
      </c>
    </row>
    <row r="136" customFormat="false" ht="12.75" hidden="false" customHeight="false" outlineLevel="0" collapsed="false">
      <c r="A136" s="0" t="s">
        <v>118</v>
      </c>
      <c r="B136" s="0" t="s">
        <v>465</v>
      </c>
      <c r="C136" s="7" t="s">
        <v>19</v>
      </c>
      <c r="D136" s="0" t="s">
        <v>20</v>
      </c>
      <c r="E136" s="0" t="s">
        <v>31</v>
      </c>
      <c r="F136" s="8" t="n">
        <v>36831</v>
      </c>
      <c r="G136" s="9" t="n">
        <v>500000</v>
      </c>
      <c r="H136" s="7" t="n">
        <v>5.1</v>
      </c>
      <c r="I136" s="80" t="n">
        <v>1.85</v>
      </c>
      <c r="J136" s="7" t="n">
        <v>4.541</v>
      </c>
      <c r="K136" s="16" t="n">
        <f aca="false">ABS(G136)</f>
        <v>500000</v>
      </c>
      <c r="L136" s="16" t="str">
        <f aca="false">IF(G136&gt;0,"BUY","SELL")</f>
        <v>BUY</v>
      </c>
      <c r="M136" s="16" t="str">
        <f aca="false">IF(E136="C","CALL","PUT")</f>
        <v>PUT</v>
      </c>
      <c r="N136" s="16" t="str">
        <f aca="false">CONCATENATE(L136," - ",M136)</f>
        <v>BUY - PUT</v>
      </c>
      <c r="O136" s="16" t="n">
        <f aca="false">I136+J136</f>
        <v>6.391</v>
      </c>
      <c r="P136" s="76" t="n">
        <f aca="false">IF(N136="SELL - PUT",IF(H136-O136&gt;0,0,(H136-O136)*K136),IF(N136="BUY - CALL",IF(O136-H136&gt;0,0,(H136-O136)*K136),IF(N136="SELL - CALL",IF(O136-H136&gt;0,0,(O136-H136)*K136),IF(N136="BUY - PUT",IF(H136-O136&gt;0,0,(O136-H136)*K136)))))</f>
        <v>645500</v>
      </c>
    </row>
    <row r="137" customFormat="false" ht="12.75" hidden="false" customHeight="false" outlineLevel="0" collapsed="false">
      <c r="A137" s="0" t="s">
        <v>118</v>
      </c>
      <c r="B137" s="0" t="s">
        <v>466</v>
      </c>
      <c r="C137" s="7" t="s">
        <v>19</v>
      </c>
      <c r="D137" s="0" t="s">
        <v>20</v>
      </c>
      <c r="E137" s="0" t="s">
        <v>21</v>
      </c>
      <c r="F137" s="8" t="n">
        <v>36831</v>
      </c>
      <c r="G137" s="9" t="n">
        <v>500000</v>
      </c>
      <c r="H137" s="7" t="n">
        <v>5.1</v>
      </c>
      <c r="I137" s="80" t="n">
        <v>1.85</v>
      </c>
      <c r="J137" s="7" t="n">
        <v>4.541</v>
      </c>
      <c r="K137" s="16" t="n">
        <f aca="false">ABS(G137)</f>
        <v>500000</v>
      </c>
      <c r="L137" s="16" t="str">
        <f aca="false">IF(G137&gt;0,"BUY","SELL")</f>
        <v>BUY</v>
      </c>
      <c r="M137" s="16" t="str">
        <f aca="false">IF(E137="C","CALL","PUT")</f>
        <v>CALL</v>
      </c>
      <c r="N137" s="16" t="str">
        <f aca="false">CONCATENATE(L137," - ",M137)</f>
        <v>BUY - CALL</v>
      </c>
      <c r="O137" s="16" t="n">
        <f aca="false">I137+J137</f>
        <v>6.391</v>
      </c>
      <c r="P137" s="76" t="n">
        <f aca="false">IF(N137="SELL - PUT",IF(H137-O137&gt;0,0,(H137-O137)*K137),IF(N137="BUY - CALL",IF(O137-H137&gt;0,0,(H137-O137)*K137),IF(N137="SELL - CALL",IF(O137-H137&gt;0,0,(O137-H137)*K137),IF(N137="BUY - PUT",IF(H137-O137&gt;0,0,(O137-H137)*K137)))))</f>
        <v>0</v>
      </c>
    </row>
    <row r="138" customFormat="false" ht="12.75" hidden="false" customHeight="false" outlineLevel="0" collapsed="false">
      <c r="A138" s="0" t="s">
        <v>118</v>
      </c>
      <c r="B138" s="0" t="s">
        <v>467</v>
      </c>
      <c r="C138" s="7" t="s">
        <v>19</v>
      </c>
      <c r="D138" s="0" t="s">
        <v>20</v>
      </c>
      <c r="E138" s="0" t="s">
        <v>31</v>
      </c>
      <c r="F138" s="8" t="n">
        <v>36831</v>
      </c>
      <c r="G138" s="9" t="n">
        <v>500000</v>
      </c>
      <c r="H138" s="7" t="n">
        <v>5.1</v>
      </c>
      <c r="I138" s="80" t="n">
        <v>1.85</v>
      </c>
      <c r="J138" s="7" t="n">
        <v>4.541</v>
      </c>
      <c r="K138" s="16" t="n">
        <f aca="false">ABS(G138)</f>
        <v>500000</v>
      </c>
      <c r="L138" s="16" t="str">
        <f aca="false">IF(G138&gt;0,"BUY","SELL")</f>
        <v>BUY</v>
      </c>
      <c r="M138" s="16" t="str">
        <f aca="false">IF(E138="C","CALL","PUT")</f>
        <v>PUT</v>
      </c>
      <c r="N138" s="16" t="str">
        <f aca="false">CONCATENATE(L138," - ",M138)</f>
        <v>BUY - PUT</v>
      </c>
      <c r="O138" s="16" t="n">
        <f aca="false">I138+J138</f>
        <v>6.391</v>
      </c>
      <c r="P138" s="76" t="n">
        <f aca="false">IF(N138="SELL - PUT",IF(H138-O138&gt;0,0,(H138-O138)*K138),IF(N138="BUY - CALL",IF(O138-H138&gt;0,0,(H138-O138)*K138),IF(N138="SELL - CALL",IF(O138-H138&gt;0,0,(O138-H138)*K138),IF(N138="BUY - PUT",IF(H138-O138&gt;0,0,(O138-H138)*K138)))))</f>
        <v>645500</v>
      </c>
    </row>
    <row r="139" customFormat="false" ht="12.75" hidden="false" customHeight="false" outlineLevel="0" collapsed="false">
      <c r="A139" s="0" t="s">
        <v>218</v>
      </c>
      <c r="B139" s="0" t="s">
        <v>468</v>
      </c>
      <c r="C139" s="7" t="s">
        <v>19</v>
      </c>
      <c r="D139" s="0" t="s">
        <v>20</v>
      </c>
      <c r="E139" s="0" t="s">
        <v>31</v>
      </c>
      <c r="F139" s="8" t="n">
        <v>36831</v>
      </c>
      <c r="G139" s="9" t="n">
        <v>300000</v>
      </c>
      <c r="H139" s="7" t="n">
        <v>5.1</v>
      </c>
      <c r="I139" s="80" t="n">
        <v>0.95</v>
      </c>
      <c r="J139" s="7" t="n">
        <v>4.541</v>
      </c>
      <c r="K139" s="16" t="n">
        <f aca="false">ABS(G139)</f>
        <v>300000</v>
      </c>
      <c r="L139" s="16" t="str">
        <f aca="false">IF(G139&gt;0,"BUY","SELL")</f>
        <v>BUY</v>
      </c>
      <c r="M139" s="16" t="str">
        <f aca="false">IF(E139="C","CALL","PUT")</f>
        <v>PUT</v>
      </c>
      <c r="N139" s="16" t="str">
        <f aca="false">CONCATENATE(L139," - ",M139)</f>
        <v>BUY - PUT</v>
      </c>
      <c r="O139" s="16" t="n">
        <f aca="false">I139+J139</f>
        <v>5.491</v>
      </c>
      <c r="P139" s="76" t="n">
        <f aca="false">IF(N139="SELL - PUT",IF(H139-O139&gt;0,0,(H139-O139)*K139),IF(N139="BUY - CALL",IF(O139-H139&gt;0,0,(H139-O139)*K139),IF(N139="SELL - CALL",IF(O139-H139&gt;0,0,(O139-H139)*K139),IF(N139="BUY - PUT",IF(H139-O139&gt;0,0,(O139-H139)*K139)))))</f>
        <v>117300</v>
      </c>
    </row>
    <row r="140" customFormat="false" ht="12.75" hidden="false" customHeight="false" outlineLevel="0" collapsed="false">
      <c r="A140" s="0" t="s">
        <v>115</v>
      </c>
      <c r="B140" s="0" t="s">
        <v>469</v>
      </c>
      <c r="C140" s="7" t="s">
        <v>19</v>
      </c>
      <c r="D140" s="0" t="s">
        <v>20</v>
      </c>
      <c r="E140" s="0" t="s">
        <v>31</v>
      </c>
      <c r="F140" s="8" t="n">
        <v>36831</v>
      </c>
      <c r="G140" s="9" t="n">
        <v>-300000</v>
      </c>
      <c r="H140" s="7" t="n">
        <v>5.1</v>
      </c>
      <c r="I140" s="80" t="n">
        <v>1.5</v>
      </c>
      <c r="J140" s="7" t="n">
        <v>4.541</v>
      </c>
      <c r="K140" s="16" t="n">
        <f aca="false">ABS(G140)</f>
        <v>300000</v>
      </c>
      <c r="L140" s="16" t="str">
        <f aca="false">IF(G140&gt;0,"BUY","SELL")</f>
        <v>SELL</v>
      </c>
      <c r="M140" s="16" t="str">
        <f aca="false">IF(E140="C","CALL","PUT")</f>
        <v>PUT</v>
      </c>
      <c r="N140" s="16" t="str">
        <f aca="false">CONCATENATE(L140," - ",M140)</f>
        <v>SELL - PUT</v>
      </c>
      <c r="O140" s="16" t="n">
        <f aca="false">I140+J140</f>
        <v>6.041</v>
      </c>
      <c r="P140" s="76" t="n">
        <f aca="false">IF(N140="SELL - PUT",IF(H140-O140&gt;0,0,(H140-O140)*K140),IF(N140="BUY - CALL",IF(O140-H140&gt;0,0,(H140-O140)*K140),IF(N140="SELL - CALL",IF(O140-H140&gt;0,0,(O140-H140)*K140),IF(N140="BUY - PUT",IF(H140-O140&gt;0,0,(O140-H140)*K140)))))</f>
        <v>-282300</v>
      </c>
    </row>
    <row r="141" customFormat="false" ht="12.75" hidden="false" customHeight="false" outlineLevel="0" collapsed="false">
      <c r="A141" s="0" t="s">
        <v>115</v>
      </c>
      <c r="B141" s="0" t="s">
        <v>470</v>
      </c>
      <c r="C141" s="7" t="s">
        <v>19</v>
      </c>
      <c r="D141" s="0" t="s">
        <v>20</v>
      </c>
      <c r="E141" s="0" t="s">
        <v>31</v>
      </c>
      <c r="F141" s="8" t="n">
        <v>36831</v>
      </c>
      <c r="G141" s="9" t="n">
        <v>600000</v>
      </c>
      <c r="H141" s="7" t="n">
        <v>5.1</v>
      </c>
      <c r="I141" s="80" t="n">
        <v>1</v>
      </c>
      <c r="J141" s="7" t="n">
        <v>4.541</v>
      </c>
      <c r="K141" s="16" t="n">
        <f aca="false">ABS(G141)</f>
        <v>600000</v>
      </c>
      <c r="L141" s="16" t="str">
        <f aca="false">IF(G141&gt;0,"BUY","SELL")</f>
        <v>BUY</v>
      </c>
      <c r="M141" s="16" t="str">
        <f aca="false">IF(E141="C","CALL","PUT")</f>
        <v>PUT</v>
      </c>
      <c r="N141" s="16" t="str">
        <f aca="false">CONCATENATE(L141," - ",M141)</f>
        <v>BUY - PUT</v>
      </c>
      <c r="O141" s="16" t="n">
        <f aca="false">I141+J141</f>
        <v>5.541</v>
      </c>
      <c r="P141" s="76" t="n">
        <f aca="false">IF(N141="SELL - PUT",IF(H141-O141&gt;0,0,(H141-O141)*K141),IF(N141="BUY - CALL",IF(O141-H141&gt;0,0,(H141-O141)*K141),IF(N141="SELL - CALL",IF(O141-H141&gt;0,0,(O141-H141)*K141),IF(N141="BUY - PUT",IF(H141-O141&gt;0,0,(O141-H141)*K141)))))</f>
        <v>264600</v>
      </c>
    </row>
    <row r="142" customFormat="false" ht="12.75" hidden="false" customHeight="false" outlineLevel="0" collapsed="false">
      <c r="A142" s="0" t="s">
        <v>172</v>
      </c>
      <c r="B142" s="0" t="s">
        <v>471</v>
      </c>
      <c r="C142" s="7" t="s">
        <v>19</v>
      </c>
      <c r="D142" s="0" t="s">
        <v>20</v>
      </c>
      <c r="E142" s="0" t="s">
        <v>21</v>
      </c>
      <c r="F142" s="8" t="n">
        <v>36831</v>
      </c>
      <c r="G142" s="9" t="n">
        <v>-1000000</v>
      </c>
      <c r="H142" s="7" t="n">
        <v>5.1</v>
      </c>
      <c r="I142" s="80" t="n">
        <v>2.5</v>
      </c>
      <c r="J142" s="7" t="n">
        <v>4.541</v>
      </c>
      <c r="K142" s="16" t="n">
        <f aca="false">ABS(G142)</f>
        <v>1000000</v>
      </c>
      <c r="L142" s="16" t="str">
        <f aca="false">IF(G142&gt;0,"BUY","SELL")</f>
        <v>SELL</v>
      </c>
      <c r="M142" s="16" t="str">
        <f aca="false">IF(E142="C","CALL","PUT")</f>
        <v>CALL</v>
      </c>
      <c r="N142" s="16" t="str">
        <f aca="false">CONCATENATE(L142," - ",M142)</f>
        <v>SELL - CALL</v>
      </c>
      <c r="O142" s="16" t="n">
        <f aca="false">I142+J142</f>
        <v>7.041</v>
      </c>
      <c r="P142" s="76" t="n">
        <f aca="false">IF(N142="SELL - PUT",IF(H142-O142&gt;0,0,(H142-O142)*K142),IF(N142="BUY - CALL",IF(O142-H142&gt;0,0,(H142-O142)*K142),IF(N142="SELL - CALL",IF(O142-H142&gt;0,0,(O142-H142)*K142),IF(N142="BUY - PUT",IF(H142-O142&gt;0,0,(O142-H142)*K142)))))</f>
        <v>0</v>
      </c>
    </row>
    <row r="143" customFormat="false" ht="12.75" hidden="false" customHeight="false" outlineLevel="0" collapsed="false">
      <c r="A143" s="0" t="s">
        <v>118</v>
      </c>
      <c r="B143" s="0" t="s">
        <v>472</v>
      </c>
      <c r="C143" s="7" t="s">
        <v>19</v>
      </c>
      <c r="D143" s="0" t="s">
        <v>20</v>
      </c>
      <c r="E143" s="0" t="s">
        <v>21</v>
      </c>
      <c r="F143" s="8" t="n">
        <v>36831</v>
      </c>
      <c r="G143" s="9" t="n">
        <v>-1000000</v>
      </c>
      <c r="H143" s="7" t="n">
        <v>5.1</v>
      </c>
      <c r="I143" s="80" t="n">
        <v>0.7</v>
      </c>
      <c r="J143" s="7" t="n">
        <v>4.541</v>
      </c>
      <c r="K143" s="16" t="n">
        <f aca="false">ABS(G143)</f>
        <v>1000000</v>
      </c>
      <c r="L143" s="16" t="str">
        <f aca="false">IF(G143&gt;0,"BUY","SELL")</f>
        <v>SELL</v>
      </c>
      <c r="M143" s="16" t="str">
        <f aca="false">IF(E143="C","CALL","PUT")</f>
        <v>CALL</v>
      </c>
      <c r="N143" s="16" t="str">
        <f aca="false">CONCATENATE(L143," - ",M143)</f>
        <v>SELL - CALL</v>
      </c>
      <c r="O143" s="16" t="n">
        <f aca="false">I143+J143</f>
        <v>5.241</v>
      </c>
      <c r="P143" s="76" t="n">
        <f aca="false">IF(N143="SELL - PUT",IF(H143-O143&gt;0,0,(H143-O143)*K143),IF(N143="BUY - CALL",IF(O143-H143&gt;0,0,(H143-O143)*K143),IF(N143="SELL - CALL",IF(O143-H143&gt;0,0,(O143-H143)*K143),IF(N143="BUY - PUT",IF(H143-O143&gt;0,0,(O143-H143)*K143)))))</f>
        <v>0</v>
      </c>
    </row>
    <row r="144" customFormat="false" ht="12.75" hidden="false" customHeight="false" outlineLevel="0" collapsed="false">
      <c r="A144" s="0" t="s">
        <v>118</v>
      </c>
      <c r="B144" s="0" t="s">
        <v>473</v>
      </c>
      <c r="C144" s="7" t="s">
        <v>19</v>
      </c>
      <c r="D144" s="0" t="s">
        <v>20</v>
      </c>
      <c r="E144" s="0" t="s">
        <v>21</v>
      </c>
      <c r="F144" s="8" t="n">
        <v>36831</v>
      </c>
      <c r="G144" s="9" t="n">
        <v>1000000</v>
      </c>
      <c r="H144" s="7" t="n">
        <v>5.1</v>
      </c>
      <c r="I144" s="80" t="n">
        <v>1</v>
      </c>
      <c r="J144" s="7" t="n">
        <v>4.541</v>
      </c>
      <c r="K144" s="16" t="n">
        <f aca="false">ABS(G144)</f>
        <v>1000000</v>
      </c>
      <c r="L144" s="16" t="str">
        <f aca="false">IF(G144&gt;0,"BUY","SELL")</f>
        <v>BUY</v>
      </c>
      <c r="M144" s="16" t="str">
        <f aca="false">IF(E144="C","CALL","PUT")</f>
        <v>CALL</v>
      </c>
      <c r="N144" s="16" t="str">
        <f aca="false">CONCATENATE(L144," - ",M144)</f>
        <v>BUY - CALL</v>
      </c>
      <c r="O144" s="16" t="n">
        <f aca="false">I144+J144</f>
        <v>5.541</v>
      </c>
      <c r="P144" s="76" t="n">
        <f aca="false">IF(N144="SELL - PUT",IF(H144-O144&gt;0,0,(H144-O144)*K144),IF(N144="BUY - CALL",IF(O144-H144&gt;0,0,(H144-O144)*K144),IF(N144="SELL - CALL",IF(O144-H144&gt;0,0,(O144-H144)*K144),IF(N144="BUY - PUT",IF(H144-O144&gt;0,0,(O144-H144)*K144)))))</f>
        <v>0</v>
      </c>
    </row>
    <row r="145" customFormat="false" ht="12.75" hidden="false" customHeight="false" outlineLevel="0" collapsed="false">
      <c r="A145" s="0" t="s">
        <v>122</v>
      </c>
      <c r="B145" s="0" t="s">
        <v>474</v>
      </c>
      <c r="C145" s="7" t="s">
        <v>19</v>
      </c>
      <c r="D145" s="0" t="s">
        <v>20</v>
      </c>
      <c r="E145" s="0" t="s">
        <v>31</v>
      </c>
      <c r="F145" s="8" t="n">
        <v>36831</v>
      </c>
      <c r="G145" s="9" t="n">
        <v>300000</v>
      </c>
      <c r="H145" s="7" t="n">
        <v>5.1</v>
      </c>
      <c r="I145" s="80" t="n">
        <v>0.5</v>
      </c>
      <c r="J145" s="7" t="n">
        <v>4.541</v>
      </c>
      <c r="K145" s="16" t="n">
        <f aca="false">ABS(G145)</f>
        <v>300000</v>
      </c>
      <c r="L145" s="16" t="str">
        <f aca="false">IF(G145&gt;0,"BUY","SELL")</f>
        <v>BUY</v>
      </c>
      <c r="M145" s="16" t="str">
        <f aca="false">IF(E145="C","CALL","PUT")</f>
        <v>PUT</v>
      </c>
      <c r="N145" s="16" t="str">
        <f aca="false">CONCATENATE(L145," - ",M145)</f>
        <v>BUY - PUT</v>
      </c>
      <c r="O145" s="16" t="n">
        <f aca="false">I145+J145</f>
        <v>5.041</v>
      </c>
      <c r="P145" s="76" t="n">
        <f aca="false">IF(N145="SELL - PUT",IF(H145-O145&gt;0,0,(H145-O145)*K145),IF(N145="BUY - CALL",IF(O145-H145&gt;0,0,(H145-O145)*K145),IF(N145="SELL - CALL",IF(O145-H145&gt;0,0,(O145-H145)*K145),IF(N145="BUY - PUT",IF(H145-O145&gt;0,0,(O145-H145)*K145)))))</f>
        <v>0</v>
      </c>
    </row>
    <row r="146" customFormat="false" ht="12.75" hidden="false" customHeight="false" outlineLevel="0" collapsed="false">
      <c r="A146" s="0" t="s">
        <v>300</v>
      </c>
      <c r="B146" s="0" t="s">
        <v>475</v>
      </c>
      <c r="C146" s="7" t="s">
        <v>19</v>
      </c>
      <c r="D146" s="0" t="s">
        <v>20</v>
      </c>
      <c r="E146" s="0" t="s">
        <v>31</v>
      </c>
      <c r="F146" s="8" t="n">
        <v>36831</v>
      </c>
      <c r="G146" s="9" t="n">
        <v>-500000</v>
      </c>
      <c r="H146" s="7" t="n">
        <v>5.1</v>
      </c>
      <c r="I146" s="80" t="n">
        <v>0.5</v>
      </c>
      <c r="J146" s="7" t="n">
        <v>4.541</v>
      </c>
      <c r="K146" s="16" t="n">
        <f aca="false">ABS(G146)</f>
        <v>500000</v>
      </c>
      <c r="L146" s="16" t="str">
        <f aca="false">IF(G146&gt;0,"BUY","SELL")</f>
        <v>SELL</v>
      </c>
      <c r="M146" s="16" t="str">
        <f aca="false">IF(E146="C","CALL","PUT")</f>
        <v>PUT</v>
      </c>
      <c r="N146" s="16" t="str">
        <f aca="false">CONCATENATE(L146," - ",M146)</f>
        <v>SELL - PUT</v>
      </c>
      <c r="O146" s="16" t="n">
        <f aca="false">I146+J146</f>
        <v>5.041</v>
      </c>
      <c r="P146" s="76" t="n">
        <f aca="false">IF(N146="SELL - PUT",IF(H146-O146&gt;0,0,(H146-O146)*K146),IF(N146="BUY - CALL",IF(O146-H146&gt;0,0,(H146-O146)*K146),IF(N146="SELL - CALL",IF(O146-H146&gt;0,0,(O146-H146)*K146),IF(N146="BUY - PUT",IF(H146-O146&gt;0,0,(O146-H146)*K146)))))</f>
        <v>0</v>
      </c>
    </row>
    <row r="147" customFormat="false" ht="12.75" hidden="false" customHeight="false" outlineLevel="0" collapsed="false">
      <c r="A147" s="0" t="s">
        <v>476</v>
      </c>
      <c r="B147" s="0" t="s">
        <v>477</v>
      </c>
      <c r="C147" s="7" t="s">
        <v>19</v>
      </c>
      <c r="D147" s="0" t="s">
        <v>20</v>
      </c>
      <c r="E147" s="0" t="s">
        <v>31</v>
      </c>
      <c r="F147" s="8" t="n">
        <v>36831</v>
      </c>
      <c r="G147" s="9" t="n">
        <v>500000</v>
      </c>
      <c r="H147" s="7" t="n">
        <v>5.1</v>
      </c>
      <c r="I147" s="80" t="n">
        <v>0.4</v>
      </c>
      <c r="J147" s="7" t="n">
        <v>4.541</v>
      </c>
      <c r="K147" s="16" t="n">
        <f aca="false">ABS(G147)</f>
        <v>500000</v>
      </c>
      <c r="L147" s="16" t="str">
        <f aca="false">IF(G147&gt;0,"BUY","SELL")</f>
        <v>BUY</v>
      </c>
      <c r="M147" s="16" t="str">
        <f aca="false">IF(E147="C","CALL","PUT")</f>
        <v>PUT</v>
      </c>
      <c r="N147" s="16" t="str">
        <f aca="false">CONCATENATE(L147," - ",M147)</f>
        <v>BUY - PUT</v>
      </c>
      <c r="O147" s="16" t="n">
        <f aca="false">I147+J147</f>
        <v>4.941</v>
      </c>
      <c r="P147" s="76" t="n">
        <f aca="false">IF(N147="SELL - PUT",IF(H147-O147&gt;0,0,(H147-O147)*K147),IF(N147="BUY - CALL",IF(O147-H147&gt;0,0,(H147-O147)*K147),IF(N147="SELL - CALL",IF(O147-H147&gt;0,0,(O147-H147)*K147),IF(N147="BUY - PUT",IF(H147-O147&gt;0,0,(O147-H147)*K147)))))</f>
        <v>0</v>
      </c>
    </row>
    <row r="148" customFormat="false" ht="12.75" hidden="false" customHeight="false" outlineLevel="0" collapsed="false">
      <c r="A148" s="0" t="s">
        <v>476</v>
      </c>
      <c r="B148" s="0" t="s">
        <v>478</v>
      </c>
      <c r="C148" s="7" t="s">
        <v>19</v>
      </c>
      <c r="D148" s="0" t="s">
        <v>20</v>
      </c>
      <c r="E148" s="0" t="s">
        <v>31</v>
      </c>
      <c r="F148" s="8" t="n">
        <v>36831</v>
      </c>
      <c r="G148" s="9" t="n">
        <v>500000</v>
      </c>
      <c r="H148" s="7" t="n">
        <v>5.1</v>
      </c>
      <c r="I148" s="80" t="n">
        <v>0.4</v>
      </c>
      <c r="J148" s="7" t="n">
        <v>4.541</v>
      </c>
      <c r="K148" s="16" t="n">
        <f aca="false">ABS(G148)</f>
        <v>500000</v>
      </c>
      <c r="L148" s="16" t="str">
        <f aca="false">IF(G148&gt;0,"BUY","SELL")</f>
        <v>BUY</v>
      </c>
      <c r="M148" s="16" t="str">
        <f aca="false">IF(E148="C","CALL","PUT")</f>
        <v>PUT</v>
      </c>
      <c r="N148" s="16" t="str">
        <f aca="false">CONCATENATE(L148," - ",M148)</f>
        <v>BUY - PUT</v>
      </c>
      <c r="O148" s="16" t="n">
        <f aca="false">I148+J148</f>
        <v>4.941</v>
      </c>
      <c r="P148" s="76" t="n">
        <f aca="false">IF(N148="SELL - PUT",IF(H148-O148&gt;0,0,(H148-O148)*K148),IF(N148="BUY - CALL",IF(O148-H148&gt;0,0,(H148-O148)*K148),IF(N148="SELL - CALL",IF(O148-H148&gt;0,0,(O148-H148)*K148),IF(N148="BUY - PUT",IF(H148-O148&gt;0,0,(O148-H148)*K148)))))</f>
        <v>0</v>
      </c>
    </row>
    <row r="149" customFormat="false" ht="12.75" hidden="false" customHeight="false" outlineLevel="0" collapsed="false">
      <c r="A149" s="0" t="s">
        <v>405</v>
      </c>
      <c r="B149" s="0" t="s">
        <v>479</v>
      </c>
      <c r="C149" s="7" t="s">
        <v>19</v>
      </c>
      <c r="D149" s="0" t="s">
        <v>20</v>
      </c>
      <c r="E149" s="0" t="s">
        <v>31</v>
      </c>
      <c r="F149" s="8" t="n">
        <v>36831</v>
      </c>
      <c r="G149" s="9" t="n">
        <v>-500000</v>
      </c>
      <c r="H149" s="7" t="n">
        <v>5.1</v>
      </c>
      <c r="I149" s="80" t="n">
        <v>0.4</v>
      </c>
      <c r="J149" s="7" t="n">
        <v>4.541</v>
      </c>
      <c r="K149" s="16" t="n">
        <f aca="false">ABS(G149)</f>
        <v>500000</v>
      </c>
      <c r="L149" s="16" t="str">
        <f aca="false">IF(G149&gt;0,"BUY","SELL")</f>
        <v>SELL</v>
      </c>
      <c r="M149" s="16" t="str">
        <f aca="false">IF(E149="C","CALL","PUT")</f>
        <v>PUT</v>
      </c>
      <c r="N149" s="16" t="str">
        <f aca="false">CONCATENATE(L149," - ",M149)</f>
        <v>SELL - PUT</v>
      </c>
      <c r="O149" s="16" t="n">
        <f aca="false">I149+J149</f>
        <v>4.941</v>
      </c>
      <c r="P149" s="76" t="n">
        <f aca="false">IF(N149="SELL - PUT",IF(H149-O149&gt;0,0,(H149-O149)*K149),IF(N149="BUY - CALL",IF(O149-H149&gt;0,0,(H149-O149)*K149),IF(N149="SELL - CALL",IF(O149-H149&gt;0,0,(O149-H149)*K149),IF(N149="BUY - PUT",IF(H149-O149&gt;0,0,(O149-H149)*K149)))))</f>
        <v>0</v>
      </c>
    </row>
    <row r="150" customFormat="false" ht="12.75" hidden="false" customHeight="false" outlineLevel="0" collapsed="false">
      <c r="A150" s="0" t="s">
        <v>405</v>
      </c>
      <c r="B150" s="0" t="s">
        <v>480</v>
      </c>
      <c r="C150" s="7" t="s">
        <v>19</v>
      </c>
      <c r="D150" s="0" t="s">
        <v>20</v>
      </c>
      <c r="E150" s="0" t="s">
        <v>31</v>
      </c>
      <c r="F150" s="8" t="n">
        <v>36831</v>
      </c>
      <c r="G150" s="9" t="n">
        <v>-500000</v>
      </c>
      <c r="H150" s="7" t="n">
        <v>5.1</v>
      </c>
      <c r="I150" s="80" t="n">
        <v>0.4</v>
      </c>
      <c r="J150" s="7" t="n">
        <v>4.541</v>
      </c>
      <c r="K150" s="16" t="n">
        <f aca="false">ABS(G150)</f>
        <v>500000</v>
      </c>
      <c r="L150" s="16" t="str">
        <f aca="false">IF(G150&gt;0,"BUY","SELL")</f>
        <v>SELL</v>
      </c>
      <c r="M150" s="16" t="str">
        <f aca="false">IF(E150="C","CALL","PUT")</f>
        <v>PUT</v>
      </c>
      <c r="N150" s="16" t="str">
        <f aca="false">CONCATENATE(L150," - ",M150)</f>
        <v>SELL - PUT</v>
      </c>
      <c r="O150" s="16" t="n">
        <f aca="false">I150+J150</f>
        <v>4.941</v>
      </c>
      <c r="P150" s="76" t="n">
        <f aca="false">IF(N150="SELL - PUT",IF(H150-O150&gt;0,0,(H150-O150)*K150),IF(N150="BUY - CALL",IF(O150-H150&gt;0,0,(H150-O150)*K150),IF(N150="SELL - CALL",IF(O150-H150&gt;0,0,(O150-H150)*K150),IF(N150="BUY - PUT",IF(H150-O150&gt;0,0,(O150-H150)*K150)))))</f>
        <v>0</v>
      </c>
    </row>
    <row r="151" customFormat="false" ht="12.75" hidden="false" customHeight="false" outlineLevel="0" collapsed="false">
      <c r="A151" s="0" t="s">
        <v>172</v>
      </c>
      <c r="B151" s="0" t="s">
        <v>481</v>
      </c>
      <c r="C151" s="7" t="s">
        <v>19</v>
      </c>
      <c r="D151" s="0" t="s">
        <v>20</v>
      </c>
      <c r="E151" s="0" t="s">
        <v>21</v>
      </c>
      <c r="F151" s="8" t="n">
        <v>36831</v>
      </c>
      <c r="G151" s="9" t="n">
        <v>500000</v>
      </c>
      <c r="H151" s="7" t="n">
        <v>5.1</v>
      </c>
      <c r="I151" s="80" t="n">
        <v>1.55</v>
      </c>
      <c r="J151" s="7" t="n">
        <v>4.541</v>
      </c>
      <c r="K151" s="16" t="n">
        <f aca="false">ABS(G151)</f>
        <v>500000</v>
      </c>
      <c r="L151" s="16" t="str">
        <f aca="false">IF(G151&gt;0,"BUY","SELL")</f>
        <v>BUY</v>
      </c>
      <c r="M151" s="16" t="str">
        <f aca="false">IF(E151="C","CALL","PUT")</f>
        <v>CALL</v>
      </c>
      <c r="N151" s="16" t="str">
        <f aca="false">CONCATENATE(L151," - ",M151)</f>
        <v>BUY - CALL</v>
      </c>
      <c r="O151" s="16" t="n">
        <f aca="false">I151+J151</f>
        <v>6.091</v>
      </c>
      <c r="P151" s="76" t="n">
        <f aca="false">IF(N151="SELL - PUT",IF(H151-O151&gt;0,0,(H151-O151)*K151),IF(N151="BUY - CALL",IF(O151-H151&gt;0,0,(H151-O151)*K151),IF(N151="SELL - CALL",IF(O151-H151&gt;0,0,(O151-H151)*K151),IF(N151="BUY - PUT",IF(H151-O151&gt;0,0,(O151-H151)*K151)))))</f>
        <v>0</v>
      </c>
    </row>
    <row r="152" customFormat="false" ht="12.75" hidden="false" customHeight="false" outlineLevel="0" collapsed="false">
      <c r="A152" s="0" t="s">
        <v>172</v>
      </c>
      <c r="B152" s="0" t="s">
        <v>482</v>
      </c>
      <c r="C152" s="7" t="s">
        <v>19</v>
      </c>
      <c r="D152" s="0" t="s">
        <v>20</v>
      </c>
      <c r="E152" s="0" t="s">
        <v>31</v>
      </c>
      <c r="F152" s="8" t="n">
        <v>36831</v>
      </c>
      <c r="G152" s="9" t="n">
        <v>500000</v>
      </c>
      <c r="H152" s="7" t="n">
        <v>5.1</v>
      </c>
      <c r="I152" s="80" t="n">
        <v>1.55</v>
      </c>
      <c r="J152" s="7" t="n">
        <v>4.541</v>
      </c>
      <c r="K152" s="16" t="n">
        <f aca="false">ABS(G152)</f>
        <v>500000</v>
      </c>
      <c r="L152" s="16" t="str">
        <f aca="false">IF(G152&gt;0,"BUY","SELL")</f>
        <v>BUY</v>
      </c>
      <c r="M152" s="16" t="str">
        <f aca="false">IF(E152="C","CALL","PUT")</f>
        <v>PUT</v>
      </c>
      <c r="N152" s="16" t="str">
        <f aca="false">CONCATENATE(L152," - ",M152)</f>
        <v>BUY - PUT</v>
      </c>
      <c r="O152" s="16" t="n">
        <f aca="false">I152+J152</f>
        <v>6.091</v>
      </c>
      <c r="P152" s="76" t="n">
        <f aca="false">IF(N152="SELL - PUT",IF(H152-O152&gt;0,0,(H152-O152)*K152),IF(N152="BUY - CALL",IF(O152-H152&gt;0,0,(H152-O152)*K152),IF(N152="SELL - CALL",IF(O152-H152&gt;0,0,(O152-H152)*K152),IF(N152="BUY - PUT",IF(H152-O152&gt;0,0,(O152-H152)*K152)))))</f>
        <v>495500</v>
      </c>
    </row>
    <row r="153" customFormat="false" ht="12.75" hidden="false" customHeight="false" outlineLevel="0" collapsed="false">
      <c r="A153" s="0" t="s">
        <v>172</v>
      </c>
      <c r="B153" s="0" t="s">
        <v>483</v>
      </c>
      <c r="C153" s="7" t="s">
        <v>19</v>
      </c>
      <c r="D153" s="0" t="s">
        <v>20</v>
      </c>
      <c r="E153" s="0" t="s">
        <v>21</v>
      </c>
      <c r="F153" s="8" t="n">
        <v>36831</v>
      </c>
      <c r="G153" s="9" t="n">
        <v>-1000000</v>
      </c>
      <c r="H153" s="7" t="n">
        <v>5.1</v>
      </c>
      <c r="I153" s="80" t="n">
        <v>2.5</v>
      </c>
      <c r="J153" s="7" t="n">
        <v>4.541</v>
      </c>
      <c r="K153" s="16" t="n">
        <f aca="false">ABS(G153)</f>
        <v>1000000</v>
      </c>
      <c r="L153" s="16" t="str">
        <f aca="false">IF(G153&gt;0,"BUY","SELL")</f>
        <v>SELL</v>
      </c>
      <c r="M153" s="16" t="str">
        <f aca="false">IF(E153="C","CALL","PUT")</f>
        <v>CALL</v>
      </c>
      <c r="N153" s="16" t="str">
        <f aca="false">CONCATENATE(L153," - ",M153)</f>
        <v>SELL - CALL</v>
      </c>
      <c r="O153" s="16" t="n">
        <f aca="false">I153+J153</f>
        <v>7.041</v>
      </c>
      <c r="P153" s="76" t="n">
        <f aca="false">IF(N153="SELL - PUT",IF(H153-O153&gt;0,0,(H153-O153)*K153),IF(N153="BUY - CALL",IF(O153-H153&gt;0,0,(H153-O153)*K153),IF(N153="SELL - CALL",IF(O153-H153&gt;0,0,(O153-H153)*K153),IF(N153="BUY - PUT",IF(H153-O153&gt;0,0,(O153-H153)*K153)))))</f>
        <v>0</v>
      </c>
    </row>
    <row r="154" customFormat="false" ht="12.75" hidden="false" customHeight="false" outlineLevel="0" collapsed="false">
      <c r="A154" s="0" t="s">
        <v>172</v>
      </c>
      <c r="B154" s="0" t="s">
        <v>484</v>
      </c>
      <c r="C154" s="7" t="s">
        <v>19</v>
      </c>
      <c r="D154" s="0" t="s">
        <v>20</v>
      </c>
      <c r="E154" s="0" t="s">
        <v>21</v>
      </c>
      <c r="F154" s="8" t="n">
        <v>36831</v>
      </c>
      <c r="G154" s="9" t="n">
        <v>1000000</v>
      </c>
      <c r="H154" s="7" t="n">
        <v>5.1</v>
      </c>
      <c r="I154" s="80" t="n">
        <v>1.701</v>
      </c>
      <c r="J154" s="7" t="n">
        <v>4.541</v>
      </c>
      <c r="K154" s="16" t="n">
        <f aca="false">ABS(G154)</f>
        <v>1000000</v>
      </c>
      <c r="L154" s="16" t="str">
        <f aca="false">IF(G154&gt;0,"BUY","SELL")</f>
        <v>BUY</v>
      </c>
      <c r="M154" s="16" t="str">
        <f aca="false">IF(E154="C","CALL","PUT")</f>
        <v>CALL</v>
      </c>
      <c r="N154" s="16" t="str">
        <f aca="false">CONCATENATE(L154," - ",M154)</f>
        <v>BUY - CALL</v>
      </c>
      <c r="O154" s="16" t="n">
        <f aca="false">I154+J154</f>
        <v>6.242</v>
      </c>
      <c r="P154" s="76" t="n">
        <f aca="false">IF(N154="SELL - PUT",IF(H154-O154&gt;0,0,(H154-O154)*K154),IF(N154="BUY - CALL",IF(O154-H154&gt;0,0,(H154-O154)*K154),IF(N154="SELL - CALL",IF(O154-H154&gt;0,0,(O154-H154)*K154),IF(N154="BUY - PUT",IF(H154-O154&gt;0,0,(O154-H154)*K154)))))</f>
        <v>0</v>
      </c>
    </row>
    <row r="155" customFormat="false" ht="12.75" hidden="false" customHeight="false" outlineLevel="0" collapsed="false">
      <c r="A155" s="0" t="s">
        <v>218</v>
      </c>
      <c r="B155" s="0" t="s">
        <v>485</v>
      </c>
      <c r="C155" s="7" t="s">
        <v>19</v>
      </c>
      <c r="D155" s="0" t="s">
        <v>20</v>
      </c>
      <c r="E155" s="0" t="s">
        <v>21</v>
      </c>
      <c r="F155" s="8" t="n">
        <v>36831</v>
      </c>
      <c r="G155" s="9" t="n">
        <v>150000</v>
      </c>
      <c r="H155" s="7" t="n">
        <v>5.1</v>
      </c>
      <c r="I155" s="80" t="n">
        <v>0.7</v>
      </c>
      <c r="J155" s="7" t="n">
        <v>4.541</v>
      </c>
      <c r="K155" s="16" t="n">
        <f aca="false">ABS(G155)</f>
        <v>150000</v>
      </c>
      <c r="L155" s="16" t="str">
        <f aca="false">IF(G155&gt;0,"BUY","SELL")</f>
        <v>BUY</v>
      </c>
      <c r="M155" s="16" t="str">
        <f aca="false">IF(E155="C","CALL","PUT")</f>
        <v>CALL</v>
      </c>
      <c r="N155" s="16" t="str">
        <f aca="false">CONCATENATE(L155," - ",M155)</f>
        <v>BUY - CALL</v>
      </c>
      <c r="O155" s="16" t="n">
        <f aca="false">I155+J155</f>
        <v>5.241</v>
      </c>
      <c r="P155" s="76" t="n">
        <f aca="false">IF(N155="SELL - PUT",IF(H155-O155&gt;0,0,(H155-O155)*K155),IF(N155="BUY - CALL",IF(O155-H155&gt;0,0,(H155-O155)*K155),IF(N155="SELL - CALL",IF(O155-H155&gt;0,0,(O155-H155)*K155),IF(N155="BUY - PUT",IF(H155-O155&gt;0,0,(O155-H155)*K155)))))</f>
        <v>0</v>
      </c>
    </row>
    <row r="156" customFormat="false" ht="12.75" hidden="false" customHeight="false" outlineLevel="0" collapsed="false">
      <c r="A156" s="0" t="s">
        <v>178</v>
      </c>
      <c r="B156" s="0" t="s">
        <v>486</v>
      </c>
      <c r="C156" s="0" t="s">
        <v>19</v>
      </c>
      <c r="D156" s="0" t="s">
        <v>20</v>
      </c>
      <c r="E156" s="0" t="s">
        <v>21</v>
      </c>
      <c r="F156" s="8" t="n">
        <v>36831</v>
      </c>
      <c r="G156" s="9" t="n">
        <v>-2000000</v>
      </c>
      <c r="H156" s="7" t="n">
        <v>5.1</v>
      </c>
      <c r="I156" s="81" t="n">
        <v>0.7</v>
      </c>
      <c r="J156" s="7" t="n">
        <v>4.541</v>
      </c>
      <c r="K156" s="16" t="n">
        <f aca="false">ABS(G156)</f>
        <v>2000000</v>
      </c>
      <c r="L156" s="16" t="str">
        <f aca="false">IF(G156&gt;0,"BUY","SELL")</f>
        <v>SELL</v>
      </c>
      <c r="M156" s="16" t="str">
        <f aca="false">IF(E156="C","CALL","PUT")</f>
        <v>CALL</v>
      </c>
      <c r="N156" s="16" t="str">
        <f aca="false">CONCATENATE(L156," - ",M156)</f>
        <v>SELL - CALL</v>
      </c>
      <c r="O156" s="16" t="n">
        <f aca="false">I156+J156</f>
        <v>5.241</v>
      </c>
      <c r="P156" s="76" t="n">
        <f aca="false">IF(N156="SELL - PUT",IF(H156-O156&gt;0,0,(H156-O156)*K156),IF(N156="BUY - CALL",IF(O156-H156&gt;0,0,(H156-O156)*K156),IF(N156="SELL - CALL",IF(O156-H156&gt;0,0,(O156-H156)*K156),IF(N156="BUY - PUT",IF(H156-O156&gt;0,0,(O156-H156)*K156)))))</f>
        <v>0</v>
      </c>
    </row>
    <row r="157" customFormat="false" ht="12.75" hidden="false" customHeight="false" outlineLevel="0" collapsed="false">
      <c r="A157" s="0" t="s">
        <v>115</v>
      </c>
      <c r="B157" s="0" t="s">
        <v>487</v>
      </c>
      <c r="C157" s="0" t="s">
        <v>19</v>
      </c>
      <c r="D157" s="0" t="s">
        <v>20</v>
      </c>
      <c r="E157" s="0" t="s">
        <v>21</v>
      </c>
      <c r="F157" s="8" t="n">
        <v>36831</v>
      </c>
      <c r="G157" s="9" t="n">
        <v>-500000</v>
      </c>
      <c r="H157" s="7" t="n">
        <v>5.1</v>
      </c>
      <c r="I157" s="81" t="n">
        <v>1</v>
      </c>
      <c r="J157" s="7" t="n">
        <v>4.541</v>
      </c>
      <c r="K157" s="16" t="n">
        <f aca="false">ABS(G157)</f>
        <v>500000</v>
      </c>
      <c r="L157" s="16" t="str">
        <f aca="false">IF(G157&gt;0,"BUY","SELL")</f>
        <v>SELL</v>
      </c>
      <c r="M157" s="16" t="str">
        <f aca="false">IF(E157="C","CALL","PUT")</f>
        <v>CALL</v>
      </c>
      <c r="N157" s="16" t="str">
        <f aca="false">CONCATENATE(L157," - ",M157)</f>
        <v>SELL - CALL</v>
      </c>
      <c r="O157" s="16" t="n">
        <f aca="false">I157+J157</f>
        <v>5.541</v>
      </c>
      <c r="P157" s="76" t="n">
        <f aca="false">IF(N157="SELL - PUT",IF(H157-O157&gt;0,0,(H157-O157)*K157),IF(N157="BUY - CALL",IF(O157-H157&gt;0,0,(H157-O157)*K157),IF(N157="SELL - CALL",IF(O157-H157&gt;0,0,(O157-H157)*K157),IF(N157="BUY - PUT",IF(H157-O157&gt;0,0,(O157-H157)*K157)))))</f>
        <v>0</v>
      </c>
    </row>
    <row r="158" customFormat="false" ht="12.75" hidden="false" customHeight="false" outlineLevel="0" collapsed="false">
      <c r="A158" s="0" t="s">
        <v>222</v>
      </c>
      <c r="B158" s="0" t="s">
        <v>488</v>
      </c>
      <c r="C158" s="0" t="s">
        <v>19</v>
      </c>
      <c r="D158" s="0" t="s">
        <v>20</v>
      </c>
      <c r="E158" s="0" t="s">
        <v>21</v>
      </c>
      <c r="F158" s="8" t="n">
        <v>36831</v>
      </c>
      <c r="G158" s="9" t="n">
        <v>-300000</v>
      </c>
      <c r="H158" s="7" t="n">
        <v>5.1</v>
      </c>
      <c r="I158" s="81" t="n">
        <v>1</v>
      </c>
      <c r="J158" s="7" t="n">
        <v>4.541</v>
      </c>
      <c r="K158" s="16" t="n">
        <f aca="false">ABS(G158)</f>
        <v>300000</v>
      </c>
      <c r="L158" s="16" t="str">
        <f aca="false">IF(G158&gt;0,"BUY","SELL")</f>
        <v>SELL</v>
      </c>
      <c r="M158" s="16" t="str">
        <f aca="false">IF(E158="C","CALL","PUT")</f>
        <v>CALL</v>
      </c>
      <c r="N158" s="16" t="str">
        <f aca="false">CONCATENATE(L158," - ",M158)</f>
        <v>SELL - CALL</v>
      </c>
      <c r="O158" s="16" t="n">
        <f aca="false">I158+J158</f>
        <v>5.541</v>
      </c>
      <c r="P158" s="76" t="n">
        <f aca="false">IF(N158="SELL - PUT",IF(H158-O158&gt;0,0,(H158-O158)*K158),IF(N158="BUY - CALL",IF(O158-H158&gt;0,0,(H158-O158)*K158),IF(N158="SELL - CALL",IF(O158-H158&gt;0,0,(O158-H158)*K158),IF(N158="BUY - PUT",IF(H158-O158&gt;0,0,(O158-H158)*K158)))))</f>
        <v>0</v>
      </c>
    </row>
    <row r="159" customFormat="false" ht="12.75" hidden="false" customHeight="false" outlineLevel="0" collapsed="false">
      <c r="A159" s="0" t="s">
        <v>266</v>
      </c>
      <c r="B159" s="0" t="s">
        <v>489</v>
      </c>
      <c r="C159" s="0" t="s">
        <v>19</v>
      </c>
      <c r="D159" s="0" t="s">
        <v>20</v>
      </c>
      <c r="E159" s="0" t="s">
        <v>21</v>
      </c>
      <c r="F159" s="8" t="n">
        <v>36831</v>
      </c>
      <c r="G159" s="9" t="n">
        <v>-500000</v>
      </c>
      <c r="H159" s="7" t="n">
        <v>5.1</v>
      </c>
      <c r="I159" s="81" t="n">
        <v>1</v>
      </c>
      <c r="J159" s="7" t="n">
        <v>4.541</v>
      </c>
      <c r="K159" s="16" t="n">
        <f aca="false">ABS(G159)</f>
        <v>500000</v>
      </c>
      <c r="L159" s="16" t="str">
        <f aca="false">IF(G159&gt;0,"BUY","SELL")</f>
        <v>SELL</v>
      </c>
      <c r="M159" s="16" t="str">
        <f aca="false">IF(E159="C","CALL","PUT")</f>
        <v>CALL</v>
      </c>
      <c r="N159" s="16" t="str">
        <f aca="false">CONCATENATE(L159," - ",M159)</f>
        <v>SELL - CALL</v>
      </c>
      <c r="O159" s="16" t="n">
        <f aca="false">I159+J159</f>
        <v>5.541</v>
      </c>
      <c r="P159" s="76" t="n">
        <f aca="false">IF(N159="SELL - PUT",IF(H159-O159&gt;0,0,(H159-O159)*K159),IF(N159="BUY - CALL",IF(O159-H159&gt;0,0,(H159-O159)*K159),IF(N159="SELL - CALL",IF(O159-H159&gt;0,0,(O159-H159)*K159),IF(N159="BUY - PUT",IF(H159-O159&gt;0,0,(O159-H159)*K159)))))</f>
        <v>0</v>
      </c>
    </row>
    <row r="160" customFormat="false" ht="12.75" hidden="false" customHeight="false" outlineLevel="0" collapsed="false">
      <c r="A160" s="0" t="s">
        <v>122</v>
      </c>
      <c r="B160" s="0" t="s">
        <v>490</v>
      </c>
      <c r="C160" s="7" t="s">
        <v>19</v>
      </c>
      <c r="D160" s="0" t="s">
        <v>20</v>
      </c>
      <c r="E160" s="0" t="s">
        <v>31</v>
      </c>
      <c r="F160" s="8" t="n">
        <v>36831</v>
      </c>
      <c r="G160" s="9" t="n">
        <v>-1200000</v>
      </c>
      <c r="H160" s="7" t="n">
        <v>5.1</v>
      </c>
      <c r="I160" s="81" t="n">
        <v>0.55</v>
      </c>
      <c r="J160" s="7" t="n">
        <v>4.541</v>
      </c>
      <c r="K160" s="16" t="n">
        <f aca="false">ABS(G160)</f>
        <v>1200000</v>
      </c>
      <c r="L160" s="16" t="str">
        <f aca="false">IF(G160&gt;0,"BUY","SELL")</f>
        <v>SELL</v>
      </c>
      <c r="M160" s="16" t="str">
        <f aca="false">IF(E160="C","CALL","PUT")</f>
        <v>PUT</v>
      </c>
      <c r="N160" s="16" t="str">
        <f aca="false">CONCATENATE(L160," - ",M160)</f>
        <v>SELL - PUT</v>
      </c>
      <c r="O160" s="16" t="n">
        <f aca="false">I160+J160</f>
        <v>5.091</v>
      </c>
      <c r="P160" s="76" t="n">
        <f aca="false">IF(N160="SELL - PUT",IF(H160-O160&gt;0,0,(H160-O160)*K160),IF(N160="BUY - CALL",IF(O160-H160&gt;0,0,(H160-O160)*K160),IF(N160="SELL - CALL",IF(O160-H160&gt;0,0,(O160-H160)*K160),IF(N160="BUY - PUT",IF(H160-O160&gt;0,0,(O160-H160)*K160)))))</f>
        <v>0</v>
      </c>
    </row>
    <row r="161" customFormat="false" ht="12.75" hidden="false" customHeight="false" outlineLevel="0" collapsed="false">
      <c r="A161" s="0" t="s">
        <v>491</v>
      </c>
      <c r="B161" s="0" t="s">
        <v>492</v>
      </c>
      <c r="C161" s="7" t="s">
        <v>19</v>
      </c>
      <c r="D161" s="0" t="s">
        <v>20</v>
      </c>
      <c r="E161" s="0" t="s">
        <v>31</v>
      </c>
      <c r="F161" s="8" t="n">
        <v>36831</v>
      </c>
      <c r="G161" s="9" t="n">
        <v>300000</v>
      </c>
      <c r="H161" s="7" t="n">
        <v>5.1</v>
      </c>
      <c r="I161" s="81" t="n">
        <v>0.55</v>
      </c>
      <c r="J161" s="7" t="n">
        <v>4.541</v>
      </c>
      <c r="K161" s="16" t="n">
        <f aca="false">ABS(G161)</f>
        <v>300000</v>
      </c>
      <c r="L161" s="16" t="str">
        <f aca="false">IF(G161&gt;0,"BUY","SELL")</f>
        <v>BUY</v>
      </c>
      <c r="M161" s="16" t="str">
        <f aca="false">IF(E161="C","CALL","PUT")</f>
        <v>PUT</v>
      </c>
      <c r="N161" s="16" t="str">
        <f aca="false">CONCATENATE(L161," - ",M161)</f>
        <v>BUY - PUT</v>
      </c>
      <c r="O161" s="16" t="n">
        <f aca="false">I161+J161</f>
        <v>5.091</v>
      </c>
      <c r="P161" s="76" t="n">
        <f aca="false">IF(N161="SELL - PUT",IF(H161-O161&gt;0,0,(H161-O161)*K161),IF(N161="BUY - CALL",IF(O161-H161&gt;0,0,(H161-O161)*K161),IF(N161="SELL - CALL",IF(O161-H161&gt;0,0,(O161-H161)*K161),IF(N161="BUY - PUT",IF(H161-O161&gt;0,0,(O161-H161)*K161)))))</f>
        <v>0</v>
      </c>
    </row>
    <row r="162" customFormat="false" ht="12.75" hidden="false" customHeight="false" outlineLevel="0" collapsed="false">
      <c r="A162" s="0" t="s">
        <v>118</v>
      </c>
      <c r="B162" s="0" t="s">
        <v>493</v>
      </c>
      <c r="C162" s="7" t="s">
        <v>19</v>
      </c>
      <c r="D162" s="0" t="s">
        <v>20</v>
      </c>
      <c r="E162" s="0" t="s">
        <v>31</v>
      </c>
      <c r="F162" s="8" t="n">
        <v>36831</v>
      </c>
      <c r="G162" s="9" t="n">
        <v>-2000000</v>
      </c>
      <c r="H162" s="7" t="n">
        <v>5.1</v>
      </c>
      <c r="I162" s="81" t="n">
        <v>0.55</v>
      </c>
      <c r="J162" s="7" t="n">
        <v>4.541</v>
      </c>
      <c r="K162" s="16" t="n">
        <f aca="false">ABS(G162)</f>
        <v>2000000</v>
      </c>
      <c r="L162" s="16" t="str">
        <f aca="false">IF(G162&gt;0,"BUY","SELL")</f>
        <v>SELL</v>
      </c>
      <c r="M162" s="16" t="str">
        <f aca="false">IF(E162="C","CALL","PUT")</f>
        <v>PUT</v>
      </c>
      <c r="N162" s="16" t="str">
        <f aca="false">CONCATENATE(L162," - ",M162)</f>
        <v>SELL - PUT</v>
      </c>
      <c r="O162" s="16" t="n">
        <f aca="false">I162+J162</f>
        <v>5.091</v>
      </c>
      <c r="P162" s="76" t="n">
        <f aca="false">IF(N162="SELL - PUT",IF(H162-O162&gt;0,0,(H162-O162)*K162),IF(N162="BUY - CALL",IF(O162-H162&gt;0,0,(H162-O162)*K162),IF(N162="SELL - CALL",IF(O162-H162&gt;0,0,(O162-H162)*K162),IF(N162="BUY - PUT",IF(H162-O162&gt;0,0,(O162-H162)*K162)))))</f>
        <v>0</v>
      </c>
    </row>
    <row r="163" customFormat="false" ht="12.75" hidden="false" customHeight="false" outlineLevel="0" collapsed="false">
      <c r="A163" s="0" t="s">
        <v>118</v>
      </c>
      <c r="B163" s="0" t="s">
        <v>494</v>
      </c>
      <c r="C163" s="7" t="s">
        <v>19</v>
      </c>
      <c r="D163" s="0" t="s">
        <v>20</v>
      </c>
      <c r="E163" s="0" t="s">
        <v>31</v>
      </c>
      <c r="F163" s="8" t="n">
        <v>36831</v>
      </c>
      <c r="G163" s="9" t="n">
        <v>-1500000</v>
      </c>
      <c r="H163" s="7" t="n">
        <v>5.1</v>
      </c>
      <c r="I163" s="81" t="n">
        <v>0.5</v>
      </c>
      <c r="J163" s="7" t="n">
        <v>4.541</v>
      </c>
      <c r="K163" s="16" t="n">
        <f aca="false">ABS(G163)</f>
        <v>1500000</v>
      </c>
      <c r="L163" s="16" t="str">
        <f aca="false">IF(G163&gt;0,"BUY","SELL")</f>
        <v>SELL</v>
      </c>
      <c r="M163" s="16" t="str">
        <f aca="false">IF(E163="C","CALL","PUT")</f>
        <v>PUT</v>
      </c>
      <c r="N163" s="16" t="str">
        <f aca="false">CONCATENATE(L163," - ",M163)</f>
        <v>SELL - PUT</v>
      </c>
      <c r="O163" s="16" t="n">
        <f aca="false">I163+J163</f>
        <v>5.041</v>
      </c>
      <c r="P163" s="76" t="n">
        <f aca="false">IF(N163="SELL - PUT",IF(H163-O163&gt;0,0,(H163-O163)*K163),IF(N163="BUY - CALL",IF(O163-H163&gt;0,0,(H163-O163)*K163),IF(N163="SELL - CALL",IF(O163-H163&gt;0,0,(O163-H163)*K163),IF(N163="BUY - PUT",IF(H163-O163&gt;0,0,(O163-H163)*K163)))))</f>
        <v>0</v>
      </c>
    </row>
    <row r="164" customFormat="false" ht="12.75" hidden="false" customHeight="false" outlineLevel="0" collapsed="false">
      <c r="A164" s="0" t="s">
        <v>178</v>
      </c>
      <c r="B164" s="0" t="s">
        <v>495</v>
      </c>
      <c r="C164" s="7" t="s">
        <v>19</v>
      </c>
      <c r="D164" s="0" t="s">
        <v>20</v>
      </c>
      <c r="E164" s="0" t="s">
        <v>31</v>
      </c>
      <c r="F164" s="8" t="n">
        <v>36831</v>
      </c>
      <c r="G164" s="9" t="n">
        <v>-3000000</v>
      </c>
      <c r="H164" s="7" t="n">
        <v>5.1</v>
      </c>
      <c r="I164" s="81" t="n">
        <v>0.5</v>
      </c>
      <c r="J164" s="7" t="n">
        <v>4.541</v>
      </c>
      <c r="K164" s="16" t="n">
        <f aca="false">ABS(G164)</f>
        <v>3000000</v>
      </c>
      <c r="L164" s="16" t="str">
        <f aca="false">IF(G164&gt;0,"BUY","SELL")</f>
        <v>SELL</v>
      </c>
      <c r="M164" s="16" t="str">
        <f aca="false">IF(E164="C","CALL","PUT")</f>
        <v>PUT</v>
      </c>
      <c r="N164" s="16" t="str">
        <f aca="false">CONCATENATE(L164," - ",M164)</f>
        <v>SELL - PUT</v>
      </c>
      <c r="O164" s="16" t="n">
        <f aca="false">I164+J164</f>
        <v>5.041</v>
      </c>
      <c r="P164" s="76" t="n">
        <f aca="false">IF(N164="SELL - PUT",IF(H164-O164&gt;0,0,(H164-O164)*K164),IF(N164="BUY - CALL",IF(O164-H164&gt;0,0,(H164-O164)*K164),IF(N164="SELL - CALL",IF(O164-H164&gt;0,0,(O164-H164)*K164),IF(N164="BUY - PUT",IF(H164-O164&gt;0,0,(O164-H164)*K164)))))</f>
        <v>0</v>
      </c>
    </row>
    <row r="165" customFormat="false" ht="12.75" hidden="false" customHeight="false" outlineLevel="0" collapsed="false">
      <c r="A165" s="0" t="s">
        <v>178</v>
      </c>
      <c r="B165" s="0" t="s">
        <v>496</v>
      </c>
      <c r="C165" s="7" t="s">
        <v>19</v>
      </c>
      <c r="D165" s="0" t="s">
        <v>20</v>
      </c>
      <c r="E165" s="0" t="s">
        <v>21</v>
      </c>
      <c r="F165" s="8" t="n">
        <v>36831</v>
      </c>
      <c r="G165" s="9" t="n">
        <v>-3000000</v>
      </c>
      <c r="H165" s="7" t="n">
        <v>5.1</v>
      </c>
      <c r="I165" s="81" t="n">
        <v>0.55</v>
      </c>
      <c r="J165" s="7" t="n">
        <v>4.541</v>
      </c>
      <c r="K165" s="16" t="n">
        <f aca="false">ABS(G165)</f>
        <v>3000000</v>
      </c>
      <c r="L165" s="16" t="str">
        <f aca="false">IF(G165&gt;0,"BUY","SELL")</f>
        <v>SELL</v>
      </c>
      <c r="M165" s="16" t="str">
        <f aca="false">IF(E165="C","CALL","PUT")</f>
        <v>CALL</v>
      </c>
      <c r="N165" s="16" t="str">
        <f aca="false">CONCATENATE(L165," - ",M165)</f>
        <v>SELL - CALL</v>
      </c>
      <c r="O165" s="16" t="n">
        <f aca="false">I165+J165</f>
        <v>5.091</v>
      </c>
      <c r="P165" s="76" t="n">
        <f aca="false">IF(N165="SELL - PUT",IF(H165-O165&gt;0,0,(H165-O165)*K165),IF(N165="BUY - CALL",IF(O165-H165&gt;0,0,(H165-O165)*K165),IF(N165="SELL - CALL",IF(O165-H165&gt;0,0,(O165-H165)*K165),IF(N165="BUY - PUT",IF(H165-O165&gt;0,0,(O165-H165)*K165)))))</f>
        <v>-26999.9999999984</v>
      </c>
    </row>
    <row r="166" customFormat="false" ht="12.75" hidden="false" customHeight="false" outlineLevel="0" collapsed="false">
      <c r="A166" s="39" t="s">
        <v>125</v>
      </c>
      <c r="B166" s="0" t="s">
        <v>497</v>
      </c>
      <c r="C166" s="0" t="s">
        <v>498</v>
      </c>
      <c r="D166" s="0" t="s">
        <v>20</v>
      </c>
      <c r="E166" s="0" t="s">
        <v>21</v>
      </c>
      <c r="F166" s="8" t="n">
        <v>36831</v>
      </c>
      <c r="G166" s="9" t="n">
        <v>-500000</v>
      </c>
      <c r="H166" s="7" t="n">
        <v>4.73</v>
      </c>
      <c r="I166" s="0" t="n">
        <v>0.35</v>
      </c>
      <c r="J166" s="7" t="n">
        <v>4.541</v>
      </c>
      <c r="K166" s="16" t="n">
        <f aca="false">ABS(G166)</f>
        <v>500000</v>
      </c>
      <c r="L166" s="16" t="str">
        <f aca="false">IF(G166&gt;0,"BUY","SELL")</f>
        <v>SELL</v>
      </c>
      <c r="M166" s="16" t="str">
        <f aca="false">IF(E166="C","CALL","PUT")</f>
        <v>CALL</v>
      </c>
      <c r="N166" s="16" t="str">
        <f aca="false">CONCATENATE(L166," - ",M166)</f>
        <v>SELL - CALL</v>
      </c>
      <c r="O166" s="16" t="n">
        <f aca="false">I166+J166</f>
        <v>4.891</v>
      </c>
      <c r="P166" s="76" t="n">
        <f aca="false">IF(N166="SELL - PUT",IF(H166-O166&gt;0,0,(H166-O166)*K166),IF(N166="BUY - CALL",IF(O166-H166&gt;0,0,(H166-O166)*K166),IF(N166="SELL - CALL",IF(O166-H166&gt;0,0,(O166-H166)*K166),IF(N166="BUY - PUT",IF(H166-O166&gt;0,0,(O166-H166)*K166)))))</f>
        <v>0</v>
      </c>
    </row>
    <row r="167" customFormat="false" ht="12.75" hidden="false" customHeight="false" outlineLevel="0" collapsed="false">
      <c r="A167" s="0" t="s">
        <v>296</v>
      </c>
      <c r="B167" s="0" t="s">
        <v>499</v>
      </c>
      <c r="C167" s="7" t="s">
        <v>498</v>
      </c>
      <c r="D167" s="0" t="s">
        <v>20</v>
      </c>
      <c r="E167" s="0" t="s">
        <v>21</v>
      </c>
      <c r="F167" s="8" t="n">
        <v>36831</v>
      </c>
      <c r="G167" s="9" t="n">
        <v>-1000000</v>
      </c>
      <c r="H167" s="7" t="n">
        <v>4.73</v>
      </c>
      <c r="I167" s="80" t="n">
        <v>0.3</v>
      </c>
      <c r="J167" s="7" t="n">
        <v>4.541</v>
      </c>
      <c r="K167" s="16" t="n">
        <f aca="false">ABS(G167)</f>
        <v>1000000</v>
      </c>
      <c r="L167" s="16" t="str">
        <f aca="false">IF(G167&gt;0,"BUY","SELL")</f>
        <v>SELL</v>
      </c>
      <c r="M167" s="16" t="str">
        <f aca="false">IF(E167="C","CALL","PUT")</f>
        <v>CALL</v>
      </c>
      <c r="N167" s="16" t="str">
        <f aca="false">CONCATENATE(L167," - ",M167)</f>
        <v>SELL - CALL</v>
      </c>
      <c r="O167" s="16" t="n">
        <f aca="false">I167+J167</f>
        <v>4.841</v>
      </c>
      <c r="P167" s="76" t="n">
        <f aca="false">IF(N167="SELL - PUT",IF(H167-O167&gt;0,0,(H167-O167)*K167),IF(N167="BUY - CALL",IF(O167-H167&gt;0,0,(H167-O167)*K167),IF(N167="SELL - CALL",IF(O167-H167&gt;0,0,(O167-H167)*K167),IF(N167="BUY - PUT",IF(H167-O167&gt;0,0,(O167-H167)*K167)))))</f>
        <v>0</v>
      </c>
    </row>
    <row r="168" customFormat="false" ht="12.75" hidden="false" customHeight="false" outlineLevel="0" collapsed="false">
      <c r="A168" s="0" t="s">
        <v>314</v>
      </c>
      <c r="B168" s="0" t="s">
        <v>500</v>
      </c>
      <c r="C168" s="7" t="s">
        <v>42</v>
      </c>
      <c r="D168" s="0" t="s">
        <v>20</v>
      </c>
      <c r="E168" s="0" t="s">
        <v>21</v>
      </c>
      <c r="F168" s="8" t="n">
        <v>36831</v>
      </c>
      <c r="G168" s="9" t="n">
        <v>300000</v>
      </c>
      <c r="H168" s="7" t="n">
        <v>4.61</v>
      </c>
      <c r="I168" s="0" t="n">
        <v>0.15</v>
      </c>
      <c r="J168" s="7" t="n">
        <v>4.541</v>
      </c>
      <c r="K168" s="16" t="n">
        <f aca="false">ABS(G168)</f>
        <v>300000</v>
      </c>
      <c r="L168" s="16" t="str">
        <f aca="false">IF(G168&gt;0,"BUY","SELL")</f>
        <v>BUY</v>
      </c>
      <c r="M168" s="16" t="str">
        <f aca="false">IF(E168="C","CALL","PUT")</f>
        <v>CALL</v>
      </c>
      <c r="N168" s="16" t="str">
        <f aca="false">CONCATENATE(L168," - ",M168)</f>
        <v>BUY - CALL</v>
      </c>
      <c r="O168" s="16" t="n">
        <f aca="false">I168+J168</f>
        <v>4.691</v>
      </c>
      <c r="P168" s="76" t="n">
        <f aca="false">IF(N168="SELL - PUT",IF(H168-O168&gt;0,0,(H168-O168)*K168),IF(N168="BUY - CALL",IF(O168-H168&gt;0,0,(H168-O168)*K168),IF(N168="SELL - CALL",IF(O168-H168&gt;0,0,(O168-H168)*K168),IF(N168="BUY - PUT",IF(H168-O168&gt;0,0,(O168-H168)*K168)))))</f>
        <v>0</v>
      </c>
    </row>
    <row r="169" customFormat="false" ht="12.75" hidden="false" customHeight="false" outlineLevel="0" collapsed="false">
      <c r="A169" s="0" t="s">
        <v>125</v>
      </c>
      <c r="B169" s="0" t="s">
        <v>501</v>
      </c>
      <c r="C169" s="7" t="s">
        <v>42</v>
      </c>
      <c r="D169" s="0" t="s">
        <v>20</v>
      </c>
      <c r="E169" s="0" t="s">
        <v>21</v>
      </c>
      <c r="F169" s="8" t="n">
        <v>36831</v>
      </c>
      <c r="G169" s="9" t="n">
        <v>300000</v>
      </c>
      <c r="H169" s="7" t="n">
        <v>4.61</v>
      </c>
      <c r="I169" s="0" t="n">
        <v>0.15</v>
      </c>
      <c r="J169" s="7" t="n">
        <v>4.541</v>
      </c>
      <c r="K169" s="16" t="n">
        <f aca="false">ABS(G169)</f>
        <v>300000</v>
      </c>
      <c r="L169" s="16" t="str">
        <f aca="false">IF(G169&gt;0,"BUY","SELL")</f>
        <v>BUY</v>
      </c>
      <c r="M169" s="16" t="str">
        <f aca="false">IF(E169="C","CALL","PUT")</f>
        <v>CALL</v>
      </c>
      <c r="N169" s="16" t="str">
        <f aca="false">CONCATENATE(L169," - ",M169)</f>
        <v>BUY - CALL</v>
      </c>
      <c r="O169" s="16" t="n">
        <f aca="false">I169+J169</f>
        <v>4.691</v>
      </c>
      <c r="P169" s="76" t="n">
        <f aca="false">IF(N169="SELL - PUT",IF(H169-O169&gt;0,0,(H169-O169)*K169),IF(N169="BUY - CALL",IF(O169-H169&gt;0,0,(H169-O169)*K169),IF(N169="SELL - CALL",IF(O169-H169&gt;0,0,(O169-H169)*K169),IF(N169="BUY - PUT",IF(H169-O169&gt;0,0,(O169-H169)*K169)))))</f>
        <v>0</v>
      </c>
    </row>
    <row r="170" customFormat="false" ht="12.75" hidden="false" customHeight="false" outlineLevel="0" collapsed="false">
      <c r="A170" s="16" t="s">
        <v>172</v>
      </c>
      <c r="B170" s="0" t="s">
        <v>502</v>
      </c>
      <c r="C170" s="7" t="s">
        <v>42</v>
      </c>
      <c r="D170" s="0" t="s">
        <v>20</v>
      </c>
      <c r="E170" s="0" t="s">
        <v>21</v>
      </c>
      <c r="F170" s="8" t="n">
        <v>36831</v>
      </c>
      <c r="G170" s="9" t="n">
        <v>-1500000</v>
      </c>
      <c r="H170" s="7" t="n">
        <v>4.61</v>
      </c>
      <c r="I170" s="0" t="n">
        <v>0.3</v>
      </c>
      <c r="J170" s="7" t="n">
        <v>4.541</v>
      </c>
      <c r="K170" s="16" t="n">
        <f aca="false">ABS(G170)</f>
        <v>1500000</v>
      </c>
      <c r="L170" s="16" t="str">
        <f aca="false">IF(G170&gt;0,"BUY","SELL")</f>
        <v>SELL</v>
      </c>
      <c r="M170" s="16" t="str">
        <f aca="false">IF(E170="C","CALL","PUT")</f>
        <v>CALL</v>
      </c>
      <c r="N170" s="16" t="str">
        <f aca="false">CONCATENATE(L170," - ",M170)</f>
        <v>SELL - CALL</v>
      </c>
      <c r="O170" s="16" t="n">
        <f aca="false">I170+J170</f>
        <v>4.841</v>
      </c>
      <c r="P170" s="76" t="n">
        <f aca="false">IF(N170="SELL - PUT",IF(H170-O170&gt;0,0,(H170-O170)*K170),IF(N170="BUY - CALL",IF(O170-H170&gt;0,0,(H170-O170)*K170),IF(N170="SELL - CALL",IF(O170-H170&gt;0,0,(O170-H170)*K170),IF(N170="BUY - PUT",IF(H170-O170&gt;0,0,(O170-H170)*K170)))))</f>
        <v>0</v>
      </c>
    </row>
    <row r="171" customFormat="false" ht="12.75" hidden="false" customHeight="false" outlineLevel="0" collapsed="false">
      <c r="A171" s="0" t="s">
        <v>296</v>
      </c>
      <c r="B171" s="0" t="s">
        <v>503</v>
      </c>
      <c r="C171" s="7" t="s">
        <v>42</v>
      </c>
      <c r="D171" s="0" t="s">
        <v>20</v>
      </c>
      <c r="E171" s="0" t="s">
        <v>21</v>
      </c>
      <c r="F171" s="8" t="n">
        <v>36831</v>
      </c>
      <c r="G171" s="9" t="n">
        <v>-150000</v>
      </c>
      <c r="H171" s="7" t="n">
        <v>4.61</v>
      </c>
      <c r="I171" s="0" t="n">
        <v>0.15</v>
      </c>
      <c r="J171" s="7" t="n">
        <v>4.541</v>
      </c>
      <c r="K171" s="16" t="n">
        <f aca="false">ABS(G171)</f>
        <v>150000</v>
      </c>
      <c r="L171" s="16" t="str">
        <f aca="false">IF(G171&gt;0,"BUY","SELL")</f>
        <v>SELL</v>
      </c>
      <c r="M171" s="16" t="str">
        <f aca="false">IF(E171="C","CALL","PUT")</f>
        <v>CALL</v>
      </c>
      <c r="N171" s="16" t="str">
        <f aca="false">CONCATENATE(L171," - ",M171)</f>
        <v>SELL - CALL</v>
      </c>
      <c r="O171" s="16" t="n">
        <f aca="false">I171+J171</f>
        <v>4.691</v>
      </c>
      <c r="P171" s="76" t="n">
        <f aca="false">IF(N171="SELL - PUT",IF(H171-O171&gt;0,0,(H171-O171)*K171),IF(N171="BUY - CALL",IF(O171-H171&gt;0,0,(H171-O171)*K171),IF(N171="SELL - CALL",IF(O171-H171&gt;0,0,(O171-H171)*K171),IF(N171="BUY - PUT",IF(H171-O171&gt;0,0,(O171-H171)*K171)))))</f>
        <v>0</v>
      </c>
    </row>
    <row r="172" customFormat="false" ht="12.75" hidden="false" customHeight="false" outlineLevel="0" collapsed="false">
      <c r="A172" s="21" t="s">
        <v>125</v>
      </c>
      <c r="B172" s="0" t="s">
        <v>504</v>
      </c>
      <c r="C172" s="7" t="s">
        <v>42</v>
      </c>
      <c r="D172" s="0" t="s">
        <v>20</v>
      </c>
      <c r="E172" s="0" t="s">
        <v>21</v>
      </c>
      <c r="F172" s="8" t="n">
        <v>36831</v>
      </c>
      <c r="G172" s="9" t="n">
        <v>-300000</v>
      </c>
      <c r="H172" s="7" t="n">
        <v>4.61</v>
      </c>
      <c r="I172" s="0" t="n">
        <v>0.15</v>
      </c>
      <c r="J172" s="7" t="n">
        <v>4.541</v>
      </c>
      <c r="K172" s="16" t="n">
        <f aca="false">ABS(G172)</f>
        <v>300000</v>
      </c>
      <c r="L172" s="16" t="str">
        <f aca="false">IF(G172&gt;0,"BUY","SELL")</f>
        <v>SELL</v>
      </c>
      <c r="M172" s="16" t="str">
        <f aca="false">IF(E172="C","CALL","PUT")</f>
        <v>CALL</v>
      </c>
      <c r="N172" s="16" t="str">
        <f aca="false">CONCATENATE(L172," - ",M172)</f>
        <v>SELL - CALL</v>
      </c>
      <c r="O172" s="16" t="n">
        <f aca="false">I172+J172</f>
        <v>4.691</v>
      </c>
      <c r="P172" s="76" t="n">
        <f aca="false">IF(N172="SELL - PUT",IF(H172-O172&gt;0,0,(H172-O172)*K172),IF(N172="BUY - CALL",IF(O172-H172&gt;0,0,(H172-O172)*K172),IF(N172="SELL - CALL",IF(O172-H172&gt;0,0,(O172-H172)*K172),IF(N172="BUY - PUT",IF(H172-O172&gt;0,0,(O172-H172)*K172)))))</f>
        <v>0</v>
      </c>
    </row>
    <row r="173" customFormat="false" ht="12.75" hidden="false" customHeight="false" outlineLevel="0" collapsed="false">
      <c r="A173" s="0" t="s">
        <v>296</v>
      </c>
      <c r="B173" s="0" t="s">
        <v>505</v>
      </c>
      <c r="C173" s="7" t="s">
        <v>42</v>
      </c>
      <c r="D173" s="0" t="s">
        <v>20</v>
      </c>
      <c r="E173" s="0" t="s">
        <v>21</v>
      </c>
      <c r="F173" s="8" t="n">
        <v>36831</v>
      </c>
      <c r="G173" s="9" t="n">
        <v>-150000</v>
      </c>
      <c r="H173" s="7" t="n">
        <v>4.61</v>
      </c>
      <c r="I173" s="0" t="n">
        <v>0.15</v>
      </c>
      <c r="J173" s="7" t="n">
        <v>4.541</v>
      </c>
      <c r="K173" s="16" t="n">
        <f aca="false">ABS(G173)</f>
        <v>150000</v>
      </c>
      <c r="L173" s="16" t="str">
        <f aca="false">IF(G173&gt;0,"BUY","SELL")</f>
        <v>SELL</v>
      </c>
      <c r="M173" s="16" t="str">
        <f aca="false">IF(E173="C","CALL","PUT")</f>
        <v>CALL</v>
      </c>
      <c r="N173" s="16" t="str">
        <f aca="false">CONCATENATE(L173," - ",M173)</f>
        <v>SELL - CALL</v>
      </c>
      <c r="O173" s="16" t="n">
        <f aca="false">I173+J173</f>
        <v>4.691</v>
      </c>
      <c r="P173" s="76" t="n">
        <f aca="false">IF(N173="SELL - PUT",IF(H173-O173&gt;0,0,(H173-O173)*K173),IF(N173="BUY - CALL",IF(O173-H173&gt;0,0,(H173-O173)*K173),IF(N173="SELL - CALL",IF(O173-H173&gt;0,0,(O173-H173)*K173),IF(N173="BUY - PUT",IF(H173-O173&gt;0,0,(O173-H173)*K173)))))</f>
        <v>0</v>
      </c>
    </row>
    <row r="174" customFormat="false" ht="12.75" hidden="false" customHeight="false" outlineLevel="0" collapsed="false">
      <c r="A174" s="0" t="s">
        <v>506</v>
      </c>
      <c r="B174" s="0" t="s">
        <v>507</v>
      </c>
      <c r="C174" s="7" t="s">
        <v>42</v>
      </c>
      <c r="D174" s="0" t="s">
        <v>20</v>
      </c>
      <c r="E174" s="0" t="s">
        <v>21</v>
      </c>
      <c r="F174" s="8" t="n">
        <v>36831</v>
      </c>
      <c r="G174" s="9" t="n">
        <v>-1500000</v>
      </c>
      <c r="H174" s="7" t="n">
        <v>4.61</v>
      </c>
      <c r="I174" s="80" t="n">
        <v>0.12</v>
      </c>
      <c r="J174" s="7" t="n">
        <v>4.541</v>
      </c>
      <c r="K174" s="16" t="n">
        <f aca="false">ABS(G174)</f>
        <v>1500000</v>
      </c>
      <c r="L174" s="16" t="str">
        <f aca="false">IF(G174&gt;0,"BUY","SELL")</f>
        <v>SELL</v>
      </c>
      <c r="M174" s="16" t="str">
        <f aca="false">IF(E174="C","CALL","PUT")</f>
        <v>CALL</v>
      </c>
      <c r="N174" s="16" t="str">
        <f aca="false">CONCATENATE(L174," - ",M174)</f>
        <v>SELL - CALL</v>
      </c>
      <c r="O174" s="16" t="n">
        <f aca="false">I174+J174</f>
        <v>4.661</v>
      </c>
      <c r="P174" s="76" t="n">
        <f aca="false">IF(N174="SELL - PUT",IF(H174-O174&gt;0,0,(H174-O174)*K174),IF(N174="BUY - CALL",IF(O174-H174&gt;0,0,(H174-O174)*K174),IF(N174="SELL - CALL",IF(O174-H174&gt;0,0,(O174-H174)*K174),IF(N174="BUY - PUT",IF(H174-O174&gt;0,0,(O174-H174)*K174)))))</f>
        <v>0</v>
      </c>
    </row>
    <row r="175" customFormat="false" ht="12.75" hidden="false" customHeight="false" outlineLevel="0" collapsed="false">
      <c r="A175" s="0" t="s">
        <v>314</v>
      </c>
      <c r="B175" s="0" t="s">
        <v>508</v>
      </c>
      <c r="C175" s="7" t="s">
        <v>42</v>
      </c>
      <c r="D175" s="0" t="s">
        <v>20</v>
      </c>
      <c r="E175" s="0" t="s">
        <v>21</v>
      </c>
      <c r="F175" s="8" t="n">
        <v>36831</v>
      </c>
      <c r="G175" s="9" t="n">
        <v>-300000</v>
      </c>
      <c r="H175" s="7" t="n">
        <v>4.61</v>
      </c>
      <c r="I175" s="80" t="n">
        <v>0.12</v>
      </c>
      <c r="J175" s="7" t="n">
        <v>4.541</v>
      </c>
      <c r="K175" s="16" t="n">
        <f aca="false">ABS(G175)</f>
        <v>300000</v>
      </c>
      <c r="L175" s="16" t="str">
        <f aca="false">IF(G175&gt;0,"BUY","SELL")</f>
        <v>SELL</v>
      </c>
      <c r="M175" s="16" t="str">
        <f aca="false">IF(E175="C","CALL","PUT")</f>
        <v>CALL</v>
      </c>
      <c r="N175" s="16" t="str">
        <f aca="false">CONCATENATE(L175," - ",M175)</f>
        <v>SELL - CALL</v>
      </c>
      <c r="O175" s="16" t="n">
        <f aca="false">I175+J175</f>
        <v>4.661</v>
      </c>
      <c r="P175" s="76" t="n">
        <f aca="false">IF(N175="SELL - PUT",IF(H175-O175&gt;0,0,(H175-O175)*K175),IF(N175="BUY - CALL",IF(O175-H175&gt;0,0,(H175-O175)*K175),IF(N175="SELL - CALL",IF(O175-H175&gt;0,0,(O175-H175)*K175),IF(N175="BUY - PUT",IF(H175-O175&gt;0,0,(O175-H175)*K175)))))</f>
        <v>0</v>
      </c>
    </row>
    <row r="176" customFormat="false" ht="12.75" hidden="false" customHeight="false" outlineLevel="0" collapsed="false">
      <c r="A176" s="0" t="s">
        <v>266</v>
      </c>
      <c r="B176" s="0" t="s">
        <v>509</v>
      </c>
      <c r="C176" s="7" t="s">
        <v>42</v>
      </c>
      <c r="D176" s="0" t="s">
        <v>20</v>
      </c>
      <c r="E176" s="0" t="s">
        <v>21</v>
      </c>
      <c r="F176" s="8" t="n">
        <v>36831</v>
      </c>
      <c r="G176" s="9" t="n">
        <v>-300000</v>
      </c>
      <c r="H176" s="7" t="n">
        <v>4.61</v>
      </c>
      <c r="I176" s="80" t="n">
        <v>0.15</v>
      </c>
      <c r="J176" s="7" t="n">
        <v>4.541</v>
      </c>
      <c r="K176" s="16" t="n">
        <f aca="false">ABS(G176)</f>
        <v>300000</v>
      </c>
      <c r="L176" s="16" t="str">
        <f aca="false">IF(G176&gt;0,"BUY","SELL")</f>
        <v>SELL</v>
      </c>
      <c r="M176" s="16" t="str">
        <f aca="false">IF(E176="C","CALL","PUT")</f>
        <v>CALL</v>
      </c>
      <c r="N176" s="16" t="str">
        <f aca="false">CONCATENATE(L176," - ",M176)</f>
        <v>SELL - CALL</v>
      </c>
      <c r="O176" s="16" t="n">
        <f aca="false">I176+J176</f>
        <v>4.691</v>
      </c>
      <c r="P176" s="76" t="n">
        <f aca="false">IF(N176="SELL - PUT",IF(H176-O176&gt;0,0,(H176-O176)*K176),IF(N176="BUY - CALL",IF(O176-H176&gt;0,0,(H176-O176)*K176),IF(N176="SELL - CALL",IF(O176-H176&gt;0,0,(O176-H176)*K176),IF(N176="BUY - PUT",IF(H176-O176&gt;0,0,(O176-H176)*K176)))))</f>
        <v>0</v>
      </c>
    </row>
    <row r="177" customFormat="false" ht="12.75" hidden="false" customHeight="false" outlineLevel="0" collapsed="false">
      <c r="A177" s="0" t="s">
        <v>200</v>
      </c>
      <c r="B177" s="0" t="s">
        <v>510</v>
      </c>
      <c r="C177" s="7" t="s">
        <v>42</v>
      </c>
      <c r="D177" s="0" t="s">
        <v>20</v>
      </c>
      <c r="E177" s="0" t="s">
        <v>21</v>
      </c>
      <c r="F177" s="8" t="n">
        <v>36831</v>
      </c>
      <c r="G177" s="9" t="n">
        <v>-300000</v>
      </c>
      <c r="H177" s="7" t="n">
        <v>4.61</v>
      </c>
      <c r="I177" s="80" t="n">
        <v>0.15</v>
      </c>
      <c r="J177" s="7" t="n">
        <v>4.541</v>
      </c>
      <c r="K177" s="16" t="n">
        <f aca="false">ABS(G177)</f>
        <v>300000</v>
      </c>
      <c r="L177" s="16" t="str">
        <f aca="false">IF(G177&gt;0,"BUY","SELL")</f>
        <v>SELL</v>
      </c>
      <c r="M177" s="16" t="str">
        <f aca="false">IF(E177="C","CALL","PUT")</f>
        <v>CALL</v>
      </c>
      <c r="N177" s="16" t="str">
        <f aca="false">CONCATENATE(L177," - ",M177)</f>
        <v>SELL - CALL</v>
      </c>
      <c r="O177" s="16" t="n">
        <f aca="false">I177+J177</f>
        <v>4.691</v>
      </c>
      <c r="P177" s="76" t="n">
        <f aca="false">IF(N177="SELL - PUT",IF(H177-O177&gt;0,0,(H177-O177)*K177),IF(N177="BUY - CALL",IF(O177-H177&gt;0,0,(H177-O177)*K177),IF(N177="SELL - CALL",IF(O177-H177&gt;0,0,(O177-H177)*K177),IF(N177="BUY - PUT",IF(H177-O177&gt;0,0,(O177-H177)*K177)))))</f>
        <v>0</v>
      </c>
    </row>
    <row r="178" customFormat="false" ht="12.75" hidden="false" customHeight="false" outlineLevel="0" collapsed="false">
      <c r="A178" s="0" t="s">
        <v>225</v>
      </c>
      <c r="B178" s="0" t="s">
        <v>511</v>
      </c>
      <c r="C178" s="7" t="s">
        <v>42</v>
      </c>
      <c r="D178" s="0" t="s">
        <v>20</v>
      </c>
      <c r="E178" s="0" t="s">
        <v>21</v>
      </c>
      <c r="F178" s="8" t="n">
        <v>36831</v>
      </c>
      <c r="G178" s="9" t="n">
        <v>-300000</v>
      </c>
      <c r="H178" s="7" t="n">
        <v>4.61</v>
      </c>
      <c r="I178" s="80" t="n">
        <v>0.15</v>
      </c>
      <c r="J178" s="7" t="n">
        <v>4.541</v>
      </c>
      <c r="K178" s="16" t="n">
        <f aca="false">ABS(G178)</f>
        <v>300000</v>
      </c>
      <c r="L178" s="16" t="str">
        <f aca="false">IF(G178&gt;0,"BUY","SELL")</f>
        <v>SELL</v>
      </c>
      <c r="M178" s="16" t="str">
        <f aca="false">IF(E178="C","CALL","PUT")</f>
        <v>CALL</v>
      </c>
      <c r="N178" s="16" t="str">
        <f aca="false">CONCATENATE(L178," - ",M178)</f>
        <v>SELL - CALL</v>
      </c>
      <c r="O178" s="16" t="n">
        <f aca="false">I178+J178</f>
        <v>4.691</v>
      </c>
      <c r="P178" s="76" t="n">
        <f aca="false">IF(N178="SELL - PUT",IF(H178-O178&gt;0,0,(H178-O178)*K178),IF(N178="BUY - CALL",IF(O178-H178&gt;0,0,(H178-O178)*K178),IF(N178="SELL - CALL",IF(O178-H178&gt;0,0,(O178-H178)*K178),IF(N178="BUY - PUT",IF(H178-O178&gt;0,0,(O178-H178)*K178)))))</f>
        <v>0</v>
      </c>
    </row>
    <row r="179" customFormat="false" ht="12.75" hidden="false" customHeight="false" outlineLevel="0" collapsed="false">
      <c r="A179" s="0" t="s">
        <v>200</v>
      </c>
      <c r="B179" s="0" t="s">
        <v>512</v>
      </c>
      <c r="C179" s="7" t="s">
        <v>42</v>
      </c>
      <c r="D179" s="0" t="s">
        <v>20</v>
      </c>
      <c r="E179" s="0" t="s">
        <v>21</v>
      </c>
      <c r="F179" s="8" t="n">
        <v>36831</v>
      </c>
      <c r="G179" s="9" t="n">
        <v>-1000000</v>
      </c>
      <c r="H179" s="7" t="n">
        <v>4.61</v>
      </c>
      <c r="I179" s="80" t="n">
        <v>0.2</v>
      </c>
      <c r="J179" s="7" t="n">
        <v>4.541</v>
      </c>
      <c r="K179" s="16" t="n">
        <f aca="false">ABS(G179)</f>
        <v>1000000</v>
      </c>
      <c r="L179" s="16" t="str">
        <f aca="false">IF(G179&gt;0,"BUY","SELL")</f>
        <v>SELL</v>
      </c>
      <c r="M179" s="16" t="str">
        <f aca="false">IF(E179="C","CALL","PUT")</f>
        <v>CALL</v>
      </c>
      <c r="N179" s="16" t="str">
        <f aca="false">CONCATENATE(L179," - ",M179)</f>
        <v>SELL - CALL</v>
      </c>
      <c r="O179" s="16" t="n">
        <f aca="false">I179+J179</f>
        <v>4.741</v>
      </c>
      <c r="P179" s="76" t="n">
        <f aca="false">IF(N179="SELL - PUT",IF(H179-O179&gt;0,0,(H179-O179)*K179),IF(N179="BUY - CALL",IF(O179-H179&gt;0,0,(H179-O179)*K179),IF(N179="SELL - CALL",IF(O179-H179&gt;0,0,(O179-H179)*K179),IF(N179="BUY - PUT",IF(H179-O179&gt;0,0,(O179-H179)*K179)))))</f>
        <v>0</v>
      </c>
    </row>
    <row r="180" customFormat="false" ht="12.75" hidden="false" customHeight="false" outlineLevel="0" collapsed="false">
      <c r="A180" s="0" t="s">
        <v>314</v>
      </c>
      <c r="B180" s="0" t="s">
        <v>513</v>
      </c>
      <c r="C180" s="7" t="s">
        <v>42</v>
      </c>
      <c r="D180" s="0" t="s">
        <v>20</v>
      </c>
      <c r="E180" s="0" t="s">
        <v>31</v>
      </c>
      <c r="F180" s="8" t="n">
        <v>36831</v>
      </c>
      <c r="G180" s="9" t="n">
        <v>300000</v>
      </c>
      <c r="H180" s="7" t="n">
        <v>4.61</v>
      </c>
      <c r="I180" s="80" t="n">
        <v>0.11</v>
      </c>
      <c r="J180" s="7" t="n">
        <v>4.541</v>
      </c>
      <c r="K180" s="16" t="n">
        <f aca="false">ABS(G180)</f>
        <v>300000</v>
      </c>
      <c r="L180" s="16" t="str">
        <f aca="false">IF(G180&gt;0,"BUY","SELL")</f>
        <v>BUY</v>
      </c>
      <c r="M180" s="16" t="str">
        <f aca="false">IF(E180="C","CALL","PUT")</f>
        <v>PUT</v>
      </c>
      <c r="N180" s="16" t="str">
        <f aca="false">CONCATENATE(L180," - ",M180)</f>
        <v>BUY - PUT</v>
      </c>
      <c r="O180" s="16" t="n">
        <f aca="false">I180+J180</f>
        <v>4.651</v>
      </c>
      <c r="P180" s="76" t="n">
        <f aca="false">IF(N180="SELL - PUT",IF(H180-O180&gt;0,0,(H180-O180)*K180),IF(N180="BUY - CALL",IF(O180-H180&gt;0,0,(H180-O180)*K180),IF(N180="SELL - CALL",IF(O180-H180&gt;0,0,(O180-H180)*K180),IF(N180="BUY - PUT",IF(H180-O180&gt;0,0,(O180-H180)*K180)))))</f>
        <v>12300.0000000001</v>
      </c>
    </row>
    <row r="181" customFormat="false" ht="12.75" hidden="false" customHeight="false" outlineLevel="0" collapsed="false">
      <c r="A181" s="0" t="s">
        <v>314</v>
      </c>
      <c r="B181" s="0" t="s">
        <v>514</v>
      </c>
      <c r="C181" s="7" t="s">
        <v>42</v>
      </c>
      <c r="D181" s="0" t="s">
        <v>20</v>
      </c>
      <c r="E181" s="0" t="s">
        <v>31</v>
      </c>
      <c r="F181" s="8" t="n">
        <v>36831</v>
      </c>
      <c r="G181" s="9" t="n">
        <v>300000</v>
      </c>
      <c r="H181" s="7" t="n">
        <v>4.61</v>
      </c>
      <c r="I181" s="80" t="n">
        <v>0.11</v>
      </c>
      <c r="J181" s="7" t="n">
        <v>4.541</v>
      </c>
      <c r="K181" s="16" t="n">
        <f aca="false">ABS(G181)</f>
        <v>300000</v>
      </c>
      <c r="L181" s="16" t="str">
        <f aca="false">IF(G181&gt;0,"BUY","SELL")</f>
        <v>BUY</v>
      </c>
      <c r="M181" s="16" t="str">
        <f aca="false">IF(E181="C","CALL","PUT")</f>
        <v>PUT</v>
      </c>
      <c r="N181" s="16" t="str">
        <f aca="false">CONCATENATE(L181," - ",M181)</f>
        <v>BUY - PUT</v>
      </c>
      <c r="O181" s="16" t="n">
        <f aca="false">I181+J181</f>
        <v>4.651</v>
      </c>
      <c r="P181" s="76" t="n">
        <f aca="false">IF(N181="SELL - PUT",IF(H181-O181&gt;0,0,(H181-O181)*K181),IF(N181="BUY - CALL",IF(O181-H181&gt;0,0,(H181-O181)*K181),IF(N181="SELL - CALL",IF(O181-H181&gt;0,0,(O181-H181)*K181),IF(N181="BUY - PUT",IF(H181-O181&gt;0,0,(O181-H181)*K181)))))</f>
        <v>12300.0000000001</v>
      </c>
    </row>
    <row r="182" customFormat="false" ht="12.75" hidden="false" customHeight="false" outlineLevel="0" collapsed="false">
      <c r="A182" s="0" t="s">
        <v>314</v>
      </c>
      <c r="B182" s="0" t="s">
        <v>515</v>
      </c>
      <c r="C182" s="7" t="s">
        <v>42</v>
      </c>
      <c r="D182" s="0" t="s">
        <v>20</v>
      </c>
      <c r="E182" s="0" t="s">
        <v>31</v>
      </c>
      <c r="F182" s="8" t="n">
        <v>36831</v>
      </c>
      <c r="G182" s="9" t="n">
        <v>300000</v>
      </c>
      <c r="H182" s="7" t="n">
        <v>4.61</v>
      </c>
      <c r="I182" s="80" t="n">
        <v>0.11</v>
      </c>
      <c r="J182" s="7" t="n">
        <v>4.541</v>
      </c>
      <c r="K182" s="16" t="n">
        <f aca="false">ABS(G182)</f>
        <v>300000</v>
      </c>
      <c r="L182" s="16" t="str">
        <f aca="false">IF(G182&gt;0,"BUY","SELL")</f>
        <v>BUY</v>
      </c>
      <c r="M182" s="16" t="str">
        <f aca="false">IF(E182="C","CALL","PUT")</f>
        <v>PUT</v>
      </c>
      <c r="N182" s="16" t="str">
        <f aca="false">CONCATENATE(L182," - ",M182)</f>
        <v>BUY - PUT</v>
      </c>
      <c r="O182" s="16" t="n">
        <f aca="false">I182+J182</f>
        <v>4.651</v>
      </c>
      <c r="P182" s="76" t="n">
        <f aca="false">IF(N182="SELL - PUT",IF(H182-O182&gt;0,0,(H182-O182)*K182),IF(N182="BUY - CALL",IF(O182-H182&gt;0,0,(H182-O182)*K182),IF(N182="SELL - CALL",IF(O182-H182&gt;0,0,(O182-H182)*K182),IF(N182="BUY - PUT",IF(H182-O182&gt;0,0,(O182-H182)*K182)))))</f>
        <v>12300.0000000001</v>
      </c>
    </row>
    <row r="183" customFormat="false" ht="12.75" hidden="false" customHeight="false" outlineLevel="0" collapsed="false">
      <c r="A183" s="0" t="s">
        <v>118</v>
      </c>
      <c r="B183" s="0" t="s">
        <v>516</v>
      </c>
      <c r="C183" s="7" t="s">
        <v>42</v>
      </c>
      <c r="D183" s="0" t="s">
        <v>20</v>
      </c>
      <c r="E183" s="0" t="s">
        <v>21</v>
      </c>
      <c r="F183" s="8" t="n">
        <v>36831</v>
      </c>
      <c r="G183" s="9" t="n">
        <v>300000</v>
      </c>
      <c r="H183" s="7" t="n">
        <v>4.61</v>
      </c>
      <c r="I183" s="80" t="n">
        <v>0.15</v>
      </c>
      <c r="J183" s="7" t="n">
        <v>4.541</v>
      </c>
      <c r="K183" s="16" t="n">
        <f aca="false">ABS(G183)</f>
        <v>300000</v>
      </c>
      <c r="L183" s="16" t="str">
        <f aca="false">IF(G183&gt;0,"BUY","SELL")</f>
        <v>BUY</v>
      </c>
      <c r="M183" s="16" t="str">
        <f aca="false">IF(E183="C","CALL","PUT")</f>
        <v>CALL</v>
      </c>
      <c r="N183" s="16" t="str">
        <f aca="false">CONCATENATE(L183," - ",M183)</f>
        <v>BUY - CALL</v>
      </c>
      <c r="O183" s="16" t="n">
        <f aca="false">I183+J183</f>
        <v>4.691</v>
      </c>
      <c r="P183" s="76" t="n">
        <f aca="false">IF(N183="SELL - PUT",IF(H183-O183&gt;0,0,(H183-O183)*K183),IF(N183="BUY - CALL",IF(O183-H183&gt;0,0,(H183-O183)*K183),IF(N183="SELL - CALL",IF(O183-H183&gt;0,0,(O183-H183)*K183),IF(N183="BUY - PUT",IF(H183-O183&gt;0,0,(O183-H183)*K183)))))</f>
        <v>0</v>
      </c>
    </row>
    <row r="184" customFormat="false" ht="12.75" hidden="false" customHeight="false" outlineLevel="0" collapsed="false">
      <c r="A184" s="0" t="s">
        <v>218</v>
      </c>
      <c r="B184" s="0" t="s">
        <v>517</v>
      </c>
      <c r="C184" s="7" t="s">
        <v>42</v>
      </c>
      <c r="D184" s="0" t="s">
        <v>20</v>
      </c>
      <c r="E184" s="0" t="s">
        <v>21</v>
      </c>
      <c r="F184" s="8" t="n">
        <v>36831</v>
      </c>
      <c r="G184" s="9" t="n">
        <v>500000</v>
      </c>
      <c r="H184" s="7" t="n">
        <v>4.61</v>
      </c>
      <c r="I184" s="80" t="n">
        <v>0.3</v>
      </c>
      <c r="J184" s="7" t="n">
        <v>4.541</v>
      </c>
      <c r="K184" s="16" t="n">
        <f aca="false">ABS(G184)</f>
        <v>500000</v>
      </c>
      <c r="L184" s="16" t="str">
        <f aca="false">IF(G184&gt;0,"BUY","SELL")</f>
        <v>BUY</v>
      </c>
      <c r="M184" s="16" t="str">
        <f aca="false">IF(E184="C","CALL","PUT")</f>
        <v>CALL</v>
      </c>
      <c r="N184" s="16" t="str">
        <f aca="false">CONCATENATE(L184," - ",M184)</f>
        <v>BUY - CALL</v>
      </c>
      <c r="O184" s="16" t="n">
        <f aca="false">I184+J184</f>
        <v>4.841</v>
      </c>
      <c r="P184" s="76" t="n">
        <f aca="false">IF(N184="SELL - PUT",IF(H184-O184&gt;0,0,(H184-O184)*K184),IF(N184="BUY - CALL",IF(O184-H184&gt;0,0,(H184-O184)*K184),IF(N184="SELL - CALL",IF(O184-H184&gt;0,0,(O184-H184)*K184),IF(N184="BUY - PUT",IF(H184-O184&gt;0,0,(O184-H184)*K184)))))</f>
        <v>0</v>
      </c>
    </row>
    <row r="185" customFormat="false" ht="12.75" hidden="false" customHeight="false" outlineLevel="0" collapsed="false">
      <c r="A185" s="0" t="s">
        <v>296</v>
      </c>
      <c r="B185" s="0" t="s">
        <v>518</v>
      </c>
      <c r="C185" s="7" t="s">
        <v>42</v>
      </c>
      <c r="D185" s="0" t="s">
        <v>20</v>
      </c>
      <c r="E185" s="0" t="s">
        <v>21</v>
      </c>
      <c r="F185" s="8" t="n">
        <v>36831</v>
      </c>
      <c r="G185" s="9" t="n">
        <v>-300000</v>
      </c>
      <c r="H185" s="7" t="n">
        <v>4.61</v>
      </c>
      <c r="I185" s="80" t="n">
        <v>0.15</v>
      </c>
      <c r="J185" s="7" t="n">
        <v>4.541</v>
      </c>
      <c r="K185" s="16" t="n">
        <f aca="false">ABS(G185)</f>
        <v>300000</v>
      </c>
      <c r="L185" s="16" t="str">
        <f aca="false">IF(G185&gt;0,"BUY","SELL")</f>
        <v>SELL</v>
      </c>
      <c r="M185" s="16" t="str">
        <f aca="false">IF(E185="C","CALL","PUT")</f>
        <v>CALL</v>
      </c>
      <c r="N185" s="16" t="str">
        <f aca="false">CONCATENATE(L185," - ",M185)</f>
        <v>SELL - CALL</v>
      </c>
      <c r="O185" s="16" t="n">
        <f aca="false">I185+J185</f>
        <v>4.691</v>
      </c>
      <c r="P185" s="76" t="n">
        <f aca="false">IF(N185="SELL - PUT",IF(H185-O185&gt;0,0,(H185-O185)*K185),IF(N185="BUY - CALL",IF(O185-H185&gt;0,0,(H185-O185)*K185),IF(N185="SELL - CALL",IF(O185-H185&gt;0,0,(O185-H185)*K185),IF(N185="BUY - PUT",IF(H185-O185&gt;0,0,(O185-H185)*K185)))))</f>
        <v>0</v>
      </c>
    </row>
    <row r="186" customFormat="false" ht="12.75" hidden="false" customHeight="false" outlineLevel="0" collapsed="false">
      <c r="A186" s="0" t="s">
        <v>118</v>
      </c>
      <c r="B186" s="0" t="s">
        <v>519</v>
      </c>
      <c r="C186" s="7" t="s">
        <v>42</v>
      </c>
      <c r="D186" s="0" t="s">
        <v>20</v>
      </c>
      <c r="E186" s="0" t="s">
        <v>31</v>
      </c>
      <c r="F186" s="8" t="n">
        <v>36831</v>
      </c>
      <c r="G186" s="9" t="n">
        <v>500000</v>
      </c>
      <c r="H186" s="7" t="n">
        <v>4.61</v>
      </c>
      <c r="I186" s="80" t="n">
        <v>0.15</v>
      </c>
      <c r="J186" s="7" t="n">
        <v>4.541</v>
      </c>
      <c r="K186" s="16" t="n">
        <f aca="false">ABS(G186)</f>
        <v>500000</v>
      </c>
      <c r="L186" s="16" t="str">
        <f aca="false">IF(G186&gt;0,"BUY","SELL")</f>
        <v>BUY</v>
      </c>
      <c r="M186" s="16" t="str">
        <f aca="false">IF(E186="C","CALL","PUT")</f>
        <v>PUT</v>
      </c>
      <c r="N186" s="16" t="str">
        <f aca="false">CONCATENATE(L186," - ",M186)</f>
        <v>BUY - PUT</v>
      </c>
      <c r="O186" s="16" t="n">
        <f aca="false">I186+J186</f>
        <v>4.691</v>
      </c>
      <c r="P186" s="76" t="n">
        <f aca="false">IF(N186="SELL - PUT",IF(H186-O186&gt;0,0,(H186-O186)*K186),IF(N186="BUY - CALL",IF(O186-H186&gt;0,0,(H186-O186)*K186),IF(N186="SELL - CALL",IF(O186-H186&gt;0,0,(O186-H186)*K186),IF(N186="BUY - PUT",IF(H186-O186&gt;0,0,(O186-H186)*K186)))))</f>
        <v>40500.0000000002</v>
      </c>
    </row>
    <row r="187" customFormat="false" ht="12.75" hidden="false" customHeight="false" outlineLevel="0" collapsed="false">
      <c r="A187" s="0" t="s">
        <v>506</v>
      </c>
      <c r="B187" s="0" t="s">
        <v>520</v>
      </c>
      <c r="C187" s="7" t="s">
        <v>42</v>
      </c>
      <c r="D187" s="0" t="s">
        <v>20</v>
      </c>
      <c r="E187" s="0" t="s">
        <v>21</v>
      </c>
      <c r="F187" s="8" t="n">
        <v>36831</v>
      </c>
      <c r="G187" s="9" t="n">
        <v>-300000</v>
      </c>
      <c r="H187" s="7" t="n">
        <v>4.61</v>
      </c>
      <c r="I187" s="80" t="n">
        <v>0.1475</v>
      </c>
      <c r="J187" s="7" t="n">
        <v>4.541</v>
      </c>
      <c r="K187" s="16" t="n">
        <f aca="false">ABS(G187)</f>
        <v>300000</v>
      </c>
      <c r="L187" s="16" t="str">
        <f aca="false">IF(G187&gt;0,"BUY","SELL")</f>
        <v>SELL</v>
      </c>
      <c r="M187" s="16" t="str">
        <f aca="false">IF(E187="C","CALL","PUT")</f>
        <v>CALL</v>
      </c>
      <c r="N187" s="16" t="str">
        <f aca="false">CONCATENATE(L187," - ",M187)</f>
        <v>SELL - CALL</v>
      </c>
      <c r="O187" s="16" t="n">
        <f aca="false">I187+J187</f>
        <v>4.6885</v>
      </c>
      <c r="P187" s="76" t="n">
        <f aca="false">IF(N187="SELL - PUT",IF(H187-O187&gt;0,0,(H187-O187)*K187),IF(N187="BUY - CALL",IF(O187-H187&gt;0,0,(H187-O187)*K187),IF(N187="SELL - CALL",IF(O187-H187&gt;0,0,(O187-H187)*K187),IF(N187="BUY - PUT",IF(H187-O187&gt;0,0,(O187-H187)*K187)))))</f>
        <v>0</v>
      </c>
    </row>
    <row r="188" customFormat="false" ht="12.75" hidden="false" customHeight="false" outlineLevel="0" collapsed="false">
      <c r="A188" s="0" t="s">
        <v>122</v>
      </c>
      <c r="B188" s="0" t="s">
        <v>521</v>
      </c>
      <c r="C188" s="7" t="s">
        <v>42</v>
      </c>
      <c r="D188" s="0" t="s">
        <v>20</v>
      </c>
      <c r="E188" s="0" t="s">
        <v>21</v>
      </c>
      <c r="F188" s="8" t="n">
        <v>36831</v>
      </c>
      <c r="G188" s="9" t="n">
        <v>-1000000</v>
      </c>
      <c r="H188" s="7" t="n">
        <v>4.61</v>
      </c>
      <c r="I188" s="81" t="n">
        <v>0.16</v>
      </c>
      <c r="J188" s="7" t="n">
        <v>4.541</v>
      </c>
      <c r="K188" s="16" t="n">
        <f aca="false">ABS(G188)</f>
        <v>1000000</v>
      </c>
      <c r="L188" s="16" t="str">
        <f aca="false">IF(G188&gt;0,"BUY","SELL")</f>
        <v>SELL</v>
      </c>
      <c r="M188" s="16" t="str">
        <f aca="false">IF(E188="C","CALL","PUT")</f>
        <v>CALL</v>
      </c>
      <c r="N188" s="16" t="str">
        <f aca="false">CONCATENATE(L188," - ",M188)</f>
        <v>SELL - CALL</v>
      </c>
      <c r="O188" s="16" t="n">
        <f aca="false">I188+J188</f>
        <v>4.701</v>
      </c>
      <c r="P188" s="76" t="n">
        <f aca="false">IF(N188="SELL - PUT",IF(H188-O188&gt;0,0,(H188-O188)*K188),IF(N188="BUY - CALL",IF(O188-H188&gt;0,0,(H188-O188)*K188),IF(N188="SELL - CALL",IF(O188-H188&gt;0,0,(O188-H188)*K188),IF(N188="BUY - PUT",IF(H188-O188&gt;0,0,(O188-H188)*K188)))))</f>
        <v>0</v>
      </c>
    </row>
    <row r="189" customFormat="false" ht="12.75" hidden="false" customHeight="false" outlineLevel="0" collapsed="false">
      <c r="A189" s="0" t="s">
        <v>118</v>
      </c>
      <c r="B189" s="0" t="s">
        <v>522</v>
      </c>
      <c r="C189" s="7" t="s">
        <v>42</v>
      </c>
      <c r="D189" s="0" t="s">
        <v>20</v>
      </c>
      <c r="E189" s="0" t="s">
        <v>21</v>
      </c>
      <c r="F189" s="8" t="n">
        <v>36831</v>
      </c>
      <c r="G189" s="9" t="n">
        <v>-500000</v>
      </c>
      <c r="H189" s="7" t="n">
        <v>4.61</v>
      </c>
      <c r="I189" s="81" t="n">
        <v>0.15</v>
      </c>
      <c r="J189" s="7" t="n">
        <v>4.541</v>
      </c>
      <c r="K189" s="16" t="n">
        <f aca="false">ABS(G189)</f>
        <v>500000</v>
      </c>
      <c r="L189" s="16" t="str">
        <f aca="false">IF(G189&gt;0,"BUY","SELL")</f>
        <v>SELL</v>
      </c>
      <c r="M189" s="16" t="str">
        <f aca="false">IF(E189="C","CALL","PUT")</f>
        <v>CALL</v>
      </c>
      <c r="N189" s="16" t="str">
        <f aca="false">CONCATENATE(L189," - ",M189)</f>
        <v>SELL - CALL</v>
      </c>
      <c r="O189" s="16" t="n">
        <f aca="false">I189+J189</f>
        <v>4.691</v>
      </c>
      <c r="P189" s="76" t="n">
        <f aca="false">IF(N189="SELL - PUT",IF(H189-O189&gt;0,0,(H189-O189)*K189),IF(N189="BUY - CALL",IF(O189-H189&gt;0,0,(H189-O189)*K189),IF(N189="SELL - CALL",IF(O189-H189&gt;0,0,(O189-H189)*K189),IF(N189="BUY - PUT",IF(H189-O189&gt;0,0,(O189-H189)*K189)))))</f>
        <v>0</v>
      </c>
    </row>
    <row r="190" customFormat="false" ht="12.75" hidden="false" customHeight="false" outlineLevel="0" collapsed="false">
      <c r="A190" s="16" t="s">
        <v>118</v>
      </c>
      <c r="B190" s="0" t="s">
        <v>523</v>
      </c>
      <c r="C190" s="7" t="s">
        <v>205</v>
      </c>
      <c r="D190" s="0" t="s">
        <v>20</v>
      </c>
      <c r="E190" s="0" t="s">
        <v>21</v>
      </c>
      <c r="F190" s="8" t="n">
        <v>36831</v>
      </c>
      <c r="G190" s="9" t="n">
        <v>150000</v>
      </c>
      <c r="H190" s="7" t="n">
        <v>5.18</v>
      </c>
      <c r="I190" s="0" t="n">
        <v>0.2</v>
      </c>
      <c r="J190" s="7" t="n">
        <v>4.541</v>
      </c>
      <c r="K190" s="16" t="n">
        <f aca="false">ABS(G190)</f>
        <v>150000</v>
      </c>
      <c r="L190" s="16" t="str">
        <f aca="false">IF(G190&gt;0,"BUY","SELL")</f>
        <v>BUY</v>
      </c>
      <c r="M190" s="16" t="str">
        <f aca="false">IF(E190="C","CALL","PUT")</f>
        <v>CALL</v>
      </c>
      <c r="N190" s="16" t="str">
        <f aca="false">CONCATENATE(L190," - ",M190)</f>
        <v>BUY - CALL</v>
      </c>
      <c r="O190" s="16" t="n">
        <f aca="false">I190+J190</f>
        <v>4.741</v>
      </c>
      <c r="P190" s="76" t="n">
        <f aca="false">IF(N190="SELL - PUT",IF(H190-O190&gt;0,0,(H190-O190)*K190),IF(N190="BUY - CALL",IF(O190-H190&gt;0,0,(H190-O190)*K190),IF(N190="SELL - CALL",IF(O190-H190&gt;0,0,(O190-H190)*K190),IF(N190="BUY - PUT",IF(H190-O190&gt;0,0,(O190-H190)*K190)))))</f>
        <v>65849.9999999999</v>
      </c>
    </row>
    <row r="191" customFormat="false" ht="12.75" hidden="false" customHeight="false" outlineLevel="0" collapsed="false">
      <c r="A191" s="0" t="s">
        <v>172</v>
      </c>
      <c r="B191" s="0" t="s">
        <v>524</v>
      </c>
      <c r="C191" s="7" t="s">
        <v>205</v>
      </c>
      <c r="D191" s="0" t="s">
        <v>20</v>
      </c>
      <c r="E191" s="0" t="s">
        <v>21</v>
      </c>
      <c r="F191" s="8" t="n">
        <v>36831</v>
      </c>
      <c r="G191" s="9" t="n">
        <v>1000000</v>
      </c>
      <c r="H191" s="7" t="n">
        <v>5.18</v>
      </c>
      <c r="I191" s="0" t="n">
        <v>0.3</v>
      </c>
      <c r="J191" s="7" t="n">
        <v>4.541</v>
      </c>
      <c r="K191" s="16" t="n">
        <f aca="false">ABS(G191)</f>
        <v>1000000</v>
      </c>
      <c r="L191" s="16" t="str">
        <f aca="false">IF(G191&gt;0,"BUY","SELL")</f>
        <v>BUY</v>
      </c>
      <c r="M191" s="16" t="str">
        <f aca="false">IF(E191="C","CALL","PUT")</f>
        <v>CALL</v>
      </c>
      <c r="N191" s="16" t="str">
        <f aca="false">CONCATENATE(L191," - ",M191)</f>
        <v>BUY - CALL</v>
      </c>
      <c r="O191" s="16" t="n">
        <f aca="false">I191+J191</f>
        <v>4.841</v>
      </c>
      <c r="P191" s="76" t="n">
        <f aca="false">IF(N191="SELL - PUT",IF(H191-O191&gt;0,0,(H191-O191)*K191),IF(N191="BUY - CALL",IF(O191-H191&gt;0,0,(H191-O191)*K191),IF(N191="SELL - CALL",IF(O191-H191&gt;0,0,(O191-H191)*K191),IF(N191="BUY - PUT",IF(H191-O191&gt;0,0,(O191-H191)*K191)))))</f>
        <v>339000</v>
      </c>
    </row>
    <row r="192" customFormat="false" ht="12.75" hidden="false" customHeight="false" outlineLevel="0" collapsed="false">
      <c r="A192" s="0" t="s">
        <v>300</v>
      </c>
      <c r="B192" s="0" t="s">
        <v>525</v>
      </c>
      <c r="C192" s="7" t="s">
        <v>205</v>
      </c>
      <c r="D192" s="0" t="s">
        <v>20</v>
      </c>
      <c r="E192" s="0" t="s">
        <v>21</v>
      </c>
      <c r="F192" s="8" t="n">
        <v>36831</v>
      </c>
      <c r="G192" s="9" t="n">
        <v>500000</v>
      </c>
      <c r="H192" s="7" t="n">
        <v>5.18</v>
      </c>
      <c r="I192" s="0" t="n">
        <v>0.3</v>
      </c>
      <c r="J192" s="7" t="n">
        <v>4.541</v>
      </c>
      <c r="K192" s="16" t="n">
        <f aca="false">ABS(G192)</f>
        <v>500000</v>
      </c>
      <c r="L192" s="16" t="str">
        <f aca="false">IF(G192&gt;0,"BUY","SELL")</f>
        <v>BUY</v>
      </c>
      <c r="M192" s="16" t="str">
        <f aca="false">IF(E192="C","CALL","PUT")</f>
        <v>CALL</v>
      </c>
      <c r="N192" s="16" t="str">
        <f aca="false">CONCATENATE(L192," - ",M192)</f>
        <v>BUY - CALL</v>
      </c>
      <c r="O192" s="16" t="n">
        <f aca="false">I192+J192</f>
        <v>4.841</v>
      </c>
      <c r="P192" s="76" t="n">
        <f aca="false">IF(N192="SELL - PUT",IF(H192-O192&gt;0,0,(H192-O192)*K192),IF(N192="BUY - CALL",IF(O192-H192&gt;0,0,(H192-O192)*K192),IF(N192="SELL - CALL",IF(O192-H192&gt;0,0,(O192-H192)*K192),IF(N192="BUY - PUT",IF(H192-O192&gt;0,0,(O192-H192)*K192)))))</f>
        <v>169500</v>
      </c>
    </row>
    <row r="193" customFormat="false" ht="12.75" hidden="false" customHeight="false" outlineLevel="0" collapsed="false">
      <c r="A193" s="0" t="s">
        <v>172</v>
      </c>
      <c r="B193" s="0" t="s">
        <v>526</v>
      </c>
      <c r="C193" s="7" t="s">
        <v>205</v>
      </c>
      <c r="D193" s="0" t="s">
        <v>20</v>
      </c>
      <c r="E193" s="0" t="s">
        <v>21</v>
      </c>
      <c r="F193" s="8" t="n">
        <v>36831</v>
      </c>
      <c r="G193" s="9" t="n">
        <v>500000</v>
      </c>
      <c r="H193" s="7" t="n">
        <v>5.18</v>
      </c>
      <c r="I193" s="0" t="n">
        <v>0.3</v>
      </c>
      <c r="J193" s="7" t="n">
        <v>4.541</v>
      </c>
      <c r="K193" s="16" t="n">
        <f aca="false">ABS(G193)</f>
        <v>500000</v>
      </c>
      <c r="L193" s="16" t="str">
        <f aca="false">IF(G193&gt;0,"BUY","SELL")</f>
        <v>BUY</v>
      </c>
      <c r="M193" s="16" t="str">
        <f aca="false">IF(E193="C","CALL","PUT")</f>
        <v>CALL</v>
      </c>
      <c r="N193" s="16" t="str">
        <f aca="false">CONCATENATE(L193," - ",M193)</f>
        <v>BUY - CALL</v>
      </c>
      <c r="O193" s="16" t="n">
        <f aca="false">I193+J193</f>
        <v>4.841</v>
      </c>
      <c r="P193" s="76" t="n">
        <f aca="false">IF(N193="SELL - PUT",IF(H193-O193&gt;0,0,(H193-O193)*K193),IF(N193="BUY - CALL",IF(O193-H193&gt;0,0,(H193-O193)*K193),IF(N193="SELL - CALL",IF(O193-H193&gt;0,0,(O193-H193)*K193),IF(N193="BUY - PUT",IF(H193-O193&gt;0,0,(O193-H193)*K193)))))</f>
        <v>169500</v>
      </c>
    </row>
    <row r="194" customFormat="false" ht="12.75" hidden="false" customHeight="false" outlineLevel="0" collapsed="false">
      <c r="A194" s="21" t="s">
        <v>172</v>
      </c>
      <c r="B194" s="0" t="s">
        <v>527</v>
      </c>
      <c r="C194" s="7" t="s">
        <v>205</v>
      </c>
      <c r="D194" s="0" t="s">
        <v>20</v>
      </c>
      <c r="E194" s="0" t="s">
        <v>21</v>
      </c>
      <c r="F194" s="8" t="n">
        <v>36831</v>
      </c>
      <c r="G194" s="9" t="n">
        <v>500000</v>
      </c>
      <c r="H194" s="7" t="n">
        <v>5.18</v>
      </c>
      <c r="I194" s="0" t="n">
        <v>0.3</v>
      </c>
      <c r="J194" s="7" t="n">
        <v>4.541</v>
      </c>
      <c r="K194" s="16" t="n">
        <f aca="false">ABS(G194)</f>
        <v>500000</v>
      </c>
      <c r="L194" s="16" t="str">
        <f aca="false">IF(G194&gt;0,"BUY","SELL")</f>
        <v>BUY</v>
      </c>
      <c r="M194" s="16" t="str">
        <f aca="false">IF(E194="C","CALL","PUT")</f>
        <v>CALL</v>
      </c>
      <c r="N194" s="16" t="str">
        <f aca="false">CONCATENATE(L194," - ",M194)</f>
        <v>BUY - CALL</v>
      </c>
      <c r="O194" s="16" t="n">
        <f aca="false">I194+J194</f>
        <v>4.841</v>
      </c>
      <c r="P194" s="76" t="n">
        <f aca="false">IF(N194="SELL - PUT",IF(H194-O194&gt;0,0,(H194-O194)*K194),IF(N194="BUY - CALL",IF(O194-H194&gt;0,0,(H194-O194)*K194),IF(N194="SELL - CALL",IF(O194-H194&gt;0,0,(O194-H194)*K194),IF(N194="BUY - PUT",IF(H194-O194&gt;0,0,(O194-H194)*K194)))))</f>
        <v>169500</v>
      </c>
    </row>
    <row r="195" customFormat="false" ht="12.75" hidden="false" customHeight="false" outlineLevel="0" collapsed="false">
      <c r="A195" s="0" t="s">
        <v>172</v>
      </c>
      <c r="B195" s="0" t="s">
        <v>528</v>
      </c>
      <c r="C195" s="7" t="s">
        <v>205</v>
      </c>
      <c r="D195" s="0" t="s">
        <v>20</v>
      </c>
      <c r="E195" s="0" t="s">
        <v>21</v>
      </c>
      <c r="F195" s="8" t="n">
        <v>36831</v>
      </c>
      <c r="G195" s="9" t="n">
        <v>150000</v>
      </c>
      <c r="H195" s="7" t="n">
        <v>5.18</v>
      </c>
      <c r="I195" s="0" t="n">
        <v>0.3</v>
      </c>
      <c r="J195" s="7" t="n">
        <v>4.541</v>
      </c>
      <c r="K195" s="16" t="n">
        <f aca="false">ABS(G195)</f>
        <v>150000</v>
      </c>
      <c r="L195" s="16" t="str">
        <f aca="false">IF(G195&gt;0,"BUY","SELL")</f>
        <v>BUY</v>
      </c>
      <c r="M195" s="16" t="str">
        <f aca="false">IF(E195="C","CALL","PUT")</f>
        <v>CALL</v>
      </c>
      <c r="N195" s="16" t="str">
        <f aca="false">CONCATENATE(L195," - ",M195)</f>
        <v>BUY - CALL</v>
      </c>
      <c r="O195" s="16" t="n">
        <f aca="false">I195+J195</f>
        <v>4.841</v>
      </c>
      <c r="P195" s="76" t="n">
        <f aca="false">IF(N195="SELL - PUT",IF(H195-O195&gt;0,0,(H195-O195)*K195),IF(N195="BUY - CALL",IF(O195-H195&gt;0,0,(H195-O195)*K195),IF(N195="SELL - CALL",IF(O195-H195&gt;0,0,(O195-H195)*K195),IF(N195="BUY - PUT",IF(H195-O195&gt;0,0,(O195-H195)*K195)))))</f>
        <v>50849.9999999999</v>
      </c>
    </row>
    <row r="196" customFormat="false" ht="12.75" hidden="false" customHeight="false" outlineLevel="0" collapsed="false">
      <c r="A196" s="0" t="s">
        <v>172</v>
      </c>
      <c r="B196" s="0" t="s">
        <v>529</v>
      </c>
      <c r="C196" s="7" t="s">
        <v>205</v>
      </c>
      <c r="D196" s="0" t="s">
        <v>20</v>
      </c>
      <c r="E196" s="0" t="s">
        <v>21</v>
      </c>
      <c r="F196" s="8" t="n">
        <v>36831</v>
      </c>
      <c r="G196" s="9" t="n">
        <v>150000</v>
      </c>
      <c r="H196" s="7" t="n">
        <v>5.18</v>
      </c>
      <c r="I196" s="0" t="n">
        <v>0.3</v>
      </c>
      <c r="J196" s="7" t="n">
        <v>4.541</v>
      </c>
      <c r="K196" s="16" t="n">
        <f aca="false">ABS(G196)</f>
        <v>150000</v>
      </c>
      <c r="L196" s="16" t="str">
        <f aca="false">IF(G196&gt;0,"BUY","SELL")</f>
        <v>BUY</v>
      </c>
      <c r="M196" s="16" t="str">
        <f aca="false">IF(E196="C","CALL","PUT")</f>
        <v>CALL</v>
      </c>
      <c r="N196" s="16" t="str">
        <f aca="false">CONCATENATE(L196," - ",M196)</f>
        <v>BUY - CALL</v>
      </c>
      <c r="O196" s="16" t="n">
        <f aca="false">I196+J196</f>
        <v>4.841</v>
      </c>
      <c r="P196" s="76" t="n">
        <f aca="false">IF(N196="SELL - PUT",IF(H196-O196&gt;0,0,(H196-O196)*K196),IF(N196="BUY - CALL",IF(O196-H196&gt;0,0,(H196-O196)*K196),IF(N196="SELL - CALL",IF(O196-H196&gt;0,0,(O196-H196)*K196),IF(N196="BUY - PUT",IF(H196-O196&gt;0,0,(O196-H196)*K196)))))</f>
        <v>50849.9999999999</v>
      </c>
    </row>
    <row r="197" customFormat="false" ht="12.75" hidden="false" customHeight="false" outlineLevel="0" collapsed="false">
      <c r="A197" s="0" t="s">
        <v>172</v>
      </c>
      <c r="B197" s="0" t="s">
        <v>530</v>
      </c>
      <c r="C197" s="7" t="s">
        <v>205</v>
      </c>
      <c r="D197" s="0" t="s">
        <v>20</v>
      </c>
      <c r="E197" s="0" t="s">
        <v>21</v>
      </c>
      <c r="F197" s="8" t="n">
        <v>36831</v>
      </c>
      <c r="G197" s="9" t="n">
        <v>-300000</v>
      </c>
      <c r="H197" s="7" t="n">
        <v>5.18</v>
      </c>
      <c r="I197" s="80" t="n">
        <v>0.4</v>
      </c>
      <c r="J197" s="7" t="n">
        <v>4.541</v>
      </c>
      <c r="K197" s="16" t="n">
        <f aca="false">ABS(G197)</f>
        <v>300000</v>
      </c>
      <c r="L197" s="16" t="str">
        <f aca="false">IF(G197&gt;0,"BUY","SELL")</f>
        <v>SELL</v>
      </c>
      <c r="M197" s="16" t="str">
        <f aca="false">IF(E197="C","CALL","PUT")</f>
        <v>CALL</v>
      </c>
      <c r="N197" s="16" t="str">
        <f aca="false">CONCATENATE(L197," - ",M197)</f>
        <v>SELL - CALL</v>
      </c>
      <c r="O197" s="16" t="n">
        <f aca="false">I197+J197</f>
        <v>4.941</v>
      </c>
      <c r="P197" s="76" t="n">
        <f aca="false">IF(N197="SELL - PUT",IF(H197-O197&gt;0,0,(H197-O197)*K197),IF(N197="BUY - CALL",IF(O197-H197&gt;0,0,(H197-O197)*K197),IF(N197="SELL - CALL",IF(O197-H197&gt;0,0,(O197-H197)*K197),IF(N197="BUY - PUT",IF(H197-O197&gt;0,0,(O197-H197)*K197)))))</f>
        <v>-71699.9999999997</v>
      </c>
    </row>
    <row r="198" customFormat="false" ht="12.75" hidden="false" customHeight="false" outlineLevel="0" collapsed="false">
      <c r="A198" s="0" t="s">
        <v>172</v>
      </c>
      <c r="B198" s="0" t="s">
        <v>531</v>
      </c>
      <c r="C198" s="7" t="s">
        <v>205</v>
      </c>
      <c r="D198" s="0" t="s">
        <v>20</v>
      </c>
      <c r="E198" s="0" t="s">
        <v>31</v>
      </c>
      <c r="F198" s="8" t="n">
        <v>36831</v>
      </c>
      <c r="G198" s="9" t="n">
        <v>300000</v>
      </c>
      <c r="H198" s="7" t="n">
        <v>5.18</v>
      </c>
      <c r="I198" s="80" t="n">
        <v>0.3</v>
      </c>
      <c r="J198" s="7" t="n">
        <v>4.541</v>
      </c>
      <c r="K198" s="16" t="n">
        <f aca="false">ABS(G198)</f>
        <v>300000</v>
      </c>
      <c r="L198" s="16" t="str">
        <f aca="false">IF(G198&gt;0,"BUY","SELL")</f>
        <v>BUY</v>
      </c>
      <c r="M198" s="16" t="str">
        <f aca="false">IF(E198="C","CALL","PUT")</f>
        <v>PUT</v>
      </c>
      <c r="N198" s="16" t="str">
        <f aca="false">CONCATENATE(L198," - ",M198)</f>
        <v>BUY - PUT</v>
      </c>
      <c r="O198" s="16" t="n">
        <f aca="false">I198+J198</f>
        <v>4.841</v>
      </c>
      <c r="P198" s="76" t="n">
        <f aca="false">IF(N198="SELL - PUT",IF(H198-O198&gt;0,0,(H198-O198)*K198),IF(N198="BUY - CALL",IF(O198-H198&gt;0,0,(H198-O198)*K198),IF(N198="SELL - CALL",IF(O198-H198&gt;0,0,(O198-H198)*K198),IF(N198="BUY - PUT",IF(H198-O198&gt;0,0,(O198-H198)*K198)))))</f>
        <v>0</v>
      </c>
    </row>
    <row r="199" customFormat="false" ht="12.75" hidden="false" customHeight="false" outlineLevel="0" collapsed="false">
      <c r="A199" s="0" t="s">
        <v>172</v>
      </c>
      <c r="B199" s="0" t="s">
        <v>532</v>
      </c>
      <c r="C199" s="7" t="s">
        <v>205</v>
      </c>
      <c r="D199" s="0" t="s">
        <v>20</v>
      </c>
      <c r="E199" s="0" t="s">
        <v>21</v>
      </c>
      <c r="F199" s="8" t="n">
        <v>36831</v>
      </c>
      <c r="G199" s="9" t="n">
        <v>300000</v>
      </c>
      <c r="H199" s="7" t="n">
        <v>5.18</v>
      </c>
      <c r="I199" s="80" t="n">
        <v>0.6</v>
      </c>
      <c r="J199" s="7" t="n">
        <v>4.541</v>
      </c>
      <c r="K199" s="16" t="n">
        <f aca="false">ABS(G199)</f>
        <v>300000</v>
      </c>
      <c r="L199" s="16" t="str">
        <f aca="false">IF(G199&gt;0,"BUY","SELL")</f>
        <v>BUY</v>
      </c>
      <c r="M199" s="16" t="str">
        <f aca="false">IF(E199="C","CALL","PUT")</f>
        <v>CALL</v>
      </c>
      <c r="N199" s="16" t="str">
        <f aca="false">CONCATENATE(L199," - ",M199)</f>
        <v>BUY - CALL</v>
      </c>
      <c r="O199" s="16" t="n">
        <f aca="false">I199+J199</f>
        <v>5.141</v>
      </c>
      <c r="P199" s="76" t="n">
        <f aca="false">IF(N199="SELL - PUT",IF(H199-O199&gt;0,0,(H199-O199)*K199),IF(N199="BUY - CALL",IF(O199-H199&gt;0,0,(H199-O199)*K199),IF(N199="SELL - CALL",IF(O199-H199&gt;0,0,(O199-H199)*K199),IF(N199="BUY - PUT",IF(H199-O199&gt;0,0,(O199-H199)*K199)))))</f>
        <v>11699.9999999999</v>
      </c>
    </row>
    <row r="200" customFormat="false" ht="12.75" hidden="false" customHeight="false" outlineLevel="0" collapsed="false">
      <c r="A200" s="0" t="s">
        <v>172</v>
      </c>
      <c r="B200" s="0" t="s">
        <v>533</v>
      </c>
      <c r="C200" s="7" t="s">
        <v>205</v>
      </c>
      <c r="D200" s="0" t="s">
        <v>20</v>
      </c>
      <c r="E200" s="0" t="s">
        <v>21</v>
      </c>
      <c r="F200" s="8" t="n">
        <v>36831</v>
      </c>
      <c r="G200" s="9" t="n">
        <v>-1000000</v>
      </c>
      <c r="H200" s="7" t="n">
        <v>5.18</v>
      </c>
      <c r="I200" s="80" t="n">
        <v>1</v>
      </c>
      <c r="J200" s="7" t="n">
        <v>4.541</v>
      </c>
      <c r="K200" s="16" t="n">
        <f aca="false">ABS(G200)</f>
        <v>1000000</v>
      </c>
      <c r="L200" s="16" t="str">
        <f aca="false">IF(G200&gt;0,"BUY","SELL")</f>
        <v>SELL</v>
      </c>
      <c r="M200" s="16" t="str">
        <f aca="false">IF(E200="C","CALL","PUT")</f>
        <v>CALL</v>
      </c>
      <c r="N200" s="16" t="str">
        <f aca="false">CONCATENATE(L200," - ",M200)</f>
        <v>SELL - CALL</v>
      </c>
      <c r="O200" s="16" t="n">
        <f aca="false">I200+J200</f>
        <v>5.541</v>
      </c>
      <c r="P200" s="76" t="n">
        <f aca="false">IF(N200="SELL - PUT",IF(H200-O200&gt;0,0,(H200-O200)*K200),IF(N200="BUY - CALL",IF(O200-H200&gt;0,0,(H200-O200)*K200),IF(N200="SELL - CALL",IF(O200-H200&gt;0,0,(O200-H200)*K200),IF(N200="BUY - PUT",IF(H200-O200&gt;0,0,(O200-H200)*K200)))))</f>
        <v>0</v>
      </c>
    </row>
    <row r="201" customFormat="false" ht="12.75" hidden="false" customHeight="false" outlineLevel="0" collapsed="false">
      <c r="A201" s="0" t="s">
        <v>115</v>
      </c>
      <c r="B201" s="0" t="s">
        <v>534</v>
      </c>
      <c r="C201" s="7" t="s">
        <v>205</v>
      </c>
      <c r="D201" s="0" t="s">
        <v>20</v>
      </c>
      <c r="E201" s="0" t="s">
        <v>31</v>
      </c>
      <c r="F201" s="8" t="n">
        <v>36831</v>
      </c>
      <c r="G201" s="9" t="n">
        <v>-150000</v>
      </c>
      <c r="H201" s="7" t="n">
        <v>5.18</v>
      </c>
      <c r="I201" s="80" t="n">
        <v>0.5</v>
      </c>
      <c r="J201" s="7" t="n">
        <v>4.541</v>
      </c>
      <c r="K201" s="16" t="n">
        <f aca="false">ABS(G201)</f>
        <v>150000</v>
      </c>
      <c r="L201" s="16" t="str">
        <f aca="false">IF(G201&gt;0,"BUY","SELL")</f>
        <v>SELL</v>
      </c>
      <c r="M201" s="16" t="str">
        <f aca="false">IF(E201="C","CALL","PUT")</f>
        <v>PUT</v>
      </c>
      <c r="N201" s="16" t="str">
        <f aca="false">CONCATENATE(L201," - ",M201)</f>
        <v>SELL - PUT</v>
      </c>
      <c r="O201" s="16" t="n">
        <f aca="false">I201+J201</f>
        <v>5.041</v>
      </c>
      <c r="P201" s="76" t="n">
        <f aca="false">IF(N201="SELL - PUT",IF(H201-O201&gt;0,0,(H201-O201)*K201),IF(N201="BUY - CALL",IF(O201-H201&gt;0,0,(H201-O201)*K201),IF(N201="SELL - CALL",IF(O201-H201&gt;0,0,(O201-H201)*K201),IF(N201="BUY - PUT",IF(H201-O201&gt;0,0,(O201-H201)*K201)))))</f>
        <v>0</v>
      </c>
    </row>
    <row r="202" customFormat="false" ht="12.75" hidden="false" customHeight="false" outlineLevel="0" collapsed="false">
      <c r="A202" s="0" t="s">
        <v>218</v>
      </c>
      <c r="B202" s="0" t="s">
        <v>535</v>
      </c>
      <c r="C202" s="7" t="s">
        <v>205</v>
      </c>
      <c r="D202" s="0" t="s">
        <v>20</v>
      </c>
      <c r="E202" s="0" t="s">
        <v>31</v>
      </c>
      <c r="F202" s="8" t="n">
        <v>36831</v>
      </c>
      <c r="G202" s="9" t="n">
        <v>-1000000</v>
      </c>
      <c r="H202" s="7" t="n">
        <v>5.18</v>
      </c>
      <c r="I202" s="80" t="n">
        <v>0.5</v>
      </c>
      <c r="J202" s="7" t="n">
        <v>4.541</v>
      </c>
      <c r="K202" s="16" t="n">
        <f aca="false">ABS(G202)</f>
        <v>1000000</v>
      </c>
      <c r="L202" s="16" t="str">
        <f aca="false">IF(G202&gt;0,"BUY","SELL")</f>
        <v>SELL</v>
      </c>
      <c r="M202" s="16" t="str">
        <f aca="false">IF(E202="C","CALL","PUT")</f>
        <v>PUT</v>
      </c>
      <c r="N202" s="16" t="str">
        <f aca="false">CONCATENATE(L202," - ",M202)</f>
        <v>SELL - PUT</v>
      </c>
      <c r="O202" s="16" t="n">
        <f aca="false">I202+J202</f>
        <v>5.041</v>
      </c>
      <c r="P202" s="76" t="n">
        <f aca="false">IF(N202="SELL - PUT",IF(H202-O202&gt;0,0,(H202-O202)*K202),IF(N202="BUY - CALL",IF(O202-H202&gt;0,0,(H202-O202)*K202),IF(N202="SELL - CALL",IF(O202-H202&gt;0,0,(O202-H202)*K202),IF(N202="BUY - PUT",IF(H202-O202&gt;0,0,(O202-H202)*K202)))))</f>
        <v>0</v>
      </c>
    </row>
    <row r="203" customFormat="false" ht="12.75" hidden="false" customHeight="false" outlineLevel="0" collapsed="false">
      <c r="A203" s="0" t="s">
        <v>172</v>
      </c>
      <c r="B203" s="0" t="s">
        <v>536</v>
      </c>
      <c r="C203" s="7" t="s">
        <v>205</v>
      </c>
      <c r="D203" s="0" t="s">
        <v>20</v>
      </c>
      <c r="E203" s="0" t="s">
        <v>21</v>
      </c>
      <c r="F203" s="8" t="n">
        <v>36831</v>
      </c>
      <c r="G203" s="9" t="n">
        <v>-300000</v>
      </c>
      <c r="H203" s="7" t="n">
        <v>5.18</v>
      </c>
      <c r="I203" s="80" t="n">
        <v>1.5</v>
      </c>
      <c r="J203" s="7" t="n">
        <v>4.541</v>
      </c>
      <c r="K203" s="16" t="n">
        <f aca="false">ABS(G203)</f>
        <v>300000</v>
      </c>
      <c r="L203" s="16" t="str">
        <f aca="false">IF(G203&gt;0,"BUY","SELL")</f>
        <v>SELL</v>
      </c>
      <c r="M203" s="16" t="str">
        <f aca="false">IF(E203="C","CALL","PUT")</f>
        <v>CALL</v>
      </c>
      <c r="N203" s="16" t="str">
        <f aca="false">CONCATENATE(L203," - ",M203)</f>
        <v>SELL - CALL</v>
      </c>
      <c r="O203" s="16" t="n">
        <f aca="false">I203+J203</f>
        <v>6.041</v>
      </c>
      <c r="P203" s="76" t="n">
        <f aca="false">IF(N203="SELL - PUT",IF(H203-O203&gt;0,0,(H203-O203)*K203),IF(N203="BUY - CALL",IF(O203-H203&gt;0,0,(H203-O203)*K203),IF(N203="SELL - CALL",IF(O203-H203&gt;0,0,(O203-H203)*K203),IF(N203="BUY - PUT",IF(H203-O203&gt;0,0,(O203-H203)*K203)))))</f>
        <v>0</v>
      </c>
    </row>
    <row r="204" customFormat="false" ht="12.75" hidden="false" customHeight="false" outlineLevel="0" collapsed="false">
      <c r="A204" s="0" t="s">
        <v>172</v>
      </c>
      <c r="B204" s="0" t="s">
        <v>537</v>
      </c>
      <c r="C204" s="7" t="s">
        <v>205</v>
      </c>
      <c r="D204" s="0" t="s">
        <v>20</v>
      </c>
      <c r="E204" s="0" t="s">
        <v>21</v>
      </c>
      <c r="F204" s="8" t="n">
        <v>36831</v>
      </c>
      <c r="G204" s="9" t="n">
        <v>1000000</v>
      </c>
      <c r="H204" s="7" t="n">
        <v>5.18</v>
      </c>
      <c r="I204" s="80" t="n">
        <v>1.5</v>
      </c>
      <c r="J204" s="7" t="n">
        <v>4.541</v>
      </c>
      <c r="K204" s="16" t="n">
        <f aca="false">ABS(G204)</f>
        <v>1000000</v>
      </c>
      <c r="L204" s="16" t="str">
        <f aca="false">IF(G204&gt;0,"BUY","SELL")</f>
        <v>BUY</v>
      </c>
      <c r="M204" s="16" t="str">
        <f aca="false">IF(E204="C","CALL","PUT")</f>
        <v>CALL</v>
      </c>
      <c r="N204" s="16" t="str">
        <f aca="false">CONCATENATE(L204," - ",M204)</f>
        <v>BUY - CALL</v>
      </c>
      <c r="O204" s="16" t="n">
        <f aca="false">I204+J204</f>
        <v>6.041</v>
      </c>
      <c r="P204" s="76" t="n">
        <f aca="false">IF(N204="SELL - PUT",IF(H204-O204&gt;0,0,(H204-O204)*K204),IF(N204="BUY - CALL",IF(O204-H204&gt;0,0,(H204-O204)*K204),IF(N204="SELL - CALL",IF(O204-H204&gt;0,0,(O204-H204)*K204),IF(N204="BUY - PUT",IF(H204-O204&gt;0,0,(O204-H204)*K204)))))</f>
        <v>0</v>
      </c>
    </row>
    <row r="205" customFormat="false" ht="12.75" hidden="false" customHeight="false" outlineLevel="0" collapsed="false">
      <c r="A205" s="0" t="s">
        <v>218</v>
      </c>
      <c r="B205" s="0" t="s">
        <v>538</v>
      </c>
      <c r="C205" s="7" t="s">
        <v>205</v>
      </c>
      <c r="D205" s="0" t="s">
        <v>20</v>
      </c>
      <c r="E205" s="0" t="s">
        <v>31</v>
      </c>
      <c r="F205" s="8" t="n">
        <v>36831</v>
      </c>
      <c r="G205" s="9" t="n">
        <v>500000</v>
      </c>
      <c r="H205" s="7" t="n">
        <v>5.18</v>
      </c>
      <c r="I205" s="80" t="n">
        <v>0.5</v>
      </c>
      <c r="J205" s="7" t="n">
        <v>4.541</v>
      </c>
      <c r="K205" s="16" t="n">
        <f aca="false">ABS(G205)</f>
        <v>500000</v>
      </c>
      <c r="L205" s="16" t="str">
        <f aca="false">IF(G205&gt;0,"BUY","SELL")</f>
        <v>BUY</v>
      </c>
      <c r="M205" s="16" t="str">
        <f aca="false">IF(E205="C","CALL","PUT")</f>
        <v>PUT</v>
      </c>
      <c r="N205" s="16" t="str">
        <f aca="false">CONCATENATE(L205," - ",M205)</f>
        <v>BUY - PUT</v>
      </c>
      <c r="O205" s="16" t="n">
        <f aca="false">I205+J205</f>
        <v>5.041</v>
      </c>
      <c r="P205" s="76" t="n">
        <f aca="false">IF(N205="SELL - PUT",IF(H205-O205&gt;0,0,(H205-O205)*K205),IF(N205="BUY - CALL",IF(O205-H205&gt;0,0,(H205-O205)*K205),IF(N205="SELL - CALL",IF(O205-H205&gt;0,0,(O205-H205)*K205),IF(N205="BUY - PUT",IF(H205-O205&gt;0,0,(O205-H205)*K205)))))</f>
        <v>0</v>
      </c>
    </row>
    <row r="206" customFormat="false" ht="12.75" hidden="false" customHeight="false" outlineLevel="0" collapsed="false">
      <c r="A206" s="0" t="s">
        <v>218</v>
      </c>
      <c r="B206" s="0" t="s">
        <v>539</v>
      </c>
      <c r="C206" s="7" t="s">
        <v>205</v>
      </c>
      <c r="D206" s="0" t="s">
        <v>20</v>
      </c>
      <c r="E206" s="0" t="s">
        <v>31</v>
      </c>
      <c r="F206" s="8" t="n">
        <v>36831</v>
      </c>
      <c r="G206" s="9" t="n">
        <v>500000</v>
      </c>
      <c r="H206" s="7" t="n">
        <v>5.18</v>
      </c>
      <c r="I206" s="80" t="n">
        <v>0.5</v>
      </c>
      <c r="J206" s="7" t="n">
        <v>4.541</v>
      </c>
      <c r="K206" s="16" t="n">
        <f aca="false">ABS(G206)</f>
        <v>500000</v>
      </c>
      <c r="L206" s="16" t="str">
        <f aca="false">IF(G206&gt;0,"BUY","SELL")</f>
        <v>BUY</v>
      </c>
      <c r="M206" s="16" t="str">
        <f aca="false">IF(E206="C","CALL","PUT")</f>
        <v>PUT</v>
      </c>
      <c r="N206" s="16" t="str">
        <f aca="false">CONCATENATE(L206," - ",M206)</f>
        <v>BUY - PUT</v>
      </c>
      <c r="O206" s="16" t="n">
        <f aca="false">I206+J206</f>
        <v>5.041</v>
      </c>
      <c r="P206" s="76" t="n">
        <f aca="false">IF(N206="SELL - PUT",IF(H206-O206&gt;0,0,(H206-O206)*K206),IF(N206="BUY - CALL",IF(O206-H206&gt;0,0,(H206-O206)*K206),IF(N206="SELL - CALL",IF(O206-H206&gt;0,0,(O206-H206)*K206),IF(N206="BUY - PUT",IF(H206-O206&gt;0,0,(O206-H206)*K206)))))</f>
        <v>0</v>
      </c>
    </row>
    <row r="207" customFormat="false" ht="12.75" hidden="false" customHeight="false" outlineLevel="0" collapsed="false">
      <c r="A207" s="0" t="s">
        <v>172</v>
      </c>
      <c r="B207" s="0" t="s">
        <v>540</v>
      </c>
      <c r="C207" s="7" t="s">
        <v>205</v>
      </c>
      <c r="D207" s="0" t="s">
        <v>20</v>
      </c>
      <c r="E207" s="0" t="s">
        <v>31</v>
      </c>
      <c r="F207" s="8" t="n">
        <v>36831</v>
      </c>
      <c r="G207" s="9" t="n">
        <v>500000</v>
      </c>
      <c r="H207" s="7" t="n">
        <v>5.18</v>
      </c>
      <c r="I207" s="80" t="n">
        <v>0.5</v>
      </c>
      <c r="J207" s="7" t="n">
        <v>4.541</v>
      </c>
      <c r="K207" s="16" t="n">
        <f aca="false">ABS(G207)</f>
        <v>500000</v>
      </c>
      <c r="L207" s="16" t="str">
        <f aca="false">IF(G207&gt;0,"BUY","SELL")</f>
        <v>BUY</v>
      </c>
      <c r="M207" s="16" t="str">
        <f aca="false">IF(E207="C","CALL","PUT")</f>
        <v>PUT</v>
      </c>
      <c r="N207" s="16" t="str">
        <f aca="false">CONCATENATE(L207," - ",M207)</f>
        <v>BUY - PUT</v>
      </c>
      <c r="O207" s="16" t="n">
        <f aca="false">I207+J207</f>
        <v>5.041</v>
      </c>
      <c r="P207" s="76" t="n">
        <f aca="false">IF(N207="SELL - PUT",IF(H207-O207&gt;0,0,(H207-O207)*K207),IF(N207="BUY - CALL",IF(O207-H207&gt;0,0,(H207-O207)*K207),IF(N207="SELL - CALL",IF(O207-H207&gt;0,0,(O207-H207)*K207),IF(N207="BUY - PUT",IF(H207-O207&gt;0,0,(O207-H207)*K207)))))</f>
        <v>0</v>
      </c>
    </row>
    <row r="208" customFormat="false" ht="12.75" hidden="false" customHeight="false" outlineLevel="0" collapsed="false">
      <c r="A208" s="0" t="s">
        <v>115</v>
      </c>
      <c r="B208" s="0" t="s">
        <v>541</v>
      </c>
      <c r="C208" s="7" t="s">
        <v>205</v>
      </c>
      <c r="D208" s="0" t="s">
        <v>20</v>
      </c>
      <c r="E208" s="0" t="s">
        <v>21</v>
      </c>
      <c r="F208" s="8" t="n">
        <v>36831</v>
      </c>
      <c r="G208" s="9" t="n">
        <v>150000</v>
      </c>
      <c r="H208" s="7" t="n">
        <v>5.18</v>
      </c>
      <c r="I208" s="80" t="n">
        <v>0.4</v>
      </c>
      <c r="J208" s="7" t="n">
        <v>4.541</v>
      </c>
      <c r="K208" s="16" t="n">
        <f aca="false">ABS(G208)</f>
        <v>150000</v>
      </c>
      <c r="L208" s="16" t="str">
        <f aca="false">IF(G208&gt;0,"BUY","SELL")</f>
        <v>BUY</v>
      </c>
      <c r="M208" s="16" t="str">
        <f aca="false">IF(E208="C","CALL","PUT")</f>
        <v>CALL</v>
      </c>
      <c r="N208" s="16" t="str">
        <f aca="false">CONCATENATE(L208," - ",M208)</f>
        <v>BUY - CALL</v>
      </c>
      <c r="O208" s="16" t="n">
        <f aca="false">I208+J208</f>
        <v>4.941</v>
      </c>
      <c r="P208" s="76" t="n">
        <f aca="false">IF(N208="SELL - PUT",IF(H208-O208&gt;0,0,(H208-O208)*K208),IF(N208="BUY - CALL",IF(O208-H208&gt;0,0,(H208-O208)*K208),IF(N208="SELL - CALL",IF(O208-H208&gt;0,0,(O208-H208)*K208),IF(N208="BUY - PUT",IF(H208-O208&gt;0,0,(O208-H208)*K208)))))</f>
        <v>35849.9999999999</v>
      </c>
    </row>
    <row r="209" customFormat="false" ht="12.75" hidden="false" customHeight="false" outlineLevel="0" collapsed="false">
      <c r="A209" s="0" t="s">
        <v>115</v>
      </c>
      <c r="B209" s="0" t="s">
        <v>542</v>
      </c>
      <c r="C209" s="7" t="s">
        <v>205</v>
      </c>
      <c r="D209" s="0" t="s">
        <v>20</v>
      </c>
      <c r="E209" s="0" t="s">
        <v>31</v>
      </c>
      <c r="F209" s="8" t="n">
        <v>36831</v>
      </c>
      <c r="G209" s="9" t="n">
        <v>150000</v>
      </c>
      <c r="H209" s="7" t="n">
        <v>5.18</v>
      </c>
      <c r="I209" s="80" t="n">
        <v>0.4</v>
      </c>
      <c r="J209" s="7" t="n">
        <v>4.541</v>
      </c>
      <c r="K209" s="16" t="n">
        <f aca="false">ABS(G209)</f>
        <v>150000</v>
      </c>
      <c r="L209" s="16" t="str">
        <f aca="false">IF(G209&gt;0,"BUY","SELL")</f>
        <v>BUY</v>
      </c>
      <c r="M209" s="16" t="str">
        <f aca="false">IF(E209="C","CALL","PUT")</f>
        <v>PUT</v>
      </c>
      <c r="N209" s="16" t="str">
        <f aca="false">CONCATENATE(L209," - ",M209)</f>
        <v>BUY - PUT</v>
      </c>
      <c r="O209" s="16" t="n">
        <f aca="false">I209+J209</f>
        <v>4.941</v>
      </c>
      <c r="P209" s="76" t="n">
        <f aca="false">IF(N209="SELL - PUT",IF(H209-O209&gt;0,0,(H209-O209)*K209),IF(N209="BUY - CALL",IF(O209-H209&gt;0,0,(H209-O209)*K209),IF(N209="SELL - CALL",IF(O209-H209&gt;0,0,(O209-H209)*K209),IF(N209="BUY - PUT",IF(H209-O209&gt;0,0,(O209-H209)*K209)))))</f>
        <v>0</v>
      </c>
    </row>
    <row r="210" customFormat="false" ht="12.75" hidden="false" customHeight="false" outlineLevel="0" collapsed="false">
      <c r="A210" s="0" t="s">
        <v>172</v>
      </c>
      <c r="B210" s="0" t="s">
        <v>543</v>
      </c>
      <c r="C210" s="7" t="s">
        <v>205</v>
      </c>
      <c r="D210" s="0" t="s">
        <v>20</v>
      </c>
      <c r="E210" s="0" t="s">
        <v>21</v>
      </c>
      <c r="F210" s="8" t="n">
        <v>36831</v>
      </c>
      <c r="G210" s="9" t="n">
        <v>-150000</v>
      </c>
      <c r="H210" s="7" t="n">
        <v>5.18</v>
      </c>
      <c r="I210" s="0" t="n">
        <v>0.4</v>
      </c>
      <c r="J210" s="7" t="n">
        <v>4.541</v>
      </c>
      <c r="K210" s="16" t="n">
        <f aca="false">ABS(G210)</f>
        <v>150000</v>
      </c>
      <c r="L210" s="16" t="str">
        <f aca="false">IF(G210&gt;0,"BUY","SELL")</f>
        <v>SELL</v>
      </c>
      <c r="M210" s="16" t="str">
        <f aca="false">IF(E210="C","CALL","PUT")</f>
        <v>CALL</v>
      </c>
      <c r="N210" s="16" t="str">
        <f aca="false">CONCATENATE(L210," - ",M210)</f>
        <v>SELL - CALL</v>
      </c>
      <c r="O210" s="16" t="n">
        <f aca="false">I210+J210</f>
        <v>4.941</v>
      </c>
      <c r="P210" s="76" t="n">
        <f aca="false">IF(N210="SELL - PUT",IF(H210-O210&gt;0,0,(H210-O210)*K210),IF(N210="BUY - CALL",IF(O210-H210&gt;0,0,(H210-O210)*K210),IF(N210="SELL - CALL",IF(O210-H210&gt;0,0,(O210-H210)*K210),IF(N210="BUY - PUT",IF(H210-O210&gt;0,0,(O210-H210)*K210)))))</f>
        <v>-35849.9999999999</v>
      </c>
    </row>
    <row r="211" customFormat="false" ht="12.75" hidden="false" customHeight="false" outlineLevel="0" collapsed="false">
      <c r="A211" s="0" t="s">
        <v>172</v>
      </c>
      <c r="B211" s="0" t="s">
        <v>544</v>
      </c>
      <c r="C211" s="7" t="s">
        <v>205</v>
      </c>
      <c r="D211" s="0" t="s">
        <v>20</v>
      </c>
      <c r="E211" s="0" t="s">
        <v>31</v>
      </c>
      <c r="F211" s="8" t="n">
        <v>36831</v>
      </c>
      <c r="G211" s="9" t="n">
        <v>-150000</v>
      </c>
      <c r="H211" s="7" t="n">
        <v>5.18</v>
      </c>
      <c r="I211" s="0" t="n">
        <v>0.4</v>
      </c>
      <c r="J211" s="7" t="n">
        <v>4.541</v>
      </c>
      <c r="K211" s="16" t="n">
        <f aca="false">ABS(G211)</f>
        <v>150000</v>
      </c>
      <c r="L211" s="16" t="str">
        <f aca="false">IF(G211&gt;0,"BUY","SELL")</f>
        <v>SELL</v>
      </c>
      <c r="M211" s="16" t="str">
        <f aca="false">IF(E211="C","CALL","PUT")</f>
        <v>PUT</v>
      </c>
      <c r="N211" s="16" t="str">
        <f aca="false">CONCATENATE(L211," - ",M211)</f>
        <v>SELL - PUT</v>
      </c>
      <c r="O211" s="16" t="n">
        <f aca="false">I211+J211</f>
        <v>4.941</v>
      </c>
      <c r="P211" s="76" t="n">
        <f aca="false">IF(N211="SELL - PUT",IF(H211-O211&gt;0,0,(H211-O211)*K211),IF(N211="BUY - CALL",IF(O211-H211&gt;0,0,(H211-O211)*K211),IF(N211="SELL - CALL",IF(O211-H211&gt;0,0,(O211-H211)*K211),IF(N211="BUY - PUT",IF(H211-O211&gt;0,0,(O211-H211)*K211)))))</f>
        <v>0</v>
      </c>
    </row>
    <row r="212" customFormat="false" ht="12.75" hidden="false" customHeight="false" outlineLevel="0" collapsed="false">
      <c r="A212" s="0" t="s">
        <v>314</v>
      </c>
      <c r="B212" s="0" t="s">
        <v>545</v>
      </c>
      <c r="C212" s="7" t="s">
        <v>205</v>
      </c>
      <c r="D212" s="0" t="s">
        <v>20</v>
      </c>
      <c r="E212" s="0" t="s">
        <v>31</v>
      </c>
      <c r="F212" s="8" t="n">
        <v>36831</v>
      </c>
      <c r="G212" s="9" t="n">
        <v>300000</v>
      </c>
      <c r="H212" s="7" t="n">
        <v>5.18</v>
      </c>
      <c r="I212" s="0" t="n">
        <v>0.25</v>
      </c>
      <c r="J212" s="7" t="n">
        <v>4.541</v>
      </c>
      <c r="K212" s="16" t="n">
        <f aca="false">ABS(G212)</f>
        <v>300000</v>
      </c>
      <c r="L212" s="16" t="str">
        <f aca="false">IF(G212&gt;0,"BUY","SELL")</f>
        <v>BUY</v>
      </c>
      <c r="M212" s="16" t="str">
        <f aca="false">IF(E212="C","CALL","PUT")</f>
        <v>PUT</v>
      </c>
      <c r="N212" s="16" t="str">
        <f aca="false">CONCATENATE(L212," - ",M212)</f>
        <v>BUY - PUT</v>
      </c>
      <c r="O212" s="16" t="n">
        <f aca="false">I212+J212</f>
        <v>4.791</v>
      </c>
      <c r="P212" s="76" t="n">
        <f aca="false">IF(N212="SELL - PUT",IF(H212-O212&gt;0,0,(H212-O212)*K212),IF(N212="BUY - CALL",IF(O212-H212&gt;0,0,(H212-O212)*K212),IF(N212="SELL - CALL",IF(O212-H212&gt;0,0,(O212-H212)*K212),IF(N212="BUY - PUT",IF(H212-O212&gt;0,0,(O212-H212)*K212)))))</f>
        <v>0</v>
      </c>
    </row>
    <row r="213" customFormat="false" ht="12.75" hidden="false" customHeight="false" outlineLevel="0" collapsed="false">
      <c r="A213" s="0" t="s">
        <v>546</v>
      </c>
      <c r="B213" s="0" t="s">
        <v>547</v>
      </c>
      <c r="C213" s="7" t="s">
        <v>205</v>
      </c>
      <c r="D213" s="0" t="s">
        <v>20</v>
      </c>
      <c r="E213" s="0" t="s">
        <v>21</v>
      </c>
      <c r="F213" s="8" t="n">
        <v>36831</v>
      </c>
      <c r="G213" s="9" t="n">
        <v>-300000</v>
      </c>
      <c r="H213" s="7" t="n">
        <v>5.18</v>
      </c>
      <c r="I213" s="80" t="n">
        <v>2</v>
      </c>
      <c r="J213" s="7" t="n">
        <v>4.541</v>
      </c>
      <c r="K213" s="16" t="n">
        <f aca="false">ABS(G213)</f>
        <v>300000</v>
      </c>
      <c r="L213" s="16" t="str">
        <f aca="false">IF(G213&gt;0,"BUY","SELL")</f>
        <v>SELL</v>
      </c>
      <c r="M213" s="16" t="str">
        <f aca="false">IF(E213="C","CALL","PUT")</f>
        <v>CALL</v>
      </c>
      <c r="N213" s="16" t="str">
        <f aca="false">CONCATENATE(L213," - ",M213)</f>
        <v>SELL - CALL</v>
      </c>
      <c r="O213" s="16" t="n">
        <f aca="false">I213+J213</f>
        <v>6.541</v>
      </c>
      <c r="P213" s="76" t="n">
        <f aca="false">IF(N213="SELL - PUT",IF(H213-O213&gt;0,0,(H213-O213)*K213),IF(N213="BUY - CALL",IF(O213-H213&gt;0,0,(H213-O213)*K213),IF(N213="SELL - CALL",IF(O213-H213&gt;0,0,(O213-H213)*K213),IF(N213="BUY - PUT",IF(H213-O213&gt;0,0,(O213-H213)*K213)))))</f>
        <v>0</v>
      </c>
    </row>
    <row r="214" customFormat="false" ht="12.75" hidden="false" customHeight="false" outlineLevel="0" collapsed="false">
      <c r="A214" s="0" t="s">
        <v>218</v>
      </c>
      <c r="B214" s="0" t="s">
        <v>548</v>
      </c>
      <c r="C214" s="7" t="s">
        <v>205</v>
      </c>
      <c r="D214" s="0" t="s">
        <v>20</v>
      </c>
      <c r="E214" s="0" t="s">
        <v>21</v>
      </c>
      <c r="F214" s="8" t="n">
        <v>36831</v>
      </c>
      <c r="G214" s="9" t="n">
        <v>150000</v>
      </c>
      <c r="H214" s="7" t="n">
        <v>5.18</v>
      </c>
      <c r="I214" s="80" t="n">
        <v>0.3</v>
      </c>
      <c r="J214" s="7" t="n">
        <v>4.541</v>
      </c>
      <c r="K214" s="16" t="n">
        <f aca="false">ABS(G214)</f>
        <v>150000</v>
      </c>
      <c r="L214" s="16" t="str">
        <f aca="false">IF(G214&gt;0,"BUY","SELL")</f>
        <v>BUY</v>
      </c>
      <c r="M214" s="16" t="str">
        <f aca="false">IF(E214="C","CALL","PUT")</f>
        <v>CALL</v>
      </c>
      <c r="N214" s="16" t="str">
        <f aca="false">CONCATENATE(L214," - ",M214)</f>
        <v>BUY - CALL</v>
      </c>
      <c r="O214" s="16" t="n">
        <f aca="false">I214+J214</f>
        <v>4.841</v>
      </c>
      <c r="P214" s="76" t="n">
        <f aca="false">IF(N214="SELL - PUT",IF(H214-O214&gt;0,0,(H214-O214)*K214),IF(N214="BUY - CALL",IF(O214-H214&gt;0,0,(H214-O214)*K214),IF(N214="SELL - CALL",IF(O214-H214&gt;0,0,(O214-H214)*K214),IF(N214="BUY - PUT",IF(H214-O214&gt;0,0,(O214-H214)*K214)))))</f>
        <v>50849.9999999999</v>
      </c>
    </row>
    <row r="215" customFormat="false" ht="13.5" hidden="false" customHeight="false" outlineLevel="0" collapsed="false">
      <c r="A215" s="0" t="s">
        <v>225</v>
      </c>
      <c r="B215" s="0" t="s">
        <v>549</v>
      </c>
      <c r="C215" s="7" t="s">
        <v>205</v>
      </c>
      <c r="D215" s="0" t="s">
        <v>20</v>
      </c>
      <c r="E215" s="0" t="s">
        <v>21</v>
      </c>
      <c r="F215" s="8" t="n">
        <v>36831</v>
      </c>
      <c r="G215" s="9" t="n">
        <v>-300000</v>
      </c>
      <c r="H215" s="7" t="n">
        <v>5.18</v>
      </c>
      <c r="I215" s="80" t="n">
        <v>0.75</v>
      </c>
      <c r="J215" s="7" t="n">
        <v>4.541</v>
      </c>
      <c r="K215" s="16" t="n">
        <f aca="false">ABS(G215)</f>
        <v>300000</v>
      </c>
      <c r="L215" s="16" t="str">
        <f aca="false">IF(G215&gt;0,"BUY","SELL")</f>
        <v>SELL</v>
      </c>
      <c r="M215" s="16" t="str">
        <f aca="false">IF(E215="C","CALL","PUT")</f>
        <v>CALL</v>
      </c>
      <c r="N215" s="16" t="str">
        <f aca="false">CONCATENATE(L215," - ",M215)</f>
        <v>SELL - CALL</v>
      </c>
      <c r="O215" s="16" t="n">
        <f aca="false">I215+J215</f>
        <v>5.291</v>
      </c>
      <c r="P215" s="76" t="n">
        <f aca="false">IF(N215="SELL - PUT",IF(H215-O215&gt;0,0,(H215-O215)*K215),IF(N215="BUY - CALL",IF(O215-H215&gt;0,0,(H215-O215)*K215),IF(N215="SELL - CALL",IF(O215-H215&gt;0,0,(O215-H215)*K215),IF(N215="BUY - PUT",IF(H215-O215&gt;0,0,(O215-H215)*K215)))))</f>
        <v>0</v>
      </c>
    </row>
    <row r="216" customFormat="false" ht="18.75" hidden="false" customHeight="true" outlineLevel="0" collapsed="false">
      <c r="A216" s="77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9" t="n">
        <f aca="false">SUM(P3:P215)</f>
        <v>1799350</v>
      </c>
    </row>
    <row r="217" customFormat="false" ht="12.75" hidden="false" customHeight="false" outlineLevel="0" collapsed="false">
      <c r="H217" s="7"/>
    </row>
    <row r="218" customFormat="false" ht="12.75" hidden="false" customHeight="false" outlineLevel="0" collapsed="false">
      <c r="H218" s="7"/>
    </row>
    <row r="219" customFormat="false" ht="12.75" hidden="false" customHeight="false" outlineLevel="0" collapsed="false">
      <c r="H219" s="7"/>
    </row>
    <row r="220" customFormat="false" ht="12.75" hidden="false" customHeight="false" outlineLevel="0" collapsed="false">
      <c r="H220" s="7"/>
    </row>
    <row r="221" customFormat="false" ht="12.75" hidden="false" customHeight="false" outlineLevel="0" collapsed="false">
      <c r="H221" s="7"/>
    </row>
    <row r="222" customFormat="false" ht="12.75" hidden="false" customHeight="false" outlineLevel="0" collapsed="false">
      <c r="H222" s="7"/>
    </row>
    <row r="223" customFormat="false" ht="12.75" hidden="false" customHeight="false" outlineLevel="0" collapsed="false">
      <c r="H223" s="7"/>
    </row>
    <row r="224" customFormat="false" ht="12.75" hidden="false" customHeight="false" outlineLevel="0" collapsed="false">
      <c r="H224" s="7"/>
    </row>
    <row r="225" customFormat="false" ht="12.75" hidden="false" customHeight="false" outlineLevel="0" collapsed="false">
      <c r="H225" s="7"/>
    </row>
    <row r="226" customFormat="false" ht="12.75" hidden="false" customHeight="false" outlineLevel="0" collapsed="false">
      <c r="H226" s="7"/>
    </row>
    <row r="227" customFormat="false" ht="12.75" hidden="false" customHeight="false" outlineLevel="0" collapsed="false">
      <c r="H227" s="7"/>
    </row>
    <row r="228" customFormat="false" ht="12.75" hidden="false" customHeight="false" outlineLevel="0" collapsed="false">
      <c r="H228" s="7"/>
    </row>
    <row r="229" customFormat="false" ht="12.75" hidden="false" customHeight="false" outlineLevel="0" collapsed="false">
      <c r="H229" s="7"/>
    </row>
    <row r="230" customFormat="false" ht="12.75" hidden="false" customHeight="false" outlineLevel="0" collapsed="false">
      <c r="H230" s="7"/>
    </row>
    <row r="231" customFormat="false" ht="12.75" hidden="false" customHeight="false" outlineLevel="0" collapsed="false">
      <c r="H231" s="7"/>
    </row>
    <row r="232" customFormat="false" ht="12.75" hidden="false" customHeight="false" outlineLevel="0" collapsed="false">
      <c r="H232" s="7"/>
    </row>
    <row r="233" customFormat="false" ht="12.75" hidden="false" customHeight="false" outlineLevel="0" collapsed="false">
      <c r="H233" s="7"/>
    </row>
    <row r="234" customFormat="false" ht="12.75" hidden="false" customHeight="false" outlineLevel="0" collapsed="false">
      <c r="H234" s="7"/>
    </row>
    <row r="235" customFormat="false" ht="12.75" hidden="false" customHeight="false" outlineLevel="0" collapsed="false">
      <c r="H235" s="7"/>
    </row>
    <row r="236" customFormat="false" ht="12.75" hidden="false" customHeight="false" outlineLevel="0" collapsed="false">
      <c r="H236" s="7"/>
    </row>
    <row r="237" customFormat="false" ht="12.75" hidden="false" customHeight="false" outlineLevel="0" collapsed="false">
      <c r="H237" s="7"/>
    </row>
    <row r="238" customFormat="false" ht="12.75" hidden="false" customHeight="false" outlineLevel="0" collapsed="false">
      <c r="H238" s="7"/>
    </row>
    <row r="239" customFormat="false" ht="12.75" hidden="false" customHeight="false" outlineLevel="0" collapsed="false">
      <c r="H239" s="7"/>
    </row>
    <row r="240" customFormat="false" ht="12.75" hidden="false" customHeight="false" outlineLevel="0" collapsed="false">
      <c r="H240" s="7"/>
    </row>
    <row r="241" customFormat="false" ht="12.75" hidden="false" customHeight="false" outlineLevel="0" collapsed="false">
      <c r="H241" s="7"/>
    </row>
    <row r="242" customFormat="false" ht="12.75" hidden="false" customHeight="false" outlineLevel="0" collapsed="false">
      <c r="H242" s="7"/>
    </row>
    <row r="243" customFormat="false" ht="12.75" hidden="false" customHeight="false" outlineLevel="0" collapsed="false">
      <c r="H243" s="7"/>
    </row>
    <row r="244" customFormat="false" ht="12.75" hidden="false" customHeight="false" outlineLevel="0" collapsed="false">
      <c r="H244" s="7"/>
    </row>
    <row r="245" customFormat="false" ht="12.75" hidden="false" customHeight="false" outlineLevel="0" collapsed="false">
      <c r="H245" s="7"/>
    </row>
    <row r="246" customFormat="false" ht="12.75" hidden="false" customHeight="false" outlineLevel="0" collapsed="false">
      <c r="H246" s="7"/>
    </row>
    <row r="247" customFormat="false" ht="12.75" hidden="false" customHeight="false" outlineLevel="0" collapsed="false">
      <c r="H247" s="7"/>
    </row>
    <row r="248" customFormat="false" ht="12.75" hidden="false" customHeight="false" outlineLevel="0" collapsed="false">
      <c r="H248" s="7"/>
    </row>
    <row r="249" customFormat="false" ht="12.75" hidden="false" customHeight="false" outlineLevel="0" collapsed="false">
      <c r="H249" s="7"/>
    </row>
    <row r="250" customFormat="false" ht="12.75" hidden="false" customHeight="false" outlineLevel="0" collapsed="false">
      <c r="H250" s="7"/>
    </row>
    <row r="251" customFormat="false" ht="12.75" hidden="false" customHeight="false" outlineLevel="0" collapsed="false">
      <c r="H251" s="7"/>
    </row>
    <row r="252" customFormat="false" ht="12.75" hidden="false" customHeight="false" outlineLevel="0" collapsed="false">
      <c r="H252" s="7"/>
    </row>
    <row r="253" customFormat="false" ht="12.75" hidden="false" customHeight="false" outlineLevel="0" collapsed="false">
      <c r="H253" s="7"/>
    </row>
    <row r="254" customFormat="false" ht="12.75" hidden="false" customHeight="false" outlineLevel="0" collapsed="false">
      <c r="H254" s="7"/>
    </row>
    <row r="255" customFormat="false" ht="12.75" hidden="false" customHeight="false" outlineLevel="0" collapsed="false">
      <c r="H255" s="7"/>
    </row>
    <row r="256" customFormat="false" ht="12.75" hidden="false" customHeight="false" outlineLevel="0" collapsed="false">
      <c r="H256" s="7"/>
    </row>
    <row r="257" customFormat="false" ht="12.75" hidden="false" customHeight="false" outlineLevel="0" collapsed="false">
      <c r="H257" s="7"/>
    </row>
    <row r="258" customFormat="false" ht="12.75" hidden="false" customHeight="false" outlineLevel="0" collapsed="false">
      <c r="H258" s="7"/>
    </row>
    <row r="259" customFormat="false" ht="12.75" hidden="false" customHeight="false" outlineLevel="0" collapsed="false">
      <c r="H259" s="7"/>
    </row>
    <row r="260" customFormat="false" ht="12.75" hidden="false" customHeight="false" outlineLevel="0" collapsed="false">
      <c r="H260" s="7"/>
    </row>
    <row r="261" customFormat="false" ht="12.75" hidden="false" customHeight="false" outlineLevel="0" collapsed="false">
      <c r="H261" s="7"/>
    </row>
    <row r="262" customFormat="false" ht="12.75" hidden="false" customHeight="false" outlineLevel="0" collapsed="false">
      <c r="H262" s="7"/>
    </row>
    <row r="263" customFormat="false" ht="12.75" hidden="false" customHeight="false" outlineLevel="0" collapsed="false">
      <c r="H263" s="7"/>
    </row>
    <row r="264" customFormat="false" ht="12.75" hidden="false" customHeight="false" outlineLevel="0" collapsed="false">
      <c r="H264" s="7"/>
    </row>
    <row r="265" customFormat="false" ht="12.75" hidden="false" customHeight="false" outlineLevel="0" collapsed="false">
      <c r="H265" s="7"/>
    </row>
    <row r="266" customFormat="false" ht="12.75" hidden="false" customHeight="false" outlineLevel="0" collapsed="false">
      <c r="H266" s="7"/>
    </row>
    <row r="267" customFormat="false" ht="12.75" hidden="false" customHeight="false" outlineLevel="0" collapsed="false">
      <c r="H267" s="7"/>
    </row>
    <row r="268" customFormat="false" ht="12.75" hidden="false" customHeight="false" outlineLevel="0" collapsed="false">
      <c r="H268" s="7"/>
    </row>
    <row r="269" customFormat="false" ht="12.75" hidden="false" customHeight="false" outlineLevel="0" collapsed="false">
      <c r="H269" s="7"/>
    </row>
    <row r="270" customFormat="false" ht="12.75" hidden="false" customHeight="false" outlineLevel="0" collapsed="false">
      <c r="H270" s="7"/>
    </row>
    <row r="271" customFormat="false" ht="12.75" hidden="false" customHeight="false" outlineLevel="0" collapsed="false">
      <c r="H271" s="7"/>
    </row>
    <row r="272" customFormat="false" ht="12.75" hidden="false" customHeight="false" outlineLevel="0" collapsed="false">
      <c r="H272" s="7"/>
    </row>
    <row r="273" customFormat="false" ht="12.75" hidden="false" customHeight="false" outlineLevel="0" collapsed="false">
      <c r="H273" s="7"/>
    </row>
    <row r="274" customFormat="false" ht="12.75" hidden="false" customHeight="false" outlineLevel="0" collapsed="false">
      <c r="H274" s="7"/>
    </row>
    <row r="275" customFormat="false" ht="12.75" hidden="false" customHeight="false" outlineLevel="0" collapsed="false">
      <c r="H275" s="7"/>
    </row>
    <row r="276" customFormat="false" ht="12.75" hidden="false" customHeight="false" outlineLevel="0" collapsed="false">
      <c r="H276" s="7"/>
    </row>
    <row r="277" customFormat="false" ht="12.75" hidden="false" customHeight="false" outlineLevel="0" collapsed="false">
      <c r="H277" s="7"/>
    </row>
    <row r="278" customFormat="false" ht="12.75" hidden="false" customHeight="false" outlineLevel="0" collapsed="false">
      <c r="H278" s="7"/>
    </row>
    <row r="279" customFormat="false" ht="12.75" hidden="false" customHeight="false" outlineLevel="0" collapsed="false">
      <c r="H279" s="7"/>
    </row>
    <row r="280" customFormat="false" ht="12.75" hidden="false" customHeight="false" outlineLevel="0" collapsed="false">
      <c r="H280" s="7"/>
    </row>
    <row r="281" customFormat="false" ht="12.75" hidden="false" customHeight="false" outlineLevel="0" collapsed="false">
      <c r="H281" s="7"/>
    </row>
    <row r="282" customFormat="false" ht="12.75" hidden="false" customHeight="false" outlineLevel="0" collapsed="false">
      <c r="H282" s="7"/>
    </row>
    <row r="283" customFormat="false" ht="12.75" hidden="false" customHeight="false" outlineLevel="0" collapsed="false">
      <c r="H283" s="7"/>
    </row>
    <row r="284" customFormat="false" ht="12.75" hidden="false" customHeight="false" outlineLevel="0" collapsed="false">
      <c r="H284" s="7"/>
    </row>
    <row r="285" customFormat="false" ht="12.75" hidden="false" customHeight="false" outlineLevel="0" collapsed="false">
      <c r="H285" s="7"/>
    </row>
    <row r="286" customFormat="false" ht="12.75" hidden="false" customHeight="false" outlineLevel="0" collapsed="false">
      <c r="H286" s="7"/>
    </row>
    <row r="287" customFormat="false" ht="12.75" hidden="false" customHeight="false" outlineLevel="0" collapsed="false">
      <c r="H287" s="7"/>
    </row>
    <row r="288" customFormat="false" ht="12.75" hidden="false" customHeight="false" outlineLevel="0" collapsed="false">
      <c r="H288" s="7"/>
    </row>
    <row r="289" customFormat="false" ht="12.75" hidden="false" customHeight="false" outlineLevel="0" collapsed="false">
      <c r="H289" s="7"/>
    </row>
    <row r="290" customFormat="false" ht="12.75" hidden="false" customHeight="false" outlineLevel="0" collapsed="false">
      <c r="H290" s="7"/>
    </row>
    <row r="291" customFormat="false" ht="12.75" hidden="false" customHeight="false" outlineLevel="0" collapsed="false">
      <c r="H291" s="7"/>
    </row>
    <row r="292" customFormat="false" ht="12.75" hidden="false" customHeight="false" outlineLevel="0" collapsed="false">
      <c r="H292" s="7"/>
    </row>
    <row r="293" customFormat="false" ht="12.75" hidden="false" customHeight="false" outlineLevel="0" collapsed="false">
      <c r="H293" s="7"/>
    </row>
    <row r="294" customFormat="false" ht="12.75" hidden="false" customHeight="false" outlineLevel="0" collapsed="false">
      <c r="H294" s="7"/>
    </row>
    <row r="295" customFormat="false" ht="12.75" hidden="false" customHeight="false" outlineLevel="0" collapsed="false">
      <c r="H295" s="7"/>
    </row>
    <row r="296" customFormat="false" ht="12.75" hidden="false" customHeight="false" outlineLevel="0" collapsed="false">
      <c r="H296" s="7"/>
    </row>
    <row r="297" customFormat="false" ht="12.75" hidden="false" customHeight="false" outlineLevel="0" collapsed="false">
      <c r="H297" s="7"/>
    </row>
    <row r="298" customFormat="false" ht="12.75" hidden="false" customHeight="false" outlineLevel="0" collapsed="false">
      <c r="H298" s="7"/>
    </row>
    <row r="299" customFormat="false" ht="12.75" hidden="false" customHeight="false" outlineLevel="0" collapsed="false">
      <c r="H299" s="7"/>
    </row>
    <row r="300" customFormat="false" ht="12.75" hidden="false" customHeight="false" outlineLevel="0" collapsed="false">
      <c r="H300" s="7"/>
    </row>
    <row r="301" customFormat="false" ht="12.75" hidden="false" customHeight="false" outlineLevel="0" collapsed="false">
      <c r="H301" s="7"/>
    </row>
    <row r="302" customFormat="false" ht="12.75" hidden="false" customHeight="false" outlineLevel="0" collapsed="false">
      <c r="H302" s="7"/>
    </row>
    <row r="303" customFormat="false" ht="12.75" hidden="false" customHeight="false" outlineLevel="0" collapsed="false">
      <c r="H303" s="7"/>
    </row>
    <row r="304" customFormat="false" ht="12.75" hidden="false" customHeight="false" outlineLevel="0" collapsed="false">
      <c r="H304" s="7"/>
    </row>
    <row r="305" customFormat="false" ht="12.75" hidden="false" customHeight="false" outlineLevel="0" collapsed="false">
      <c r="H305" s="7"/>
    </row>
    <row r="306" customFormat="false" ht="12.75" hidden="false" customHeight="false" outlineLevel="0" collapsed="false">
      <c r="H306" s="7"/>
    </row>
    <row r="307" customFormat="false" ht="12.75" hidden="false" customHeight="false" outlineLevel="0" collapsed="false">
      <c r="H307" s="7"/>
    </row>
    <row r="308" customFormat="false" ht="12.75" hidden="false" customHeight="false" outlineLevel="0" collapsed="false">
      <c r="H308" s="7"/>
    </row>
    <row r="309" customFormat="false" ht="12.75" hidden="false" customHeight="false" outlineLevel="0" collapsed="false">
      <c r="H309" s="7"/>
    </row>
    <row r="310" customFormat="false" ht="12.75" hidden="false" customHeight="false" outlineLevel="0" collapsed="false">
      <c r="H310" s="7"/>
    </row>
    <row r="311" customFormat="false" ht="12.75" hidden="false" customHeight="false" outlineLevel="0" collapsed="false">
      <c r="H311" s="7"/>
    </row>
    <row r="312" customFormat="false" ht="12.75" hidden="false" customHeight="false" outlineLevel="0" collapsed="false">
      <c r="H312" s="7"/>
    </row>
    <row r="313" customFormat="false" ht="12.75" hidden="false" customHeight="false" outlineLevel="0" collapsed="false">
      <c r="H313" s="7"/>
    </row>
    <row r="314" customFormat="false" ht="12.75" hidden="false" customHeight="false" outlineLevel="0" collapsed="false">
      <c r="H314" s="7"/>
    </row>
    <row r="315" customFormat="false" ht="12.75" hidden="false" customHeight="false" outlineLevel="0" collapsed="false">
      <c r="H315" s="7"/>
    </row>
    <row r="316" customFormat="false" ht="12.75" hidden="false" customHeight="false" outlineLevel="0" collapsed="false">
      <c r="H316" s="7"/>
    </row>
    <row r="317" customFormat="false" ht="12.75" hidden="false" customHeight="false" outlineLevel="0" collapsed="false">
      <c r="H317" s="7"/>
    </row>
    <row r="318" customFormat="false" ht="12.75" hidden="false" customHeight="false" outlineLevel="0" collapsed="false">
      <c r="H318" s="7"/>
    </row>
    <row r="319" customFormat="false" ht="12.75" hidden="false" customHeight="false" outlineLevel="0" collapsed="false">
      <c r="H319" s="7"/>
    </row>
    <row r="320" customFormat="false" ht="12.75" hidden="false" customHeight="false" outlineLevel="0" collapsed="false">
      <c r="H320" s="7"/>
    </row>
    <row r="321" customFormat="false" ht="12.75" hidden="false" customHeight="false" outlineLevel="0" collapsed="false">
      <c r="H321" s="7"/>
    </row>
    <row r="322" customFormat="false" ht="12.75" hidden="false" customHeight="false" outlineLevel="0" collapsed="false">
      <c r="H322" s="7"/>
    </row>
    <row r="323" customFormat="false" ht="12.75" hidden="false" customHeight="false" outlineLevel="0" collapsed="false">
      <c r="H323" s="7"/>
    </row>
    <row r="324" customFormat="false" ht="12.75" hidden="false" customHeight="false" outlineLevel="0" collapsed="false">
      <c r="H324" s="7"/>
    </row>
    <row r="325" customFormat="false" ht="12.75" hidden="false" customHeight="false" outlineLevel="0" collapsed="false">
      <c r="H325" s="7"/>
    </row>
    <row r="326" customFormat="false" ht="12.75" hidden="false" customHeight="false" outlineLevel="0" collapsed="false">
      <c r="H326" s="7"/>
    </row>
    <row r="327" customFormat="false" ht="12.75" hidden="false" customHeight="false" outlineLevel="0" collapsed="false">
      <c r="H327" s="7"/>
    </row>
    <row r="328" customFormat="false" ht="12.75" hidden="false" customHeight="false" outlineLevel="0" collapsed="false">
      <c r="H328" s="7"/>
    </row>
    <row r="329" customFormat="false" ht="12.75" hidden="false" customHeight="false" outlineLevel="0" collapsed="false">
      <c r="H329" s="7"/>
    </row>
    <row r="330" customFormat="false" ht="12.75" hidden="false" customHeight="false" outlineLevel="0" collapsed="false">
      <c r="H330" s="7"/>
    </row>
    <row r="331" customFormat="false" ht="12.75" hidden="false" customHeight="false" outlineLevel="0" collapsed="false">
      <c r="H331" s="7"/>
    </row>
    <row r="332" customFormat="false" ht="12.75" hidden="false" customHeight="false" outlineLevel="0" collapsed="false">
      <c r="H332" s="7"/>
    </row>
    <row r="333" customFormat="false" ht="12.75" hidden="false" customHeight="false" outlineLevel="0" collapsed="false">
      <c r="H333" s="7"/>
    </row>
    <row r="334" customFormat="false" ht="12.75" hidden="false" customHeight="false" outlineLevel="0" collapsed="false">
      <c r="H334" s="7"/>
    </row>
    <row r="335" customFormat="false" ht="12.75" hidden="false" customHeight="false" outlineLevel="0" collapsed="false">
      <c r="H335" s="7"/>
    </row>
    <row r="336" customFormat="false" ht="12.75" hidden="false" customHeight="false" outlineLevel="0" collapsed="false">
      <c r="H336" s="7"/>
    </row>
    <row r="337" customFormat="false" ht="12.75" hidden="false" customHeight="false" outlineLevel="0" collapsed="false">
      <c r="H337" s="7"/>
    </row>
    <row r="338" customFormat="false" ht="12.75" hidden="false" customHeight="false" outlineLevel="0" collapsed="false">
      <c r="H338" s="7"/>
    </row>
    <row r="339" customFormat="false" ht="12.75" hidden="false" customHeight="false" outlineLevel="0" collapsed="false">
      <c r="H339" s="7"/>
    </row>
    <row r="340" customFormat="false" ht="12.75" hidden="false" customHeight="false" outlineLevel="0" collapsed="false">
      <c r="H340" s="7"/>
    </row>
    <row r="341" customFormat="false" ht="12.75" hidden="false" customHeight="false" outlineLevel="0" collapsed="false">
      <c r="H341" s="7"/>
    </row>
    <row r="342" customFormat="false" ht="12.75" hidden="false" customHeight="false" outlineLevel="0" collapsed="false">
      <c r="H342" s="7"/>
    </row>
    <row r="343" customFormat="false" ht="12.75" hidden="false" customHeight="false" outlineLevel="0" collapsed="false">
      <c r="H343" s="7"/>
    </row>
    <row r="344" customFormat="false" ht="12.75" hidden="false" customHeight="false" outlineLevel="0" collapsed="false">
      <c r="H344" s="7"/>
    </row>
    <row r="345" customFormat="false" ht="12.75" hidden="false" customHeight="false" outlineLevel="0" collapsed="false">
      <c r="H345" s="7"/>
    </row>
    <row r="346" customFormat="false" ht="12.75" hidden="false" customHeight="false" outlineLevel="0" collapsed="false">
      <c r="H346" s="7"/>
    </row>
    <row r="347" customFormat="false" ht="12.75" hidden="false" customHeight="false" outlineLevel="0" collapsed="false">
      <c r="H347" s="7"/>
    </row>
    <row r="348" customFormat="false" ht="12.75" hidden="false" customHeight="false" outlineLevel="0" collapsed="false">
      <c r="H348" s="7"/>
    </row>
    <row r="349" customFormat="false" ht="12.75" hidden="false" customHeight="false" outlineLevel="0" collapsed="false">
      <c r="H349" s="7"/>
    </row>
    <row r="350" customFormat="false" ht="12.75" hidden="false" customHeight="false" outlineLevel="0" collapsed="false">
      <c r="H350" s="7"/>
    </row>
    <row r="351" customFormat="false" ht="12.75" hidden="false" customHeight="false" outlineLevel="0" collapsed="false">
      <c r="H351" s="7"/>
    </row>
    <row r="352" customFormat="false" ht="12.75" hidden="false" customHeight="false" outlineLevel="0" collapsed="false">
      <c r="H352" s="7"/>
    </row>
    <row r="353" customFormat="false" ht="12.75" hidden="false" customHeight="false" outlineLevel="0" collapsed="false">
      <c r="H353" s="7"/>
    </row>
    <row r="354" customFormat="false" ht="12.75" hidden="false" customHeight="false" outlineLevel="0" collapsed="false">
      <c r="H354" s="7"/>
    </row>
    <row r="355" customFormat="false" ht="12.75" hidden="false" customHeight="false" outlineLevel="0" collapsed="false">
      <c r="H355" s="7"/>
    </row>
    <row r="356" customFormat="false" ht="12.75" hidden="false" customHeight="false" outlineLevel="0" collapsed="false">
      <c r="H356" s="7"/>
    </row>
    <row r="357" customFormat="false" ht="12.75" hidden="false" customHeight="false" outlineLevel="0" collapsed="false">
      <c r="H357" s="7"/>
    </row>
    <row r="358" customFormat="false" ht="12.75" hidden="false" customHeight="false" outlineLevel="0" collapsed="false">
      <c r="H358" s="7"/>
    </row>
    <row r="359" customFormat="false" ht="12.75" hidden="false" customHeight="false" outlineLevel="0" collapsed="false">
      <c r="H359" s="7"/>
    </row>
    <row r="360" customFormat="false" ht="12.75" hidden="false" customHeight="false" outlineLevel="0" collapsed="false">
      <c r="H360" s="7"/>
    </row>
    <row r="361" customFormat="false" ht="12.75" hidden="false" customHeight="false" outlineLevel="0" collapsed="false">
      <c r="H361" s="7"/>
    </row>
    <row r="362" customFormat="false" ht="12.75" hidden="false" customHeight="false" outlineLevel="0" collapsed="false">
      <c r="H362" s="7"/>
    </row>
    <row r="363" customFormat="false" ht="12.75" hidden="false" customHeight="false" outlineLevel="0" collapsed="false">
      <c r="H363" s="7"/>
    </row>
    <row r="364" customFormat="false" ht="12.75" hidden="false" customHeight="false" outlineLevel="0" collapsed="false">
      <c r="H364" s="7"/>
    </row>
    <row r="365" customFormat="false" ht="12.75" hidden="false" customHeight="false" outlineLevel="0" collapsed="false">
      <c r="H365" s="7"/>
    </row>
    <row r="366" customFormat="false" ht="12.75" hidden="false" customHeight="false" outlineLevel="0" collapsed="false">
      <c r="H366" s="7"/>
    </row>
    <row r="367" customFormat="false" ht="12.75" hidden="false" customHeight="false" outlineLevel="0" collapsed="false">
      <c r="H367" s="7"/>
    </row>
    <row r="368" customFormat="false" ht="12.75" hidden="false" customHeight="false" outlineLevel="0" collapsed="false">
      <c r="H368" s="7"/>
    </row>
    <row r="369" customFormat="false" ht="12.75" hidden="false" customHeight="false" outlineLevel="0" collapsed="false">
      <c r="H369" s="7"/>
    </row>
    <row r="370" customFormat="false" ht="12.75" hidden="false" customHeight="false" outlineLevel="0" collapsed="false">
      <c r="H370" s="7"/>
    </row>
    <row r="371" customFormat="false" ht="12.75" hidden="false" customHeight="false" outlineLevel="0" collapsed="false">
      <c r="H371" s="7"/>
    </row>
    <row r="372" customFormat="false" ht="12.75" hidden="false" customHeight="false" outlineLevel="0" collapsed="false">
      <c r="H372" s="7"/>
    </row>
    <row r="373" customFormat="false" ht="12.75" hidden="false" customHeight="false" outlineLevel="0" collapsed="false">
      <c r="H373" s="7"/>
    </row>
    <row r="374" customFormat="false" ht="12.75" hidden="false" customHeight="false" outlineLevel="0" collapsed="false">
      <c r="H374" s="7"/>
    </row>
    <row r="375" customFormat="false" ht="12.75" hidden="false" customHeight="false" outlineLevel="0" collapsed="false">
      <c r="H375" s="7"/>
    </row>
    <row r="376" customFormat="false" ht="12.75" hidden="false" customHeight="false" outlineLevel="0" collapsed="false">
      <c r="H376" s="7"/>
    </row>
    <row r="377" customFormat="false" ht="12.75" hidden="false" customHeight="false" outlineLevel="0" collapsed="false">
      <c r="H377" s="7"/>
    </row>
    <row r="378" customFormat="false" ht="12.75" hidden="false" customHeight="false" outlineLevel="0" collapsed="false">
      <c r="H378" s="7"/>
    </row>
    <row r="379" customFormat="false" ht="12.75" hidden="false" customHeight="false" outlineLevel="0" collapsed="false">
      <c r="H379" s="7"/>
    </row>
    <row r="380" customFormat="false" ht="12.75" hidden="false" customHeight="false" outlineLevel="0" collapsed="false">
      <c r="H380" s="7"/>
    </row>
    <row r="381" customFormat="false" ht="12.75" hidden="false" customHeight="false" outlineLevel="0" collapsed="false">
      <c r="H381" s="7"/>
    </row>
    <row r="382" customFormat="false" ht="12.75" hidden="false" customHeight="false" outlineLevel="0" collapsed="false">
      <c r="H382" s="7"/>
    </row>
    <row r="383" customFormat="false" ht="12.75" hidden="false" customHeight="false" outlineLevel="0" collapsed="false">
      <c r="H383" s="7"/>
    </row>
    <row r="384" customFormat="false" ht="12.75" hidden="false" customHeight="false" outlineLevel="0" collapsed="false">
      <c r="H384" s="7"/>
    </row>
    <row r="385" customFormat="false" ht="12.75" hidden="false" customHeight="false" outlineLevel="0" collapsed="false">
      <c r="H385" s="7"/>
    </row>
    <row r="386" customFormat="false" ht="12.75" hidden="false" customHeight="false" outlineLevel="0" collapsed="false">
      <c r="H386" s="7"/>
    </row>
    <row r="387" customFormat="false" ht="12.75" hidden="false" customHeight="false" outlineLevel="0" collapsed="false">
      <c r="H387" s="7"/>
    </row>
    <row r="388" customFormat="false" ht="12.75" hidden="false" customHeight="false" outlineLevel="0" collapsed="false">
      <c r="H388" s="7"/>
    </row>
    <row r="389" customFormat="false" ht="12.75" hidden="false" customHeight="false" outlineLevel="0" collapsed="false">
      <c r="H389" s="7"/>
    </row>
    <row r="390" customFormat="false" ht="12.75" hidden="false" customHeight="false" outlineLevel="0" collapsed="false">
      <c r="H390" s="7"/>
    </row>
    <row r="391" customFormat="false" ht="12.75" hidden="false" customHeight="false" outlineLevel="0" collapsed="false">
      <c r="H391" s="7"/>
    </row>
    <row r="392" customFormat="false" ht="12.75" hidden="false" customHeight="false" outlineLevel="0" collapsed="false">
      <c r="H392" s="7"/>
    </row>
    <row r="393" customFormat="false" ht="12.75" hidden="false" customHeight="false" outlineLevel="0" collapsed="false">
      <c r="H393" s="7"/>
    </row>
    <row r="394" customFormat="false" ht="12.75" hidden="false" customHeight="false" outlineLevel="0" collapsed="false">
      <c r="H394" s="7"/>
    </row>
    <row r="395" customFormat="false" ht="12.75" hidden="false" customHeight="false" outlineLevel="0" collapsed="false">
      <c r="H395" s="7"/>
    </row>
    <row r="396" customFormat="false" ht="12.75" hidden="false" customHeight="false" outlineLevel="0" collapsed="false">
      <c r="H396" s="7"/>
    </row>
    <row r="397" customFormat="false" ht="12.75" hidden="false" customHeight="false" outlineLevel="0" collapsed="false">
      <c r="H397" s="7"/>
    </row>
    <row r="398" customFormat="false" ht="12.75" hidden="false" customHeight="false" outlineLevel="0" collapsed="false">
      <c r="H398" s="7"/>
    </row>
    <row r="399" customFormat="false" ht="12.75" hidden="false" customHeight="false" outlineLevel="0" collapsed="false">
      <c r="H399" s="7"/>
    </row>
    <row r="400" customFormat="false" ht="12.75" hidden="false" customHeight="false" outlineLevel="0" collapsed="false">
      <c r="H400" s="7"/>
    </row>
    <row r="401" customFormat="false" ht="12.75" hidden="false" customHeight="false" outlineLevel="0" collapsed="false">
      <c r="H401" s="7"/>
    </row>
    <row r="402" customFormat="false" ht="12.75" hidden="false" customHeight="false" outlineLevel="0" collapsed="false">
      <c r="H402" s="7"/>
    </row>
    <row r="403" customFormat="false" ht="12.75" hidden="false" customHeight="false" outlineLevel="0" collapsed="false">
      <c r="H403" s="7"/>
    </row>
    <row r="404" customFormat="false" ht="12.75" hidden="false" customHeight="false" outlineLevel="0" collapsed="false">
      <c r="H404" s="7"/>
    </row>
    <row r="405" customFormat="false" ht="12.75" hidden="false" customHeight="false" outlineLevel="0" collapsed="false">
      <c r="H405" s="7"/>
    </row>
    <row r="406" customFormat="false" ht="12.75" hidden="false" customHeight="false" outlineLevel="0" collapsed="false">
      <c r="H406" s="7"/>
    </row>
    <row r="407" customFormat="false" ht="12.75" hidden="false" customHeight="false" outlineLevel="0" collapsed="false">
      <c r="H407" s="7"/>
    </row>
    <row r="408" customFormat="false" ht="12.75" hidden="false" customHeight="false" outlineLevel="0" collapsed="false">
      <c r="H408" s="7"/>
    </row>
    <row r="409" customFormat="false" ht="12.75" hidden="false" customHeight="false" outlineLevel="0" collapsed="false">
      <c r="H409" s="7"/>
    </row>
    <row r="410" customFormat="false" ht="12.75" hidden="false" customHeight="false" outlineLevel="0" collapsed="false">
      <c r="H410" s="7"/>
    </row>
    <row r="411" customFormat="false" ht="12.75" hidden="false" customHeight="false" outlineLevel="0" collapsed="false">
      <c r="H411" s="7"/>
    </row>
    <row r="412" customFormat="false" ht="12.75" hidden="false" customHeight="false" outlineLevel="0" collapsed="false">
      <c r="H412" s="7"/>
    </row>
    <row r="413" customFormat="false" ht="12.75" hidden="false" customHeight="false" outlineLevel="0" collapsed="false">
      <c r="H413" s="7"/>
    </row>
    <row r="414" customFormat="false" ht="12.75" hidden="false" customHeight="false" outlineLevel="0" collapsed="false">
      <c r="H414" s="7"/>
    </row>
    <row r="415" customFormat="false" ht="12.75" hidden="false" customHeight="false" outlineLevel="0" collapsed="false">
      <c r="H415" s="7"/>
    </row>
    <row r="416" customFormat="false" ht="12.75" hidden="false" customHeight="false" outlineLevel="0" collapsed="false">
      <c r="H416" s="7"/>
    </row>
    <row r="417" customFormat="false" ht="12.75" hidden="false" customHeight="false" outlineLevel="0" collapsed="false">
      <c r="H417" s="7"/>
    </row>
    <row r="418" customFormat="false" ht="12.75" hidden="false" customHeight="false" outlineLevel="0" collapsed="false">
      <c r="H418" s="7"/>
    </row>
    <row r="419" customFormat="false" ht="12.75" hidden="false" customHeight="false" outlineLevel="0" collapsed="false">
      <c r="H419" s="7"/>
    </row>
    <row r="420" customFormat="false" ht="12.75" hidden="false" customHeight="false" outlineLevel="0" collapsed="false">
      <c r="H420" s="7"/>
    </row>
    <row r="421" customFormat="false" ht="12.75" hidden="false" customHeight="false" outlineLevel="0" collapsed="false">
      <c r="H421" s="7"/>
    </row>
    <row r="422" customFormat="false" ht="12.75" hidden="false" customHeight="false" outlineLevel="0" collapsed="false">
      <c r="H422" s="7"/>
    </row>
    <row r="423" customFormat="false" ht="12.75" hidden="false" customHeight="false" outlineLevel="0" collapsed="false">
      <c r="H423" s="7"/>
    </row>
    <row r="424" customFormat="false" ht="12.75" hidden="false" customHeight="false" outlineLevel="0" collapsed="false">
      <c r="H424" s="7"/>
    </row>
    <row r="425" customFormat="false" ht="12.75" hidden="false" customHeight="false" outlineLevel="0" collapsed="false">
      <c r="H425" s="7"/>
    </row>
    <row r="426" customFormat="false" ht="12.75" hidden="false" customHeight="false" outlineLevel="0" collapsed="false">
      <c r="H426" s="7"/>
    </row>
    <row r="427" customFormat="false" ht="12.75" hidden="false" customHeight="false" outlineLevel="0" collapsed="false">
      <c r="H427" s="7"/>
    </row>
    <row r="428" customFormat="false" ht="12.75" hidden="false" customHeight="false" outlineLevel="0" collapsed="false">
      <c r="H428" s="7"/>
    </row>
    <row r="429" customFormat="false" ht="12.75" hidden="false" customHeight="false" outlineLevel="0" collapsed="false">
      <c r="H429" s="7"/>
    </row>
    <row r="430" customFormat="false" ht="12.75" hidden="false" customHeight="false" outlineLevel="0" collapsed="false">
      <c r="H430" s="7"/>
    </row>
    <row r="431" customFormat="false" ht="12.75" hidden="false" customHeight="false" outlineLevel="0" collapsed="false">
      <c r="H431" s="7"/>
    </row>
    <row r="432" customFormat="false" ht="12.75" hidden="false" customHeight="false" outlineLevel="0" collapsed="false">
      <c r="H432" s="7"/>
    </row>
    <row r="433" customFormat="false" ht="12.75" hidden="false" customHeight="false" outlineLevel="0" collapsed="false">
      <c r="H433" s="7"/>
    </row>
    <row r="434" customFormat="false" ht="12.75" hidden="false" customHeight="false" outlineLevel="0" collapsed="false">
      <c r="H434" s="7"/>
    </row>
    <row r="435" customFormat="false" ht="12.75" hidden="false" customHeight="false" outlineLevel="0" collapsed="false">
      <c r="H435" s="7"/>
    </row>
    <row r="436" customFormat="false" ht="12.75" hidden="false" customHeight="false" outlineLevel="0" collapsed="false">
      <c r="H436" s="7"/>
    </row>
    <row r="437" customFormat="false" ht="12.75" hidden="false" customHeight="false" outlineLevel="0" collapsed="false">
      <c r="H437" s="7"/>
    </row>
    <row r="438" customFormat="false" ht="12.75" hidden="false" customHeight="false" outlineLevel="0" collapsed="false">
      <c r="H438" s="7"/>
    </row>
    <row r="439" customFormat="false" ht="12.75" hidden="false" customHeight="false" outlineLevel="0" collapsed="false">
      <c r="H439" s="7"/>
    </row>
    <row r="440" customFormat="false" ht="12.75" hidden="false" customHeight="false" outlineLevel="0" collapsed="false">
      <c r="H440" s="7"/>
    </row>
    <row r="441" customFormat="false" ht="12.75" hidden="false" customHeight="false" outlineLevel="0" collapsed="false">
      <c r="H441" s="7"/>
    </row>
    <row r="442" customFormat="false" ht="12.75" hidden="false" customHeight="false" outlineLevel="0" collapsed="false">
      <c r="H442" s="7"/>
    </row>
    <row r="443" customFormat="false" ht="12.75" hidden="false" customHeight="false" outlineLevel="0" collapsed="false">
      <c r="H443" s="7"/>
    </row>
    <row r="444" customFormat="false" ht="12.75" hidden="false" customHeight="false" outlineLevel="0" collapsed="false">
      <c r="H444" s="7"/>
    </row>
    <row r="445" customFormat="false" ht="12.75" hidden="false" customHeight="false" outlineLevel="0" collapsed="false">
      <c r="H445" s="7"/>
    </row>
    <row r="446" customFormat="false" ht="12.75" hidden="false" customHeight="false" outlineLevel="0" collapsed="false">
      <c r="H446" s="7"/>
    </row>
    <row r="447" customFormat="false" ht="12.75" hidden="false" customHeight="false" outlineLevel="0" collapsed="false">
      <c r="H447" s="7"/>
    </row>
    <row r="448" customFormat="false" ht="12.75" hidden="false" customHeight="false" outlineLevel="0" collapsed="false">
      <c r="H448" s="7"/>
    </row>
    <row r="449" customFormat="false" ht="12.75" hidden="false" customHeight="false" outlineLevel="0" collapsed="false">
      <c r="H449" s="7"/>
    </row>
    <row r="450" customFormat="false" ht="12.75" hidden="false" customHeight="false" outlineLevel="0" collapsed="false">
      <c r="H450" s="7"/>
    </row>
    <row r="451" customFormat="false" ht="12.75" hidden="false" customHeight="false" outlineLevel="0" collapsed="false">
      <c r="H451" s="7"/>
    </row>
    <row r="452" customFormat="false" ht="12.75" hidden="false" customHeight="false" outlineLevel="0" collapsed="false">
      <c r="H452" s="7"/>
    </row>
    <row r="453" customFormat="false" ht="12.75" hidden="false" customHeight="false" outlineLevel="0" collapsed="false">
      <c r="H453" s="7"/>
    </row>
    <row r="454" customFormat="false" ht="12.75" hidden="false" customHeight="false" outlineLevel="0" collapsed="false">
      <c r="H454" s="7"/>
    </row>
    <row r="455" customFormat="false" ht="12.75" hidden="false" customHeight="false" outlineLevel="0" collapsed="false">
      <c r="H455" s="7"/>
    </row>
    <row r="456" customFormat="false" ht="12.75" hidden="false" customHeight="false" outlineLevel="0" collapsed="false">
      <c r="H456" s="7"/>
    </row>
    <row r="457" customFormat="false" ht="12.75" hidden="false" customHeight="false" outlineLevel="0" collapsed="false">
      <c r="H457" s="7"/>
    </row>
    <row r="458" customFormat="false" ht="12.75" hidden="false" customHeight="false" outlineLevel="0" collapsed="false">
      <c r="H458" s="7"/>
    </row>
    <row r="459" customFormat="false" ht="12.75" hidden="false" customHeight="false" outlineLevel="0" collapsed="false">
      <c r="H459" s="7"/>
    </row>
    <row r="460" customFormat="false" ht="12.75" hidden="false" customHeight="false" outlineLevel="0" collapsed="false">
      <c r="H460" s="7"/>
    </row>
    <row r="461" customFormat="false" ht="12.75" hidden="false" customHeight="false" outlineLevel="0" collapsed="false">
      <c r="H461" s="7"/>
    </row>
    <row r="462" customFormat="false" ht="12.75" hidden="false" customHeight="false" outlineLevel="0" collapsed="false">
      <c r="H462" s="7"/>
    </row>
    <row r="463" customFormat="false" ht="12.75" hidden="false" customHeight="false" outlineLevel="0" collapsed="false">
      <c r="H463" s="7"/>
    </row>
    <row r="464" customFormat="false" ht="12.75" hidden="false" customHeight="false" outlineLevel="0" collapsed="false">
      <c r="H464" s="7"/>
    </row>
    <row r="465" customFormat="false" ht="12.75" hidden="false" customHeight="false" outlineLevel="0" collapsed="false">
      <c r="H465" s="7"/>
    </row>
    <row r="466" customFormat="false" ht="12.75" hidden="false" customHeight="false" outlineLevel="0" collapsed="false">
      <c r="H466" s="7"/>
    </row>
    <row r="467" customFormat="false" ht="12.75" hidden="false" customHeight="false" outlineLevel="0" collapsed="false">
      <c r="H467" s="7"/>
    </row>
    <row r="468" customFormat="false" ht="12.75" hidden="false" customHeight="false" outlineLevel="0" collapsed="false">
      <c r="H468" s="7"/>
    </row>
    <row r="469" customFormat="false" ht="12.75" hidden="false" customHeight="false" outlineLevel="0" collapsed="false">
      <c r="H469" s="7"/>
    </row>
    <row r="470" customFormat="false" ht="12.75" hidden="false" customHeight="false" outlineLevel="0" collapsed="false">
      <c r="H470" s="7"/>
    </row>
    <row r="471" customFormat="false" ht="12.75" hidden="false" customHeight="false" outlineLevel="0" collapsed="false">
      <c r="H471" s="7"/>
    </row>
    <row r="472" customFormat="false" ht="12.75" hidden="false" customHeight="false" outlineLevel="0" collapsed="false">
      <c r="H472" s="7"/>
    </row>
    <row r="473" customFormat="false" ht="12.75" hidden="false" customHeight="false" outlineLevel="0" collapsed="false">
      <c r="H473" s="7"/>
    </row>
    <row r="474" customFormat="false" ht="12.75" hidden="false" customHeight="false" outlineLevel="0" collapsed="false">
      <c r="H474" s="7"/>
    </row>
    <row r="475" customFormat="false" ht="12.75" hidden="false" customHeight="false" outlineLevel="0" collapsed="false">
      <c r="H475" s="7"/>
    </row>
    <row r="476" customFormat="false" ht="12.75" hidden="false" customHeight="false" outlineLevel="0" collapsed="false">
      <c r="H476" s="7"/>
    </row>
    <row r="477" customFormat="false" ht="12.75" hidden="false" customHeight="false" outlineLevel="0" collapsed="false">
      <c r="H477" s="7"/>
    </row>
    <row r="478" customFormat="false" ht="12.75" hidden="false" customHeight="false" outlineLevel="0" collapsed="false">
      <c r="H478" s="7"/>
    </row>
    <row r="479" customFormat="false" ht="12.75" hidden="false" customHeight="false" outlineLevel="0" collapsed="false">
      <c r="H479" s="7"/>
    </row>
    <row r="480" customFormat="false" ht="12.75" hidden="false" customHeight="false" outlineLevel="0" collapsed="false">
      <c r="H480" s="7"/>
    </row>
    <row r="481" customFormat="false" ht="12.75" hidden="false" customHeight="false" outlineLevel="0" collapsed="false">
      <c r="H481" s="7"/>
    </row>
    <row r="482" customFormat="false" ht="12.75" hidden="false" customHeight="false" outlineLevel="0" collapsed="false">
      <c r="H482" s="7"/>
    </row>
    <row r="483" customFormat="false" ht="12.75" hidden="false" customHeight="false" outlineLevel="0" collapsed="false">
      <c r="H483" s="7"/>
    </row>
    <row r="484" customFormat="false" ht="12.75" hidden="false" customHeight="false" outlineLevel="0" collapsed="false">
      <c r="H484" s="7"/>
    </row>
    <row r="485" customFormat="false" ht="12.75" hidden="false" customHeight="false" outlineLevel="0" collapsed="false">
      <c r="H485" s="7"/>
    </row>
    <row r="486" customFormat="false" ht="12.75" hidden="false" customHeight="false" outlineLevel="0" collapsed="false">
      <c r="H486" s="7"/>
    </row>
    <row r="487" customFormat="false" ht="12.75" hidden="false" customHeight="false" outlineLevel="0" collapsed="false">
      <c r="H487" s="7"/>
    </row>
    <row r="488" customFormat="false" ht="12.75" hidden="false" customHeight="false" outlineLevel="0" collapsed="false">
      <c r="H488" s="7"/>
    </row>
    <row r="489" customFormat="false" ht="12.75" hidden="false" customHeight="false" outlineLevel="0" collapsed="false">
      <c r="H489" s="7"/>
    </row>
    <row r="490" customFormat="false" ht="12.75" hidden="false" customHeight="false" outlineLevel="0" collapsed="false">
      <c r="H490" s="7"/>
    </row>
    <row r="491" customFormat="false" ht="12.75" hidden="false" customHeight="false" outlineLevel="0" collapsed="false">
      <c r="H491" s="7"/>
    </row>
    <row r="492" customFormat="false" ht="12.75" hidden="false" customHeight="false" outlineLevel="0" collapsed="false">
      <c r="H492" s="7"/>
    </row>
    <row r="493" customFormat="false" ht="12.75" hidden="false" customHeight="false" outlineLevel="0" collapsed="false">
      <c r="H493" s="7"/>
    </row>
    <row r="494" customFormat="false" ht="12.75" hidden="false" customHeight="false" outlineLevel="0" collapsed="false">
      <c r="H494" s="7"/>
    </row>
    <row r="495" customFormat="false" ht="12.75" hidden="false" customHeight="false" outlineLevel="0" collapsed="false">
      <c r="H495" s="7"/>
    </row>
    <row r="496" customFormat="false" ht="12.75" hidden="false" customHeight="false" outlineLevel="0" collapsed="false">
      <c r="H496" s="7"/>
    </row>
    <row r="497" customFormat="false" ht="12.75" hidden="false" customHeight="false" outlineLevel="0" collapsed="false">
      <c r="H497" s="7"/>
    </row>
    <row r="498" customFormat="false" ht="12.75" hidden="false" customHeight="false" outlineLevel="0" collapsed="false">
      <c r="H498" s="7"/>
    </row>
    <row r="499" customFormat="false" ht="12.75" hidden="false" customHeight="false" outlineLevel="0" collapsed="false">
      <c r="H499" s="7"/>
    </row>
    <row r="500" customFormat="false" ht="12.75" hidden="false" customHeight="false" outlineLevel="0" collapsed="false">
      <c r="H500" s="7"/>
    </row>
    <row r="501" customFormat="false" ht="12.75" hidden="false" customHeight="false" outlineLevel="0" collapsed="false">
      <c r="H501" s="7"/>
    </row>
    <row r="502" customFormat="false" ht="12.75" hidden="false" customHeight="false" outlineLevel="0" collapsed="false">
      <c r="H502" s="7"/>
    </row>
    <row r="503" customFormat="false" ht="12.75" hidden="false" customHeight="false" outlineLevel="0" collapsed="false">
      <c r="H503" s="7"/>
    </row>
    <row r="504" customFormat="false" ht="12.75" hidden="false" customHeight="false" outlineLevel="0" collapsed="false">
      <c r="H504" s="7"/>
    </row>
    <row r="505" customFormat="false" ht="12.75" hidden="false" customHeight="false" outlineLevel="0" collapsed="false">
      <c r="H505" s="7"/>
    </row>
    <row r="506" customFormat="false" ht="12.75" hidden="false" customHeight="false" outlineLevel="0" collapsed="false">
      <c r="H506" s="7"/>
    </row>
    <row r="507" customFormat="false" ht="12.75" hidden="false" customHeight="false" outlineLevel="0" collapsed="false">
      <c r="H507" s="7"/>
    </row>
    <row r="508" customFormat="false" ht="12.75" hidden="false" customHeight="false" outlineLevel="0" collapsed="false">
      <c r="H508" s="7"/>
    </row>
    <row r="509" customFormat="false" ht="12.75" hidden="false" customHeight="false" outlineLevel="0" collapsed="false">
      <c r="H509" s="7"/>
    </row>
    <row r="510" customFormat="false" ht="12.75" hidden="false" customHeight="false" outlineLevel="0" collapsed="false">
      <c r="H510" s="7"/>
    </row>
    <row r="511" customFormat="false" ht="12.75" hidden="false" customHeight="false" outlineLevel="0" collapsed="false">
      <c r="H511" s="7"/>
    </row>
    <row r="512" customFormat="false" ht="12.75" hidden="false" customHeight="false" outlineLevel="0" collapsed="false">
      <c r="H512" s="7"/>
    </row>
    <row r="513" customFormat="false" ht="12.75" hidden="false" customHeight="false" outlineLevel="0" collapsed="false">
      <c r="H513" s="7"/>
    </row>
    <row r="514" customFormat="false" ht="12.75" hidden="false" customHeight="false" outlineLevel="0" collapsed="false">
      <c r="H514" s="7"/>
    </row>
    <row r="515" customFormat="false" ht="12.75" hidden="false" customHeight="false" outlineLevel="0" collapsed="false">
      <c r="H515" s="7"/>
    </row>
    <row r="516" customFormat="false" ht="12.75" hidden="false" customHeight="false" outlineLevel="0" collapsed="false">
      <c r="H516" s="7"/>
    </row>
    <row r="517" customFormat="false" ht="12.75" hidden="false" customHeight="false" outlineLevel="0" collapsed="false">
      <c r="H517" s="7"/>
    </row>
    <row r="518" customFormat="false" ht="12.75" hidden="false" customHeight="false" outlineLevel="0" collapsed="false">
      <c r="H518" s="7"/>
    </row>
    <row r="519" customFormat="false" ht="12.75" hidden="false" customHeight="false" outlineLevel="0" collapsed="false">
      <c r="H519" s="7"/>
    </row>
    <row r="520" customFormat="false" ht="12.75" hidden="false" customHeight="false" outlineLevel="0" collapsed="false">
      <c r="H520" s="7"/>
    </row>
    <row r="521" customFormat="false" ht="12.75" hidden="false" customHeight="false" outlineLevel="0" collapsed="false">
      <c r="H521" s="7"/>
    </row>
    <row r="522" customFormat="false" ht="12.75" hidden="false" customHeight="false" outlineLevel="0" collapsed="false">
      <c r="H522" s="7"/>
    </row>
    <row r="523" customFormat="false" ht="12.75" hidden="false" customHeight="false" outlineLevel="0" collapsed="false">
      <c r="H523" s="7"/>
    </row>
    <row r="524" customFormat="false" ht="12.75" hidden="false" customHeight="false" outlineLevel="0" collapsed="false">
      <c r="H524" s="7"/>
    </row>
    <row r="525" customFormat="false" ht="12.75" hidden="false" customHeight="false" outlineLevel="0" collapsed="false">
      <c r="H525" s="7"/>
    </row>
    <row r="526" customFormat="false" ht="12.75" hidden="false" customHeight="false" outlineLevel="0" collapsed="false">
      <c r="H526" s="7"/>
    </row>
    <row r="527" customFormat="false" ht="12.75" hidden="false" customHeight="false" outlineLevel="0" collapsed="false">
      <c r="H527" s="7"/>
    </row>
    <row r="528" customFormat="false" ht="12.75" hidden="false" customHeight="false" outlineLevel="0" collapsed="false">
      <c r="H528" s="7"/>
    </row>
    <row r="529" customFormat="false" ht="12.75" hidden="false" customHeight="false" outlineLevel="0" collapsed="false">
      <c r="H529" s="7"/>
    </row>
    <row r="530" customFormat="false" ht="12.75" hidden="false" customHeight="false" outlineLevel="0" collapsed="false">
      <c r="H530" s="7"/>
    </row>
    <row r="531" customFormat="false" ht="12.75" hidden="false" customHeight="false" outlineLevel="0" collapsed="false">
      <c r="H531" s="7"/>
    </row>
    <row r="532" customFormat="false" ht="12.75" hidden="false" customHeight="false" outlineLevel="0" collapsed="false">
      <c r="H532" s="7"/>
    </row>
    <row r="533" customFormat="false" ht="12.75" hidden="false" customHeight="false" outlineLevel="0" collapsed="false">
      <c r="H533" s="7"/>
    </row>
    <row r="534" customFormat="false" ht="12.75" hidden="false" customHeight="false" outlineLevel="0" collapsed="false">
      <c r="H534" s="7"/>
    </row>
    <row r="535" customFormat="false" ht="12.75" hidden="false" customHeight="false" outlineLevel="0" collapsed="false">
      <c r="H535" s="7"/>
    </row>
    <row r="536" customFormat="false" ht="12.75" hidden="false" customHeight="false" outlineLevel="0" collapsed="false">
      <c r="H536" s="7"/>
    </row>
    <row r="537" customFormat="false" ht="12.75" hidden="false" customHeight="false" outlineLevel="0" collapsed="false">
      <c r="H537" s="7"/>
    </row>
    <row r="538" customFormat="false" ht="12.75" hidden="false" customHeight="false" outlineLevel="0" collapsed="false">
      <c r="H538" s="7"/>
    </row>
    <row r="539" customFormat="false" ht="12.75" hidden="false" customHeight="false" outlineLevel="0" collapsed="false">
      <c r="H539" s="7"/>
    </row>
    <row r="540" customFormat="false" ht="12.75" hidden="false" customHeight="false" outlineLevel="0" collapsed="false">
      <c r="H540" s="7"/>
    </row>
    <row r="541" customFormat="false" ht="12.75" hidden="false" customHeight="false" outlineLevel="0" collapsed="false">
      <c r="H541" s="7"/>
    </row>
    <row r="542" customFormat="false" ht="12.75" hidden="false" customHeight="false" outlineLevel="0" collapsed="false">
      <c r="H542" s="7"/>
    </row>
    <row r="543" customFormat="false" ht="12.75" hidden="false" customHeight="false" outlineLevel="0" collapsed="false">
      <c r="H543" s="7"/>
    </row>
    <row r="544" customFormat="false" ht="12.75" hidden="false" customHeight="false" outlineLevel="0" collapsed="false">
      <c r="H544" s="7"/>
    </row>
    <row r="545" customFormat="false" ht="12.75" hidden="false" customHeight="false" outlineLevel="0" collapsed="false">
      <c r="H545" s="7"/>
    </row>
    <row r="546" customFormat="false" ht="12.75" hidden="false" customHeight="false" outlineLevel="0" collapsed="false">
      <c r="H546" s="7"/>
    </row>
    <row r="547" customFormat="false" ht="12.75" hidden="false" customHeight="false" outlineLevel="0" collapsed="false">
      <c r="H547" s="7"/>
    </row>
    <row r="548" customFormat="false" ht="12.75" hidden="false" customHeight="false" outlineLevel="0" collapsed="false">
      <c r="H548" s="7"/>
    </row>
    <row r="549" customFormat="false" ht="12.75" hidden="false" customHeight="false" outlineLevel="0" collapsed="false">
      <c r="H549" s="7"/>
    </row>
    <row r="550" customFormat="false" ht="12.75" hidden="false" customHeight="false" outlineLevel="0" collapsed="false">
      <c r="H550" s="7"/>
    </row>
    <row r="551" customFormat="false" ht="12.75" hidden="false" customHeight="false" outlineLevel="0" collapsed="false">
      <c r="H551" s="7"/>
    </row>
    <row r="552" customFormat="false" ht="12.75" hidden="false" customHeight="false" outlineLevel="0" collapsed="false">
      <c r="H552" s="7"/>
    </row>
    <row r="553" customFormat="false" ht="12.75" hidden="false" customHeight="false" outlineLevel="0" collapsed="false">
      <c r="H553" s="7"/>
    </row>
    <row r="554" customFormat="false" ht="12.75" hidden="false" customHeight="false" outlineLevel="0" collapsed="false">
      <c r="H554" s="7"/>
    </row>
    <row r="555" customFormat="false" ht="12.75" hidden="false" customHeight="false" outlineLevel="0" collapsed="false">
      <c r="H555" s="7"/>
    </row>
    <row r="556" customFormat="false" ht="12.75" hidden="false" customHeight="false" outlineLevel="0" collapsed="false">
      <c r="H556" s="7"/>
    </row>
    <row r="557" customFormat="false" ht="12.75" hidden="false" customHeight="false" outlineLevel="0" collapsed="false">
      <c r="H557" s="7"/>
    </row>
    <row r="558" customFormat="false" ht="12.75" hidden="false" customHeight="false" outlineLevel="0" collapsed="false">
      <c r="H558" s="7"/>
    </row>
    <row r="559" customFormat="false" ht="12.75" hidden="false" customHeight="false" outlineLevel="0" collapsed="false">
      <c r="H559" s="7"/>
    </row>
    <row r="560" customFormat="false" ht="12.75" hidden="false" customHeight="false" outlineLevel="0" collapsed="false">
      <c r="H560" s="7"/>
    </row>
    <row r="561" customFormat="false" ht="12.75" hidden="false" customHeight="false" outlineLevel="0" collapsed="false">
      <c r="H561" s="7"/>
    </row>
    <row r="562" customFormat="false" ht="12.75" hidden="false" customHeight="false" outlineLevel="0" collapsed="false">
      <c r="H562" s="7"/>
    </row>
    <row r="563" customFormat="false" ht="12.75" hidden="false" customHeight="false" outlineLevel="0" collapsed="false">
      <c r="H563" s="7"/>
    </row>
    <row r="564" customFormat="false" ht="12.75" hidden="false" customHeight="false" outlineLevel="0" collapsed="false">
      <c r="H564" s="7"/>
    </row>
    <row r="565" customFormat="false" ht="12.75" hidden="false" customHeight="false" outlineLevel="0" collapsed="false">
      <c r="H565" s="7"/>
    </row>
    <row r="566" customFormat="false" ht="12.75" hidden="false" customHeight="false" outlineLevel="0" collapsed="false">
      <c r="H566" s="7"/>
    </row>
    <row r="567" customFormat="false" ht="12.75" hidden="false" customHeight="false" outlineLevel="0" collapsed="false">
      <c r="H567" s="7"/>
    </row>
    <row r="568" customFormat="false" ht="12.75" hidden="false" customHeight="false" outlineLevel="0" collapsed="false">
      <c r="H568" s="7"/>
    </row>
    <row r="569" customFormat="false" ht="12.75" hidden="false" customHeight="false" outlineLevel="0" collapsed="false">
      <c r="H569" s="7"/>
    </row>
    <row r="570" customFormat="false" ht="12.75" hidden="false" customHeight="false" outlineLevel="0" collapsed="false">
      <c r="H570" s="7"/>
    </row>
    <row r="571" customFormat="false" ht="12.75" hidden="false" customHeight="false" outlineLevel="0" collapsed="false">
      <c r="H571" s="7"/>
    </row>
    <row r="572" customFormat="false" ht="12.75" hidden="false" customHeight="false" outlineLevel="0" collapsed="false">
      <c r="H572" s="7"/>
    </row>
    <row r="573" customFormat="false" ht="12.75" hidden="false" customHeight="false" outlineLevel="0" collapsed="false">
      <c r="H573" s="7"/>
    </row>
    <row r="574" customFormat="false" ht="12.75" hidden="false" customHeight="false" outlineLevel="0" collapsed="false">
      <c r="H574" s="7"/>
    </row>
    <row r="575" customFormat="false" ht="12.75" hidden="false" customHeight="false" outlineLevel="0" collapsed="false">
      <c r="H575" s="7"/>
    </row>
    <row r="576" customFormat="false" ht="12.75" hidden="false" customHeight="false" outlineLevel="0" collapsed="false">
      <c r="H576" s="7"/>
    </row>
    <row r="577" customFormat="false" ht="12.75" hidden="false" customHeight="false" outlineLevel="0" collapsed="false">
      <c r="H577" s="7"/>
    </row>
    <row r="578" customFormat="false" ht="12.75" hidden="false" customHeight="false" outlineLevel="0" collapsed="false">
      <c r="H578" s="7"/>
    </row>
    <row r="579" customFormat="false" ht="12.75" hidden="false" customHeight="false" outlineLevel="0" collapsed="false">
      <c r="H579" s="7"/>
    </row>
    <row r="580" customFormat="false" ht="12.75" hidden="false" customHeight="false" outlineLevel="0" collapsed="false">
      <c r="H580" s="7"/>
    </row>
    <row r="581" customFormat="false" ht="12.75" hidden="false" customHeight="false" outlineLevel="0" collapsed="false">
      <c r="H581" s="7"/>
    </row>
    <row r="582" customFormat="false" ht="12.75" hidden="false" customHeight="false" outlineLevel="0" collapsed="false">
      <c r="H582" s="7"/>
    </row>
    <row r="583" customFormat="false" ht="12.75" hidden="false" customHeight="false" outlineLevel="0" collapsed="false">
      <c r="H583" s="7"/>
    </row>
    <row r="584" customFormat="false" ht="12.75" hidden="false" customHeight="false" outlineLevel="0" collapsed="false">
      <c r="H584" s="7"/>
    </row>
    <row r="585" customFormat="false" ht="12.75" hidden="false" customHeight="false" outlineLevel="0" collapsed="false">
      <c r="H585" s="7"/>
    </row>
    <row r="586" customFormat="false" ht="12.75" hidden="false" customHeight="false" outlineLevel="0" collapsed="false">
      <c r="H586" s="7"/>
    </row>
    <row r="587" customFormat="false" ht="12.75" hidden="false" customHeight="false" outlineLevel="0" collapsed="false">
      <c r="H587" s="7"/>
    </row>
    <row r="588" customFormat="false" ht="12.75" hidden="false" customHeight="false" outlineLevel="0" collapsed="false">
      <c r="H588" s="7"/>
    </row>
    <row r="589" customFormat="false" ht="12.75" hidden="false" customHeight="false" outlineLevel="0" collapsed="false">
      <c r="H589" s="7"/>
    </row>
    <row r="590" customFormat="false" ht="12.75" hidden="false" customHeight="false" outlineLevel="0" collapsed="false">
      <c r="H590" s="7"/>
    </row>
    <row r="591" customFormat="false" ht="12.75" hidden="false" customHeight="false" outlineLevel="0" collapsed="false">
      <c r="H591" s="7"/>
    </row>
    <row r="592" customFormat="false" ht="12.75" hidden="false" customHeight="false" outlineLevel="0" collapsed="false">
      <c r="H592" s="7"/>
    </row>
    <row r="593" customFormat="false" ht="12.75" hidden="false" customHeight="false" outlineLevel="0" collapsed="false">
      <c r="H593" s="7"/>
    </row>
    <row r="594" customFormat="false" ht="12.75" hidden="false" customHeight="false" outlineLevel="0" collapsed="false">
      <c r="H594" s="7"/>
    </row>
    <row r="595" customFormat="false" ht="12.75" hidden="false" customHeight="false" outlineLevel="0" collapsed="false">
      <c r="H595" s="7"/>
    </row>
    <row r="596" customFormat="false" ht="12.75" hidden="false" customHeight="false" outlineLevel="0" collapsed="false">
      <c r="H596" s="7"/>
    </row>
    <row r="597" customFormat="false" ht="12.75" hidden="false" customHeight="false" outlineLevel="0" collapsed="false">
      <c r="H597" s="7"/>
    </row>
    <row r="598" customFormat="false" ht="12.75" hidden="false" customHeight="false" outlineLevel="0" collapsed="false">
      <c r="H598" s="7"/>
    </row>
    <row r="599" customFormat="false" ht="12.75" hidden="false" customHeight="false" outlineLevel="0" collapsed="false">
      <c r="H599" s="7"/>
    </row>
    <row r="600" customFormat="false" ht="12.75" hidden="false" customHeight="false" outlineLevel="0" collapsed="false">
      <c r="H600" s="7"/>
    </row>
    <row r="601" customFormat="false" ht="12.75" hidden="false" customHeight="false" outlineLevel="0" collapsed="false">
      <c r="H601" s="7"/>
    </row>
    <row r="602" customFormat="false" ht="12.75" hidden="false" customHeight="false" outlineLevel="0" collapsed="false">
      <c r="H602" s="7"/>
    </row>
    <row r="603" customFormat="false" ht="12.75" hidden="false" customHeight="false" outlineLevel="0" collapsed="false">
      <c r="H603" s="7"/>
    </row>
    <row r="604" customFormat="false" ht="12.75" hidden="false" customHeight="false" outlineLevel="0" collapsed="false">
      <c r="H604" s="7"/>
    </row>
    <row r="605" customFormat="false" ht="12.75" hidden="false" customHeight="false" outlineLevel="0" collapsed="false">
      <c r="H605" s="7"/>
    </row>
    <row r="606" customFormat="false" ht="12.75" hidden="false" customHeight="false" outlineLevel="0" collapsed="false">
      <c r="H606" s="7"/>
    </row>
    <row r="607" customFormat="false" ht="12.75" hidden="false" customHeight="false" outlineLevel="0" collapsed="false">
      <c r="H607" s="7"/>
    </row>
    <row r="608" customFormat="false" ht="12.75" hidden="false" customHeight="false" outlineLevel="0" collapsed="false">
      <c r="H608" s="7"/>
    </row>
    <row r="609" customFormat="false" ht="12.75" hidden="false" customHeight="false" outlineLevel="0" collapsed="false">
      <c r="H609" s="7"/>
    </row>
    <row r="610" customFormat="false" ht="12.75" hidden="false" customHeight="false" outlineLevel="0" collapsed="false">
      <c r="H610" s="7"/>
    </row>
    <row r="611" customFormat="false" ht="12.75" hidden="false" customHeight="false" outlineLevel="0" collapsed="false">
      <c r="H611" s="7"/>
    </row>
    <row r="612" customFormat="false" ht="12.75" hidden="false" customHeight="false" outlineLevel="0" collapsed="false">
      <c r="H612" s="7"/>
    </row>
    <row r="613" customFormat="false" ht="12.75" hidden="false" customHeight="false" outlineLevel="0" collapsed="false">
      <c r="H613" s="7"/>
    </row>
    <row r="614" customFormat="false" ht="12.75" hidden="false" customHeight="false" outlineLevel="0" collapsed="false">
      <c r="H614" s="7"/>
    </row>
    <row r="615" customFormat="false" ht="12.75" hidden="false" customHeight="false" outlineLevel="0" collapsed="false">
      <c r="H615" s="7"/>
    </row>
    <row r="616" customFormat="false" ht="12.75" hidden="false" customHeight="false" outlineLevel="0" collapsed="false">
      <c r="H616" s="7"/>
    </row>
    <row r="617" customFormat="false" ht="12.75" hidden="false" customHeight="false" outlineLevel="0" collapsed="false">
      <c r="H617" s="7"/>
    </row>
    <row r="618" customFormat="false" ht="12.75" hidden="false" customHeight="false" outlineLevel="0" collapsed="false">
      <c r="H618" s="7"/>
    </row>
    <row r="619" customFormat="false" ht="12.75" hidden="false" customHeight="false" outlineLevel="0" collapsed="false">
      <c r="H619" s="7"/>
    </row>
    <row r="620" customFormat="false" ht="12.75" hidden="false" customHeight="false" outlineLevel="0" collapsed="false">
      <c r="H620" s="7"/>
    </row>
    <row r="621" customFormat="false" ht="12.75" hidden="false" customHeight="false" outlineLevel="0" collapsed="false">
      <c r="H621" s="7"/>
    </row>
    <row r="622" customFormat="false" ht="12.75" hidden="false" customHeight="false" outlineLevel="0" collapsed="false">
      <c r="H622" s="7"/>
    </row>
    <row r="623" customFormat="false" ht="12.75" hidden="false" customHeight="false" outlineLevel="0" collapsed="false">
      <c r="H623" s="7"/>
    </row>
    <row r="624" customFormat="false" ht="12.75" hidden="false" customHeight="false" outlineLevel="0" collapsed="false">
      <c r="H624" s="7"/>
    </row>
    <row r="625" customFormat="false" ht="12.75" hidden="false" customHeight="false" outlineLevel="0" collapsed="false">
      <c r="H625" s="7"/>
    </row>
    <row r="626" customFormat="false" ht="12.75" hidden="false" customHeight="false" outlineLevel="0" collapsed="false">
      <c r="H626" s="7"/>
    </row>
    <row r="627" customFormat="false" ht="12.75" hidden="false" customHeight="false" outlineLevel="0" collapsed="false">
      <c r="H627" s="7"/>
    </row>
    <row r="628" customFormat="false" ht="12.75" hidden="false" customHeight="false" outlineLevel="0" collapsed="false">
      <c r="H628" s="7"/>
    </row>
    <row r="629" customFormat="false" ht="12.75" hidden="false" customHeight="false" outlineLevel="0" collapsed="false">
      <c r="H629" s="7"/>
    </row>
    <row r="630" customFormat="false" ht="12.75" hidden="false" customHeight="false" outlineLevel="0" collapsed="false">
      <c r="H630" s="7"/>
    </row>
    <row r="631" customFormat="false" ht="12.75" hidden="false" customHeight="false" outlineLevel="0" collapsed="false">
      <c r="H631" s="7"/>
    </row>
    <row r="632" customFormat="false" ht="12.75" hidden="false" customHeight="false" outlineLevel="0" collapsed="false">
      <c r="H632" s="7"/>
    </row>
    <row r="633" customFormat="false" ht="12.75" hidden="false" customHeight="false" outlineLevel="0" collapsed="false">
      <c r="H633" s="7"/>
    </row>
    <row r="634" customFormat="false" ht="12.75" hidden="false" customHeight="false" outlineLevel="0" collapsed="false">
      <c r="H634" s="7"/>
    </row>
    <row r="635" customFormat="false" ht="12.75" hidden="false" customHeight="false" outlineLevel="0" collapsed="false">
      <c r="H635" s="7"/>
    </row>
    <row r="636" customFormat="false" ht="12.75" hidden="false" customHeight="false" outlineLevel="0" collapsed="false">
      <c r="H636" s="7"/>
    </row>
    <row r="637" customFormat="false" ht="12.75" hidden="false" customHeight="false" outlineLevel="0" collapsed="false">
      <c r="H637" s="7"/>
    </row>
    <row r="638" customFormat="false" ht="12.75" hidden="false" customHeight="false" outlineLevel="0" collapsed="false">
      <c r="H638" s="7"/>
    </row>
    <row r="639" customFormat="false" ht="12.75" hidden="false" customHeight="false" outlineLevel="0" collapsed="false">
      <c r="H639" s="7"/>
    </row>
    <row r="640" customFormat="false" ht="12.75" hidden="false" customHeight="false" outlineLevel="0" collapsed="false">
      <c r="H640" s="7"/>
    </row>
    <row r="641" customFormat="false" ht="12.75" hidden="false" customHeight="false" outlineLevel="0" collapsed="false">
      <c r="H641" s="7"/>
    </row>
    <row r="642" customFormat="false" ht="12.75" hidden="false" customHeight="false" outlineLevel="0" collapsed="false">
      <c r="H642" s="7"/>
    </row>
    <row r="643" customFormat="false" ht="12.75" hidden="false" customHeight="false" outlineLevel="0" collapsed="false">
      <c r="H643" s="7"/>
    </row>
    <row r="644" customFormat="false" ht="12.75" hidden="false" customHeight="false" outlineLevel="0" collapsed="false">
      <c r="H644" s="7"/>
    </row>
    <row r="645" customFormat="false" ht="12.75" hidden="false" customHeight="false" outlineLevel="0" collapsed="false">
      <c r="H645" s="7"/>
    </row>
    <row r="646" customFormat="false" ht="12.75" hidden="false" customHeight="false" outlineLevel="0" collapsed="false">
      <c r="H646" s="7"/>
    </row>
    <row r="647" customFormat="false" ht="12.75" hidden="false" customHeight="false" outlineLevel="0" collapsed="false">
      <c r="H647" s="7"/>
    </row>
    <row r="648" customFormat="false" ht="12.75" hidden="false" customHeight="false" outlineLevel="0" collapsed="false">
      <c r="H648" s="7"/>
    </row>
    <row r="649" customFormat="false" ht="12.75" hidden="false" customHeight="false" outlineLevel="0" collapsed="false">
      <c r="H649" s="7"/>
    </row>
    <row r="650" customFormat="false" ht="12.75" hidden="false" customHeight="false" outlineLevel="0" collapsed="false">
      <c r="H650" s="7"/>
    </row>
    <row r="651" customFormat="false" ht="12.75" hidden="false" customHeight="false" outlineLevel="0" collapsed="false">
      <c r="H651" s="7"/>
    </row>
    <row r="652" customFormat="false" ht="12.75" hidden="false" customHeight="false" outlineLevel="0" collapsed="false">
      <c r="H652" s="7"/>
    </row>
    <row r="653" customFormat="false" ht="12.75" hidden="false" customHeight="false" outlineLevel="0" collapsed="false">
      <c r="H653" s="7"/>
    </row>
    <row r="654" customFormat="false" ht="12.75" hidden="false" customHeight="false" outlineLevel="0" collapsed="false">
      <c r="H654" s="7"/>
    </row>
    <row r="655" customFormat="false" ht="12.75" hidden="false" customHeight="false" outlineLevel="0" collapsed="false">
      <c r="H655" s="7"/>
    </row>
    <row r="656" customFormat="false" ht="12.75" hidden="false" customHeight="false" outlineLevel="0" collapsed="false">
      <c r="H656" s="7"/>
    </row>
    <row r="657" customFormat="false" ht="12.75" hidden="false" customHeight="false" outlineLevel="0" collapsed="false">
      <c r="H657" s="7"/>
    </row>
    <row r="658" customFormat="false" ht="12.75" hidden="false" customHeight="false" outlineLevel="0" collapsed="false">
      <c r="H658" s="7"/>
    </row>
    <row r="659" customFormat="false" ht="12.75" hidden="false" customHeight="false" outlineLevel="0" collapsed="false">
      <c r="H659" s="7"/>
    </row>
    <row r="660" customFormat="false" ht="12.75" hidden="false" customHeight="false" outlineLevel="0" collapsed="false">
      <c r="H660" s="7"/>
    </row>
    <row r="661" customFormat="false" ht="12.75" hidden="false" customHeight="false" outlineLevel="0" collapsed="false">
      <c r="H661" s="7"/>
    </row>
    <row r="662" customFormat="false" ht="12.75" hidden="false" customHeight="false" outlineLevel="0" collapsed="false">
      <c r="H662" s="7"/>
    </row>
    <row r="663" customFormat="false" ht="12.75" hidden="false" customHeight="false" outlineLevel="0" collapsed="false">
      <c r="H663" s="7"/>
    </row>
    <row r="664" customFormat="false" ht="12.75" hidden="false" customHeight="false" outlineLevel="0" collapsed="false">
      <c r="H664" s="7"/>
    </row>
    <row r="665" customFormat="false" ht="12.75" hidden="false" customHeight="false" outlineLevel="0" collapsed="false">
      <c r="H665" s="7"/>
    </row>
    <row r="666" customFormat="false" ht="12.75" hidden="false" customHeight="false" outlineLevel="0" collapsed="false">
      <c r="H666" s="7"/>
    </row>
    <row r="667" customFormat="false" ht="12.75" hidden="false" customHeight="false" outlineLevel="0" collapsed="false">
      <c r="H667" s="7"/>
    </row>
    <row r="668" customFormat="false" ht="12.75" hidden="false" customHeight="false" outlineLevel="0" collapsed="false">
      <c r="H668" s="7"/>
    </row>
    <row r="669" customFormat="false" ht="12.75" hidden="false" customHeight="false" outlineLevel="0" collapsed="false">
      <c r="H669" s="7"/>
    </row>
    <row r="670" customFormat="false" ht="12.75" hidden="false" customHeight="false" outlineLevel="0" collapsed="false">
      <c r="H670" s="7"/>
    </row>
    <row r="671" customFormat="false" ht="12.75" hidden="false" customHeight="false" outlineLevel="0" collapsed="false">
      <c r="H671" s="7"/>
    </row>
    <row r="672" customFormat="false" ht="12.75" hidden="false" customHeight="false" outlineLevel="0" collapsed="false">
      <c r="H672" s="7"/>
    </row>
    <row r="673" customFormat="false" ht="12.75" hidden="false" customHeight="false" outlineLevel="0" collapsed="false">
      <c r="H673" s="7"/>
    </row>
    <row r="674" customFormat="false" ht="12.75" hidden="false" customHeight="false" outlineLevel="0" collapsed="false">
      <c r="H674" s="7"/>
    </row>
    <row r="675" customFormat="false" ht="12.75" hidden="false" customHeight="false" outlineLevel="0" collapsed="false">
      <c r="H675" s="7"/>
    </row>
    <row r="676" customFormat="false" ht="12.75" hidden="false" customHeight="false" outlineLevel="0" collapsed="false">
      <c r="H676" s="7"/>
    </row>
    <row r="677" customFormat="false" ht="12.75" hidden="false" customHeight="false" outlineLevel="0" collapsed="false">
      <c r="H677" s="7"/>
    </row>
    <row r="678" customFormat="false" ht="12.75" hidden="false" customHeight="false" outlineLevel="0" collapsed="false">
      <c r="H678" s="7"/>
    </row>
    <row r="679" customFormat="false" ht="12.75" hidden="false" customHeight="false" outlineLevel="0" collapsed="false">
      <c r="H679" s="7"/>
    </row>
    <row r="680" customFormat="false" ht="12.75" hidden="false" customHeight="false" outlineLevel="0" collapsed="false">
      <c r="H680" s="7"/>
    </row>
    <row r="681" customFormat="false" ht="12.75" hidden="false" customHeight="false" outlineLevel="0" collapsed="false">
      <c r="H681" s="7"/>
    </row>
    <row r="682" customFormat="false" ht="12.75" hidden="false" customHeight="false" outlineLevel="0" collapsed="false">
      <c r="H682" s="7"/>
    </row>
    <row r="683" customFormat="false" ht="12.75" hidden="false" customHeight="false" outlineLevel="0" collapsed="false">
      <c r="H683" s="7"/>
    </row>
    <row r="684" customFormat="false" ht="12.75" hidden="false" customHeight="false" outlineLevel="0" collapsed="false">
      <c r="H684" s="7"/>
    </row>
    <row r="685" customFormat="false" ht="12.75" hidden="false" customHeight="false" outlineLevel="0" collapsed="false">
      <c r="H685" s="7"/>
    </row>
    <row r="686" customFormat="false" ht="12.75" hidden="false" customHeight="false" outlineLevel="0" collapsed="false">
      <c r="H686" s="7"/>
    </row>
    <row r="687" customFormat="false" ht="12.75" hidden="false" customHeight="false" outlineLevel="0" collapsed="false">
      <c r="H687" s="7"/>
    </row>
    <row r="688" customFormat="false" ht="12.75" hidden="false" customHeight="false" outlineLevel="0" collapsed="false">
      <c r="H688" s="7"/>
    </row>
    <row r="689" customFormat="false" ht="12.75" hidden="false" customHeight="false" outlineLevel="0" collapsed="false">
      <c r="H689" s="7"/>
    </row>
    <row r="690" customFormat="false" ht="12.75" hidden="false" customHeight="false" outlineLevel="0" collapsed="false">
      <c r="H690" s="7"/>
    </row>
    <row r="691" customFormat="false" ht="12.75" hidden="false" customHeight="false" outlineLevel="0" collapsed="false">
      <c r="H691" s="7"/>
    </row>
    <row r="692" customFormat="false" ht="12.75" hidden="false" customHeight="false" outlineLevel="0" collapsed="false">
      <c r="H692" s="7"/>
    </row>
    <row r="693" customFormat="false" ht="12.75" hidden="false" customHeight="false" outlineLevel="0" collapsed="false">
      <c r="H693" s="7"/>
    </row>
    <row r="694" customFormat="false" ht="12.75" hidden="false" customHeight="false" outlineLevel="0" collapsed="false">
      <c r="H694" s="7"/>
    </row>
    <row r="695" customFormat="false" ht="12.75" hidden="false" customHeight="false" outlineLevel="0" collapsed="false">
      <c r="H695" s="7"/>
    </row>
    <row r="696" customFormat="false" ht="12.75" hidden="false" customHeight="false" outlineLevel="0" collapsed="false">
      <c r="H696" s="7"/>
    </row>
    <row r="697" customFormat="false" ht="12.75" hidden="false" customHeight="false" outlineLevel="0" collapsed="false">
      <c r="H697" s="7"/>
    </row>
    <row r="698" customFormat="false" ht="12.75" hidden="false" customHeight="false" outlineLevel="0" collapsed="false">
      <c r="H698" s="7"/>
    </row>
    <row r="699" customFormat="false" ht="12.75" hidden="false" customHeight="false" outlineLevel="0" collapsed="false">
      <c r="H699" s="7"/>
    </row>
    <row r="700" customFormat="false" ht="12.75" hidden="false" customHeight="false" outlineLevel="0" collapsed="false">
      <c r="H700" s="7"/>
    </row>
    <row r="701" customFormat="false" ht="12.75" hidden="false" customHeight="false" outlineLevel="0" collapsed="false">
      <c r="H701" s="7"/>
    </row>
    <row r="702" customFormat="false" ht="12.75" hidden="false" customHeight="false" outlineLevel="0" collapsed="false">
      <c r="H702" s="7"/>
    </row>
    <row r="703" customFormat="false" ht="12.75" hidden="false" customHeight="false" outlineLevel="0" collapsed="false">
      <c r="H703" s="7"/>
    </row>
    <row r="704" customFormat="false" ht="12.75" hidden="false" customHeight="false" outlineLevel="0" collapsed="false">
      <c r="H704" s="7"/>
    </row>
    <row r="705" customFormat="false" ht="12.75" hidden="false" customHeight="false" outlineLevel="0" collapsed="false">
      <c r="H705" s="7"/>
    </row>
    <row r="706" customFormat="false" ht="12.75" hidden="false" customHeight="false" outlineLevel="0" collapsed="false">
      <c r="H706" s="7"/>
    </row>
    <row r="707" customFormat="false" ht="12.75" hidden="false" customHeight="false" outlineLevel="0" collapsed="false">
      <c r="H707" s="7"/>
    </row>
    <row r="708" customFormat="false" ht="12.75" hidden="false" customHeight="false" outlineLevel="0" collapsed="false">
      <c r="H708" s="7"/>
    </row>
    <row r="709" customFormat="false" ht="12.75" hidden="false" customHeight="false" outlineLevel="0" collapsed="false">
      <c r="H709" s="7"/>
    </row>
    <row r="710" customFormat="false" ht="12.75" hidden="false" customHeight="false" outlineLevel="0" collapsed="false">
      <c r="H710" s="7"/>
    </row>
    <row r="711" customFormat="false" ht="12.75" hidden="false" customHeight="false" outlineLevel="0" collapsed="false">
      <c r="H711" s="7"/>
    </row>
    <row r="712" customFormat="false" ht="12.75" hidden="false" customHeight="false" outlineLevel="0" collapsed="false">
      <c r="H712" s="7"/>
    </row>
    <row r="713" customFormat="false" ht="12.75" hidden="false" customHeight="false" outlineLevel="0" collapsed="false">
      <c r="H713" s="7"/>
    </row>
    <row r="714" customFormat="false" ht="12.75" hidden="false" customHeight="false" outlineLevel="0" collapsed="false">
      <c r="H714" s="7"/>
    </row>
    <row r="715" customFormat="false" ht="12.75" hidden="false" customHeight="false" outlineLevel="0" collapsed="false">
      <c r="H715" s="7"/>
    </row>
    <row r="716" customFormat="false" ht="12.75" hidden="false" customHeight="false" outlineLevel="0" collapsed="false">
      <c r="H716" s="7"/>
    </row>
    <row r="717" customFormat="false" ht="12.75" hidden="false" customHeight="false" outlineLevel="0" collapsed="false">
      <c r="H717" s="7"/>
    </row>
    <row r="718" customFormat="false" ht="12.75" hidden="false" customHeight="false" outlineLevel="0" collapsed="false">
      <c r="H718" s="7"/>
    </row>
    <row r="719" customFormat="false" ht="12.75" hidden="false" customHeight="false" outlineLevel="0" collapsed="false">
      <c r="H719" s="7"/>
    </row>
    <row r="720" customFormat="false" ht="12.75" hidden="false" customHeight="false" outlineLevel="0" collapsed="false">
      <c r="H720" s="7"/>
    </row>
    <row r="721" customFormat="false" ht="12.75" hidden="false" customHeight="false" outlineLevel="0" collapsed="false">
      <c r="H721" s="7"/>
    </row>
    <row r="722" customFormat="false" ht="12.75" hidden="false" customHeight="false" outlineLevel="0" collapsed="false">
      <c r="H722" s="7"/>
    </row>
    <row r="723" customFormat="false" ht="12.75" hidden="false" customHeight="false" outlineLevel="0" collapsed="false">
      <c r="H723" s="7"/>
    </row>
    <row r="724" customFormat="false" ht="12.75" hidden="false" customHeight="false" outlineLevel="0" collapsed="false">
      <c r="H724" s="7"/>
    </row>
    <row r="725" customFormat="false" ht="12.75" hidden="false" customHeight="false" outlineLevel="0" collapsed="false">
      <c r="H725" s="7"/>
    </row>
    <row r="726" customFormat="false" ht="12.75" hidden="false" customHeight="false" outlineLevel="0" collapsed="false">
      <c r="H726" s="7"/>
    </row>
    <row r="727" customFormat="false" ht="12.75" hidden="false" customHeight="false" outlineLevel="0" collapsed="false">
      <c r="H727" s="7"/>
    </row>
    <row r="728" customFormat="false" ht="12.75" hidden="false" customHeight="false" outlineLevel="0" collapsed="false">
      <c r="H728" s="7"/>
    </row>
    <row r="729" customFormat="false" ht="12.75" hidden="false" customHeight="false" outlineLevel="0" collapsed="false">
      <c r="H729" s="7"/>
    </row>
    <row r="730" customFormat="false" ht="12.75" hidden="false" customHeight="false" outlineLevel="0" collapsed="false">
      <c r="H730" s="7"/>
    </row>
    <row r="731" customFormat="false" ht="12.75" hidden="false" customHeight="false" outlineLevel="0" collapsed="false">
      <c r="H731" s="7"/>
    </row>
    <row r="732" customFormat="false" ht="12.75" hidden="false" customHeight="false" outlineLevel="0" collapsed="false">
      <c r="H732" s="7"/>
    </row>
    <row r="733" customFormat="false" ht="12.75" hidden="false" customHeight="false" outlineLevel="0" collapsed="false">
      <c r="H733" s="7"/>
    </row>
    <row r="734" customFormat="false" ht="12.75" hidden="false" customHeight="false" outlineLevel="0" collapsed="false">
      <c r="H734" s="7"/>
    </row>
    <row r="735" customFormat="false" ht="12.75" hidden="false" customHeight="false" outlineLevel="0" collapsed="false">
      <c r="H735" s="7"/>
    </row>
    <row r="736" customFormat="false" ht="12.75" hidden="false" customHeight="false" outlineLevel="0" collapsed="false">
      <c r="H736" s="7"/>
    </row>
    <row r="737" customFormat="false" ht="12.75" hidden="false" customHeight="false" outlineLevel="0" collapsed="false">
      <c r="H737" s="7"/>
    </row>
    <row r="738" customFormat="false" ht="12.75" hidden="false" customHeight="false" outlineLevel="0" collapsed="false">
      <c r="H738" s="7"/>
    </row>
    <row r="739" customFormat="false" ht="12.75" hidden="false" customHeight="false" outlineLevel="0" collapsed="false">
      <c r="H739" s="7"/>
    </row>
    <row r="740" customFormat="false" ht="12.75" hidden="false" customHeight="false" outlineLevel="0" collapsed="false">
      <c r="H740" s="7"/>
    </row>
    <row r="741" customFormat="false" ht="12.75" hidden="false" customHeight="false" outlineLevel="0" collapsed="false">
      <c r="H741" s="7"/>
    </row>
    <row r="742" customFormat="false" ht="12.75" hidden="false" customHeight="false" outlineLevel="0" collapsed="false">
      <c r="H742" s="7"/>
    </row>
    <row r="743" customFormat="false" ht="12.75" hidden="false" customHeight="false" outlineLevel="0" collapsed="false">
      <c r="H743" s="7"/>
    </row>
    <row r="744" customFormat="false" ht="12.75" hidden="false" customHeight="false" outlineLevel="0" collapsed="false">
      <c r="H744" s="7"/>
    </row>
    <row r="745" customFormat="false" ht="12.75" hidden="false" customHeight="false" outlineLevel="0" collapsed="false">
      <c r="H745" s="7"/>
    </row>
    <row r="746" customFormat="false" ht="12.75" hidden="false" customHeight="false" outlineLevel="0" collapsed="false">
      <c r="H746" s="7"/>
    </row>
    <row r="747" customFormat="false" ht="12.75" hidden="false" customHeight="false" outlineLevel="0" collapsed="false">
      <c r="H747" s="7"/>
    </row>
    <row r="748" customFormat="false" ht="12.75" hidden="false" customHeight="false" outlineLevel="0" collapsed="false">
      <c r="H748" s="7"/>
    </row>
    <row r="749" customFormat="false" ht="12.75" hidden="false" customHeight="false" outlineLevel="0" collapsed="false">
      <c r="H749" s="7"/>
    </row>
    <row r="750" customFormat="false" ht="12.75" hidden="false" customHeight="false" outlineLevel="0" collapsed="false">
      <c r="H750" s="7"/>
    </row>
    <row r="751" customFormat="false" ht="12.75" hidden="false" customHeight="false" outlineLevel="0" collapsed="false">
      <c r="H751" s="7"/>
    </row>
    <row r="752" customFormat="false" ht="12.75" hidden="false" customHeight="false" outlineLevel="0" collapsed="false">
      <c r="H752" s="7"/>
    </row>
    <row r="753" customFormat="false" ht="12.75" hidden="false" customHeight="false" outlineLevel="0" collapsed="false">
      <c r="H753" s="7"/>
    </row>
    <row r="754" customFormat="false" ht="12.75" hidden="false" customHeight="false" outlineLevel="0" collapsed="false">
      <c r="H754" s="7"/>
    </row>
    <row r="755" customFormat="false" ht="12.75" hidden="false" customHeight="false" outlineLevel="0" collapsed="false">
      <c r="H755" s="7"/>
    </row>
    <row r="756" customFormat="false" ht="12.75" hidden="false" customHeight="false" outlineLevel="0" collapsed="false">
      <c r="H756" s="7"/>
    </row>
    <row r="757" customFormat="false" ht="12.75" hidden="false" customHeight="false" outlineLevel="0" collapsed="false">
      <c r="H757" s="7"/>
    </row>
    <row r="758" customFormat="false" ht="12.75" hidden="false" customHeight="false" outlineLevel="0" collapsed="false">
      <c r="H758" s="7"/>
    </row>
    <row r="759" customFormat="false" ht="12.75" hidden="false" customHeight="false" outlineLevel="0" collapsed="false">
      <c r="H759" s="7"/>
    </row>
    <row r="760" customFormat="false" ht="12.75" hidden="false" customHeight="false" outlineLevel="0" collapsed="false">
      <c r="H760" s="7"/>
    </row>
    <row r="761" customFormat="false" ht="12.75" hidden="false" customHeight="false" outlineLevel="0" collapsed="false">
      <c r="H761" s="7"/>
    </row>
    <row r="762" customFormat="false" ht="12.75" hidden="false" customHeight="false" outlineLevel="0" collapsed="false">
      <c r="H762" s="7"/>
    </row>
    <row r="763" customFormat="false" ht="12.75" hidden="false" customHeight="false" outlineLevel="0" collapsed="false">
      <c r="H763" s="7"/>
    </row>
    <row r="764" customFormat="false" ht="12.75" hidden="false" customHeight="false" outlineLevel="0" collapsed="false">
      <c r="H764" s="7"/>
    </row>
    <row r="765" customFormat="false" ht="12.75" hidden="false" customHeight="false" outlineLevel="0" collapsed="false">
      <c r="H765" s="7"/>
    </row>
    <row r="766" customFormat="false" ht="12.75" hidden="false" customHeight="false" outlineLevel="0" collapsed="false">
      <c r="H766" s="7"/>
    </row>
    <row r="767" customFormat="false" ht="12.75" hidden="false" customHeight="false" outlineLevel="0" collapsed="false">
      <c r="H767" s="7"/>
    </row>
    <row r="768" customFormat="false" ht="12.75" hidden="false" customHeight="false" outlineLevel="0" collapsed="false">
      <c r="H768" s="7"/>
    </row>
    <row r="769" customFormat="false" ht="12.75" hidden="false" customHeight="false" outlineLevel="0" collapsed="false">
      <c r="H769" s="7"/>
    </row>
    <row r="770" customFormat="false" ht="12.75" hidden="false" customHeight="false" outlineLevel="0" collapsed="false">
      <c r="H770" s="7"/>
    </row>
    <row r="771" customFormat="false" ht="12.75" hidden="false" customHeight="false" outlineLevel="0" collapsed="false">
      <c r="H771" s="7"/>
    </row>
    <row r="772" customFormat="false" ht="12.75" hidden="false" customHeight="false" outlineLevel="0" collapsed="false">
      <c r="H772" s="7"/>
    </row>
    <row r="773" customFormat="false" ht="12.75" hidden="false" customHeight="false" outlineLevel="0" collapsed="false">
      <c r="H773" s="7"/>
    </row>
    <row r="774" customFormat="false" ht="12.75" hidden="false" customHeight="false" outlineLevel="0" collapsed="false">
      <c r="H774" s="7"/>
    </row>
    <row r="775" customFormat="false" ht="12.75" hidden="false" customHeight="false" outlineLevel="0" collapsed="false">
      <c r="H775" s="7"/>
    </row>
    <row r="776" customFormat="false" ht="12.75" hidden="false" customHeight="false" outlineLevel="0" collapsed="false">
      <c r="H776" s="7"/>
    </row>
    <row r="777" customFormat="false" ht="12.75" hidden="false" customHeight="false" outlineLevel="0" collapsed="false">
      <c r="H777" s="7"/>
    </row>
    <row r="778" customFormat="false" ht="12.75" hidden="false" customHeight="false" outlineLevel="0" collapsed="false">
      <c r="H778" s="7"/>
    </row>
    <row r="779" customFormat="false" ht="12.75" hidden="false" customHeight="false" outlineLevel="0" collapsed="false">
      <c r="H779" s="7"/>
    </row>
    <row r="780" customFormat="false" ht="12.75" hidden="false" customHeight="false" outlineLevel="0" collapsed="false">
      <c r="H780" s="7"/>
    </row>
    <row r="781" customFormat="false" ht="12.75" hidden="false" customHeight="false" outlineLevel="0" collapsed="false">
      <c r="H781" s="7"/>
    </row>
    <row r="782" customFormat="false" ht="12.75" hidden="false" customHeight="false" outlineLevel="0" collapsed="false">
      <c r="H782" s="7"/>
    </row>
    <row r="783" customFormat="false" ht="12.75" hidden="false" customHeight="false" outlineLevel="0" collapsed="false">
      <c r="H783" s="7"/>
    </row>
    <row r="784" customFormat="false" ht="12.75" hidden="false" customHeight="false" outlineLevel="0" collapsed="false">
      <c r="H784" s="7"/>
    </row>
    <row r="785" customFormat="false" ht="12.75" hidden="false" customHeight="false" outlineLevel="0" collapsed="false">
      <c r="H785" s="7"/>
    </row>
    <row r="786" customFormat="false" ht="12.75" hidden="false" customHeight="false" outlineLevel="0" collapsed="false">
      <c r="H786" s="7"/>
    </row>
    <row r="787" customFormat="false" ht="12.75" hidden="false" customHeight="false" outlineLevel="0" collapsed="false">
      <c r="H787" s="7"/>
    </row>
    <row r="788" customFormat="false" ht="12.75" hidden="false" customHeight="false" outlineLevel="0" collapsed="false">
      <c r="H788" s="7"/>
    </row>
    <row r="789" customFormat="false" ht="12.75" hidden="false" customHeight="false" outlineLevel="0" collapsed="false">
      <c r="H789" s="7"/>
    </row>
    <row r="790" customFormat="false" ht="12.75" hidden="false" customHeight="false" outlineLevel="0" collapsed="false">
      <c r="H790" s="7"/>
    </row>
    <row r="791" customFormat="false" ht="12.75" hidden="false" customHeight="false" outlineLevel="0" collapsed="false">
      <c r="H791" s="7"/>
    </row>
    <row r="792" customFormat="false" ht="12.75" hidden="false" customHeight="false" outlineLevel="0" collapsed="false">
      <c r="H792" s="7"/>
    </row>
    <row r="793" customFormat="false" ht="12.75" hidden="false" customHeight="false" outlineLevel="0" collapsed="false">
      <c r="H793" s="7"/>
    </row>
    <row r="794" customFormat="false" ht="12.75" hidden="false" customHeight="false" outlineLevel="0" collapsed="false">
      <c r="H794" s="7"/>
    </row>
    <row r="795" customFormat="false" ht="12.75" hidden="false" customHeight="false" outlineLevel="0" collapsed="false">
      <c r="H795" s="7"/>
    </row>
    <row r="796" customFormat="false" ht="12.75" hidden="false" customHeight="false" outlineLevel="0" collapsed="false">
      <c r="H796" s="7"/>
    </row>
    <row r="797" customFormat="false" ht="12.75" hidden="false" customHeight="false" outlineLevel="0" collapsed="false">
      <c r="H797" s="7"/>
    </row>
    <row r="798" customFormat="false" ht="12.75" hidden="false" customHeight="false" outlineLevel="0" collapsed="false">
      <c r="H798" s="7"/>
    </row>
    <row r="799" customFormat="false" ht="12.75" hidden="false" customHeight="false" outlineLevel="0" collapsed="false">
      <c r="H799" s="7"/>
    </row>
    <row r="800" customFormat="false" ht="12.75" hidden="false" customHeight="false" outlineLevel="0" collapsed="false">
      <c r="H800" s="7"/>
    </row>
    <row r="801" customFormat="false" ht="12.75" hidden="false" customHeight="false" outlineLevel="0" collapsed="false">
      <c r="H801" s="7"/>
    </row>
    <row r="802" customFormat="false" ht="12.75" hidden="false" customHeight="false" outlineLevel="0" collapsed="false">
      <c r="H802" s="7"/>
    </row>
    <row r="803" customFormat="false" ht="12.75" hidden="false" customHeight="false" outlineLevel="0" collapsed="false">
      <c r="H803" s="7"/>
    </row>
    <row r="804" customFormat="false" ht="12.75" hidden="false" customHeight="false" outlineLevel="0" collapsed="false">
      <c r="H804" s="7"/>
    </row>
    <row r="805" customFormat="false" ht="12.75" hidden="false" customHeight="false" outlineLevel="0" collapsed="false">
      <c r="H805" s="7"/>
    </row>
    <row r="806" customFormat="false" ht="12.75" hidden="false" customHeight="false" outlineLevel="0" collapsed="false">
      <c r="H806" s="7"/>
    </row>
    <row r="807" customFormat="false" ht="12.75" hidden="false" customHeight="false" outlineLevel="0" collapsed="false">
      <c r="H807" s="7"/>
    </row>
    <row r="808" customFormat="false" ht="12.75" hidden="false" customHeight="false" outlineLevel="0" collapsed="false">
      <c r="H808" s="7"/>
    </row>
    <row r="809" customFormat="false" ht="12.75" hidden="false" customHeight="false" outlineLevel="0" collapsed="false">
      <c r="H809" s="7"/>
    </row>
    <row r="810" customFormat="false" ht="12.75" hidden="false" customHeight="false" outlineLevel="0" collapsed="false">
      <c r="H810" s="7"/>
    </row>
    <row r="811" customFormat="false" ht="12.75" hidden="false" customHeight="false" outlineLevel="0" collapsed="false">
      <c r="H811" s="7"/>
    </row>
    <row r="812" customFormat="false" ht="12.75" hidden="false" customHeight="false" outlineLevel="0" collapsed="false">
      <c r="H812" s="7"/>
    </row>
    <row r="813" customFormat="false" ht="12.75" hidden="false" customHeight="false" outlineLevel="0" collapsed="false">
      <c r="H813" s="7"/>
    </row>
    <row r="814" customFormat="false" ht="12.75" hidden="false" customHeight="false" outlineLevel="0" collapsed="false">
      <c r="H814" s="7"/>
    </row>
    <row r="815" customFormat="false" ht="12.75" hidden="false" customHeight="false" outlineLevel="0" collapsed="false">
      <c r="H815" s="7"/>
    </row>
    <row r="816" customFormat="false" ht="12.75" hidden="false" customHeight="false" outlineLevel="0" collapsed="false">
      <c r="H816" s="7"/>
    </row>
    <row r="817" customFormat="false" ht="12.75" hidden="false" customHeight="false" outlineLevel="0" collapsed="false">
      <c r="H817" s="7"/>
    </row>
    <row r="818" customFormat="false" ht="12.75" hidden="false" customHeight="false" outlineLevel="0" collapsed="false">
      <c r="H818" s="7"/>
    </row>
    <row r="819" customFormat="false" ht="12.75" hidden="false" customHeight="false" outlineLevel="0" collapsed="false">
      <c r="H819" s="7"/>
    </row>
    <row r="820" customFormat="false" ht="12.75" hidden="false" customHeight="false" outlineLevel="0" collapsed="false">
      <c r="H820" s="7"/>
    </row>
    <row r="821" customFormat="false" ht="12.75" hidden="false" customHeight="false" outlineLevel="0" collapsed="false">
      <c r="H821" s="7"/>
    </row>
    <row r="822" customFormat="false" ht="12.75" hidden="false" customHeight="false" outlineLevel="0" collapsed="false">
      <c r="H822" s="7"/>
    </row>
    <row r="823" customFormat="false" ht="12.75" hidden="false" customHeight="false" outlineLevel="0" collapsed="false">
      <c r="H823" s="7"/>
    </row>
    <row r="824" customFormat="false" ht="12.75" hidden="false" customHeight="false" outlineLevel="0" collapsed="false">
      <c r="H824" s="7"/>
    </row>
    <row r="825" customFormat="false" ht="12.75" hidden="false" customHeight="false" outlineLevel="0" collapsed="false">
      <c r="H825" s="7"/>
    </row>
    <row r="826" customFormat="false" ht="12.75" hidden="false" customHeight="false" outlineLevel="0" collapsed="false">
      <c r="H826" s="7"/>
    </row>
    <row r="827" customFormat="false" ht="12.75" hidden="false" customHeight="false" outlineLevel="0" collapsed="false">
      <c r="H827" s="7"/>
    </row>
    <row r="828" customFormat="false" ht="12.75" hidden="false" customHeight="false" outlineLevel="0" collapsed="false">
      <c r="H828" s="7"/>
    </row>
    <row r="829" customFormat="false" ht="12.75" hidden="false" customHeight="false" outlineLevel="0" collapsed="false">
      <c r="H829" s="7"/>
    </row>
    <row r="830" customFormat="false" ht="12.75" hidden="false" customHeight="false" outlineLevel="0" collapsed="false">
      <c r="H830" s="7"/>
    </row>
    <row r="831" customFormat="false" ht="12.75" hidden="false" customHeight="false" outlineLevel="0" collapsed="false">
      <c r="H831" s="7"/>
    </row>
    <row r="832" customFormat="false" ht="12.75" hidden="false" customHeight="false" outlineLevel="0" collapsed="false">
      <c r="H832" s="7"/>
    </row>
    <row r="833" customFormat="false" ht="12.75" hidden="false" customHeight="false" outlineLevel="0" collapsed="false">
      <c r="H833" s="7"/>
    </row>
    <row r="834" customFormat="false" ht="12.75" hidden="false" customHeight="false" outlineLevel="0" collapsed="false">
      <c r="H834" s="7"/>
    </row>
    <row r="835" customFormat="false" ht="12.75" hidden="false" customHeight="false" outlineLevel="0" collapsed="false">
      <c r="H835" s="7"/>
    </row>
    <row r="836" customFormat="false" ht="12.75" hidden="false" customHeight="false" outlineLevel="0" collapsed="false">
      <c r="H836" s="7"/>
    </row>
    <row r="837" customFormat="false" ht="12.75" hidden="false" customHeight="false" outlineLevel="0" collapsed="false">
      <c r="H837" s="7"/>
    </row>
    <row r="838" customFormat="false" ht="12.75" hidden="false" customHeight="false" outlineLevel="0" collapsed="false">
      <c r="H838" s="7"/>
    </row>
    <row r="839" customFormat="false" ht="12.75" hidden="false" customHeight="false" outlineLevel="0" collapsed="false">
      <c r="H839" s="7"/>
    </row>
    <row r="840" customFormat="false" ht="12.75" hidden="false" customHeight="false" outlineLevel="0" collapsed="false">
      <c r="H840" s="7"/>
    </row>
    <row r="841" customFormat="false" ht="12.75" hidden="false" customHeight="false" outlineLevel="0" collapsed="false">
      <c r="H841" s="7"/>
    </row>
    <row r="842" customFormat="false" ht="12.75" hidden="false" customHeight="false" outlineLevel="0" collapsed="false">
      <c r="H842" s="7"/>
    </row>
    <row r="843" customFormat="false" ht="12.75" hidden="false" customHeight="false" outlineLevel="0" collapsed="false">
      <c r="H843" s="7"/>
    </row>
    <row r="844" customFormat="false" ht="12.75" hidden="false" customHeight="false" outlineLevel="0" collapsed="false">
      <c r="H844" s="7"/>
    </row>
    <row r="845" customFormat="false" ht="12.75" hidden="false" customHeight="false" outlineLevel="0" collapsed="false">
      <c r="H845" s="7"/>
    </row>
    <row r="846" customFormat="false" ht="12.75" hidden="false" customHeight="false" outlineLevel="0" collapsed="false">
      <c r="H846" s="7"/>
    </row>
    <row r="847" customFormat="false" ht="12.75" hidden="false" customHeight="false" outlineLevel="0" collapsed="false">
      <c r="H847" s="7"/>
    </row>
    <row r="848" customFormat="false" ht="12.75" hidden="false" customHeight="false" outlineLevel="0" collapsed="false">
      <c r="H848" s="7"/>
    </row>
    <row r="849" customFormat="false" ht="12.75" hidden="false" customHeight="false" outlineLevel="0" collapsed="false">
      <c r="H849" s="7"/>
    </row>
    <row r="850" customFormat="false" ht="12.75" hidden="false" customHeight="false" outlineLevel="0" collapsed="false">
      <c r="H850" s="7"/>
    </row>
    <row r="851" customFormat="false" ht="12.75" hidden="false" customHeight="false" outlineLevel="0" collapsed="false">
      <c r="H851" s="7"/>
    </row>
    <row r="852" customFormat="false" ht="12.75" hidden="false" customHeight="false" outlineLevel="0" collapsed="false">
      <c r="H852" s="7"/>
    </row>
    <row r="853" customFormat="false" ht="12.75" hidden="false" customHeight="false" outlineLevel="0" collapsed="false">
      <c r="H853" s="7"/>
    </row>
    <row r="854" customFormat="false" ht="12.75" hidden="false" customHeight="false" outlineLevel="0" collapsed="false">
      <c r="H854" s="7"/>
    </row>
    <row r="855" customFormat="false" ht="12.75" hidden="false" customHeight="false" outlineLevel="0" collapsed="false">
      <c r="H855" s="7"/>
    </row>
    <row r="856" customFormat="false" ht="12.75" hidden="false" customHeight="false" outlineLevel="0" collapsed="false">
      <c r="H856" s="7"/>
    </row>
    <row r="857" customFormat="false" ht="12.75" hidden="false" customHeight="false" outlineLevel="0" collapsed="false">
      <c r="H857" s="7"/>
    </row>
    <row r="858" customFormat="false" ht="12.75" hidden="false" customHeight="false" outlineLevel="0" collapsed="false">
      <c r="H858" s="7"/>
    </row>
    <row r="859" customFormat="false" ht="12.75" hidden="false" customHeight="false" outlineLevel="0" collapsed="false">
      <c r="H859" s="7"/>
    </row>
    <row r="860" customFormat="false" ht="12.75" hidden="false" customHeight="false" outlineLevel="0" collapsed="false">
      <c r="H860" s="7"/>
    </row>
    <row r="861" customFormat="false" ht="12.75" hidden="false" customHeight="false" outlineLevel="0" collapsed="false">
      <c r="H861" s="7"/>
    </row>
    <row r="862" customFormat="false" ht="12.75" hidden="false" customHeight="false" outlineLevel="0" collapsed="false">
      <c r="H862" s="7"/>
    </row>
    <row r="863" customFormat="false" ht="12.75" hidden="false" customHeight="false" outlineLevel="0" collapsed="false">
      <c r="H863" s="7"/>
    </row>
    <row r="864" customFormat="false" ht="12.75" hidden="false" customHeight="false" outlineLevel="0" collapsed="false">
      <c r="H864" s="7"/>
    </row>
    <row r="865" customFormat="false" ht="12.75" hidden="false" customHeight="false" outlineLevel="0" collapsed="false">
      <c r="H865" s="7"/>
    </row>
    <row r="866" customFormat="false" ht="12.75" hidden="false" customHeight="false" outlineLevel="0" collapsed="false">
      <c r="H866" s="7"/>
    </row>
    <row r="867" customFormat="false" ht="12.75" hidden="false" customHeight="false" outlineLevel="0" collapsed="false">
      <c r="H867" s="7"/>
    </row>
    <row r="868" customFormat="false" ht="12.75" hidden="false" customHeight="false" outlineLevel="0" collapsed="false">
      <c r="H868" s="7"/>
    </row>
    <row r="869" customFormat="false" ht="12.75" hidden="false" customHeight="false" outlineLevel="0" collapsed="false">
      <c r="H869" s="7"/>
    </row>
    <row r="870" customFormat="false" ht="12.75" hidden="false" customHeight="false" outlineLevel="0" collapsed="false">
      <c r="H870" s="7"/>
    </row>
    <row r="871" customFormat="false" ht="12.75" hidden="false" customHeight="false" outlineLevel="0" collapsed="false">
      <c r="H871" s="7"/>
    </row>
    <row r="872" customFormat="false" ht="12.75" hidden="false" customHeight="false" outlineLevel="0" collapsed="false">
      <c r="H872" s="7"/>
    </row>
    <row r="873" customFormat="false" ht="12.75" hidden="false" customHeight="false" outlineLevel="0" collapsed="false">
      <c r="H873" s="7"/>
    </row>
    <row r="874" customFormat="false" ht="12.75" hidden="false" customHeight="false" outlineLevel="0" collapsed="false">
      <c r="H874" s="7"/>
    </row>
    <row r="875" customFormat="false" ht="12.75" hidden="false" customHeight="false" outlineLevel="0" collapsed="false">
      <c r="H875" s="7"/>
    </row>
    <row r="876" customFormat="false" ht="12.75" hidden="false" customHeight="false" outlineLevel="0" collapsed="false">
      <c r="H876" s="7"/>
    </row>
    <row r="877" customFormat="false" ht="12.75" hidden="false" customHeight="false" outlineLevel="0" collapsed="false">
      <c r="H877" s="7"/>
    </row>
    <row r="878" customFormat="false" ht="12.75" hidden="false" customHeight="false" outlineLevel="0" collapsed="false">
      <c r="H878" s="7"/>
    </row>
    <row r="879" customFormat="false" ht="12.75" hidden="false" customHeight="false" outlineLevel="0" collapsed="false">
      <c r="H879" s="7"/>
    </row>
    <row r="880" customFormat="false" ht="12.75" hidden="false" customHeight="false" outlineLevel="0" collapsed="false">
      <c r="H880" s="7"/>
    </row>
    <row r="881" customFormat="false" ht="12.75" hidden="false" customHeight="false" outlineLevel="0" collapsed="false">
      <c r="H881" s="7"/>
    </row>
    <row r="882" customFormat="false" ht="12.75" hidden="false" customHeight="false" outlineLevel="0" collapsed="false">
      <c r="H882" s="7"/>
    </row>
    <row r="883" customFormat="false" ht="12.75" hidden="false" customHeight="false" outlineLevel="0" collapsed="false">
      <c r="H883" s="7"/>
    </row>
    <row r="884" customFormat="false" ht="12.75" hidden="false" customHeight="false" outlineLevel="0" collapsed="false">
      <c r="H884" s="7"/>
    </row>
    <row r="885" customFormat="false" ht="12.75" hidden="false" customHeight="false" outlineLevel="0" collapsed="false">
      <c r="H885" s="7"/>
    </row>
    <row r="886" customFormat="false" ht="12.75" hidden="false" customHeight="false" outlineLevel="0" collapsed="false">
      <c r="H886" s="7"/>
    </row>
    <row r="887" customFormat="false" ht="12.75" hidden="false" customHeight="false" outlineLevel="0" collapsed="false">
      <c r="H887" s="7"/>
    </row>
    <row r="888" customFormat="false" ht="12.75" hidden="false" customHeight="false" outlineLevel="0" collapsed="false">
      <c r="H888" s="7"/>
    </row>
    <row r="889" customFormat="false" ht="12.75" hidden="false" customHeight="false" outlineLevel="0" collapsed="false">
      <c r="H889" s="7"/>
    </row>
    <row r="890" customFormat="false" ht="12.75" hidden="false" customHeight="false" outlineLevel="0" collapsed="false">
      <c r="H890" s="7"/>
    </row>
    <row r="891" customFormat="false" ht="12.75" hidden="false" customHeight="false" outlineLevel="0" collapsed="false">
      <c r="H891" s="7"/>
    </row>
    <row r="892" customFormat="false" ht="12.75" hidden="false" customHeight="false" outlineLevel="0" collapsed="false">
      <c r="H892" s="7"/>
    </row>
    <row r="893" customFormat="false" ht="12.75" hidden="false" customHeight="false" outlineLevel="0" collapsed="false">
      <c r="H893" s="7"/>
    </row>
    <row r="894" customFormat="false" ht="12.75" hidden="false" customHeight="false" outlineLevel="0" collapsed="false">
      <c r="H894" s="7"/>
    </row>
    <row r="895" customFormat="false" ht="12.75" hidden="false" customHeight="false" outlineLevel="0" collapsed="false">
      <c r="H895" s="7"/>
    </row>
    <row r="896" customFormat="false" ht="12.75" hidden="false" customHeight="false" outlineLevel="0" collapsed="false">
      <c r="H896" s="7"/>
    </row>
    <row r="897" customFormat="false" ht="12.75" hidden="false" customHeight="false" outlineLevel="0" collapsed="false">
      <c r="H897" s="7"/>
    </row>
    <row r="898" customFormat="false" ht="12.75" hidden="false" customHeight="false" outlineLevel="0" collapsed="false">
      <c r="H898" s="7"/>
    </row>
    <row r="899" customFormat="false" ht="12.75" hidden="false" customHeight="false" outlineLevel="0" collapsed="false">
      <c r="H899" s="7"/>
    </row>
    <row r="900" customFormat="false" ht="12.75" hidden="false" customHeight="false" outlineLevel="0" collapsed="false">
      <c r="H900" s="7"/>
    </row>
    <row r="901" customFormat="false" ht="12.75" hidden="false" customHeight="false" outlineLevel="0" collapsed="false">
      <c r="H901" s="7"/>
    </row>
    <row r="902" customFormat="false" ht="12.75" hidden="false" customHeight="false" outlineLevel="0" collapsed="false">
      <c r="H902" s="7"/>
    </row>
    <row r="903" customFormat="false" ht="12.75" hidden="false" customHeight="false" outlineLevel="0" collapsed="false">
      <c r="H903" s="7"/>
    </row>
    <row r="904" customFormat="false" ht="12.75" hidden="false" customHeight="false" outlineLevel="0" collapsed="false">
      <c r="H904" s="7"/>
    </row>
    <row r="905" customFormat="false" ht="12.75" hidden="false" customHeight="false" outlineLevel="0" collapsed="false">
      <c r="H905" s="7"/>
    </row>
    <row r="906" customFormat="false" ht="12.75" hidden="false" customHeight="false" outlineLevel="0" collapsed="false">
      <c r="H906" s="7"/>
    </row>
    <row r="907" customFormat="false" ht="12.75" hidden="false" customHeight="false" outlineLevel="0" collapsed="false">
      <c r="H907" s="7"/>
    </row>
    <row r="908" customFormat="false" ht="12.75" hidden="false" customHeight="false" outlineLevel="0" collapsed="false">
      <c r="H908" s="7"/>
    </row>
    <row r="909" customFormat="false" ht="12.75" hidden="false" customHeight="false" outlineLevel="0" collapsed="false">
      <c r="H909" s="7"/>
    </row>
    <row r="910" customFormat="false" ht="12.75" hidden="false" customHeight="false" outlineLevel="0" collapsed="false">
      <c r="H910" s="7"/>
    </row>
    <row r="911" customFormat="false" ht="12.75" hidden="false" customHeight="false" outlineLevel="0" collapsed="false">
      <c r="H911" s="7"/>
    </row>
    <row r="912" customFormat="false" ht="12.75" hidden="false" customHeight="false" outlineLevel="0" collapsed="false">
      <c r="H912" s="7"/>
    </row>
    <row r="913" customFormat="false" ht="12.75" hidden="false" customHeight="false" outlineLevel="0" collapsed="false">
      <c r="H913" s="7"/>
    </row>
    <row r="914" customFormat="false" ht="12.75" hidden="false" customHeight="false" outlineLevel="0" collapsed="false">
      <c r="H914" s="7"/>
    </row>
    <row r="915" customFormat="false" ht="12.75" hidden="false" customHeight="false" outlineLevel="0" collapsed="false">
      <c r="H915" s="7"/>
    </row>
    <row r="916" customFormat="false" ht="12.75" hidden="false" customHeight="false" outlineLevel="0" collapsed="false">
      <c r="H916" s="7"/>
    </row>
    <row r="917" customFormat="false" ht="12.75" hidden="false" customHeight="false" outlineLevel="0" collapsed="false">
      <c r="H917" s="7"/>
    </row>
    <row r="918" customFormat="false" ht="12.75" hidden="false" customHeight="false" outlineLevel="0" collapsed="false">
      <c r="H918" s="7"/>
    </row>
    <row r="919" customFormat="false" ht="12.75" hidden="false" customHeight="false" outlineLevel="0" collapsed="false">
      <c r="H919" s="7"/>
    </row>
    <row r="920" customFormat="false" ht="12.75" hidden="false" customHeight="false" outlineLevel="0" collapsed="false">
      <c r="H920" s="7"/>
    </row>
    <row r="921" customFormat="false" ht="12.75" hidden="false" customHeight="false" outlineLevel="0" collapsed="false">
      <c r="H921" s="7"/>
    </row>
    <row r="922" customFormat="false" ht="12.75" hidden="false" customHeight="false" outlineLevel="0" collapsed="false">
      <c r="H922" s="7"/>
    </row>
    <row r="923" customFormat="false" ht="12.75" hidden="false" customHeight="false" outlineLevel="0" collapsed="false">
      <c r="H923" s="7"/>
    </row>
    <row r="924" customFormat="false" ht="12.75" hidden="false" customHeight="false" outlineLevel="0" collapsed="false">
      <c r="H924" s="7"/>
    </row>
    <row r="925" customFormat="false" ht="12.75" hidden="false" customHeight="false" outlineLevel="0" collapsed="false">
      <c r="H925" s="7"/>
    </row>
    <row r="926" customFormat="false" ht="12.75" hidden="false" customHeight="false" outlineLevel="0" collapsed="false">
      <c r="H926" s="7"/>
    </row>
    <row r="927" customFormat="false" ht="12.75" hidden="false" customHeight="false" outlineLevel="0" collapsed="false">
      <c r="H927" s="7"/>
    </row>
    <row r="928" customFormat="false" ht="12.75" hidden="false" customHeight="false" outlineLevel="0" collapsed="false">
      <c r="H928" s="7"/>
    </row>
    <row r="929" customFormat="false" ht="12.75" hidden="false" customHeight="false" outlineLevel="0" collapsed="false">
      <c r="H929" s="7"/>
    </row>
    <row r="930" customFormat="false" ht="12.75" hidden="false" customHeight="false" outlineLevel="0" collapsed="false">
      <c r="H930" s="7"/>
    </row>
    <row r="931" customFormat="false" ht="12.75" hidden="false" customHeight="false" outlineLevel="0" collapsed="false">
      <c r="H931" s="7"/>
    </row>
    <row r="932" customFormat="false" ht="12.75" hidden="false" customHeight="false" outlineLevel="0" collapsed="false">
      <c r="H932" s="7"/>
    </row>
    <row r="933" customFormat="false" ht="12.75" hidden="false" customHeight="false" outlineLevel="0" collapsed="false">
      <c r="H933" s="7"/>
    </row>
    <row r="934" customFormat="false" ht="12.75" hidden="false" customHeight="false" outlineLevel="0" collapsed="false">
      <c r="H934" s="7"/>
    </row>
    <row r="935" customFormat="false" ht="12.75" hidden="false" customHeight="false" outlineLevel="0" collapsed="false">
      <c r="H935" s="7"/>
    </row>
    <row r="936" customFormat="false" ht="12.75" hidden="false" customHeight="false" outlineLevel="0" collapsed="false">
      <c r="H936" s="7"/>
    </row>
    <row r="937" customFormat="false" ht="12.75" hidden="false" customHeight="false" outlineLevel="0" collapsed="false">
      <c r="H937" s="7"/>
    </row>
    <row r="938" customFormat="false" ht="12.75" hidden="false" customHeight="false" outlineLevel="0" collapsed="false">
      <c r="H938" s="7"/>
    </row>
    <row r="939" customFormat="false" ht="12.75" hidden="false" customHeight="false" outlineLevel="0" collapsed="false">
      <c r="H939" s="7"/>
    </row>
    <row r="940" customFormat="false" ht="12.75" hidden="false" customHeight="false" outlineLevel="0" collapsed="false">
      <c r="H940" s="7"/>
    </row>
    <row r="941" customFormat="false" ht="12.75" hidden="false" customHeight="false" outlineLevel="0" collapsed="false">
      <c r="H941" s="7"/>
    </row>
    <row r="942" customFormat="false" ht="12.75" hidden="false" customHeight="false" outlineLevel="0" collapsed="false">
      <c r="H942" s="7"/>
    </row>
    <row r="943" customFormat="false" ht="12.75" hidden="false" customHeight="false" outlineLevel="0" collapsed="false">
      <c r="H943" s="7"/>
    </row>
    <row r="944" customFormat="false" ht="12.75" hidden="false" customHeight="false" outlineLevel="0" collapsed="false">
      <c r="H944" s="7"/>
    </row>
    <row r="945" customFormat="false" ht="12.75" hidden="false" customHeight="false" outlineLevel="0" collapsed="false">
      <c r="H945" s="7"/>
    </row>
    <row r="946" customFormat="false" ht="12.75" hidden="false" customHeight="false" outlineLevel="0" collapsed="false">
      <c r="H946" s="7"/>
    </row>
    <row r="947" customFormat="false" ht="12.75" hidden="false" customHeight="false" outlineLevel="0" collapsed="false">
      <c r="H947" s="7"/>
    </row>
    <row r="948" customFormat="false" ht="12.75" hidden="false" customHeight="false" outlineLevel="0" collapsed="false">
      <c r="H948" s="7"/>
    </row>
    <row r="949" customFormat="false" ht="12.75" hidden="false" customHeight="false" outlineLevel="0" collapsed="false">
      <c r="H949" s="7"/>
    </row>
    <row r="950" customFormat="false" ht="12.75" hidden="false" customHeight="false" outlineLevel="0" collapsed="false">
      <c r="H950" s="7"/>
    </row>
    <row r="951" customFormat="false" ht="12.75" hidden="false" customHeight="false" outlineLevel="0" collapsed="false">
      <c r="H951" s="7"/>
    </row>
    <row r="952" customFormat="false" ht="12.75" hidden="false" customHeight="false" outlineLevel="0" collapsed="false">
      <c r="H952" s="7"/>
    </row>
    <row r="953" customFormat="false" ht="12.75" hidden="false" customHeight="false" outlineLevel="0" collapsed="false">
      <c r="H953" s="7"/>
    </row>
    <row r="954" customFormat="false" ht="12.75" hidden="false" customHeight="false" outlineLevel="0" collapsed="false">
      <c r="H954" s="7"/>
    </row>
    <row r="955" customFormat="false" ht="12.75" hidden="false" customHeight="false" outlineLevel="0" collapsed="false">
      <c r="H955" s="7"/>
    </row>
    <row r="956" customFormat="false" ht="12.75" hidden="false" customHeight="false" outlineLevel="0" collapsed="false">
      <c r="H956" s="7"/>
    </row>
    <row r="957" customFormat="false" ht="12.75" hidden="false" customHeight="false" outlineLevel="0" collapsed="false">
      <c r="H957" s="7"/>
    </row>
    <row r="958" customFormat="false" ht="12.75" hidden="false" customHeight="false" outlineLevel="0" collapsed="false">
      <c r="H958" s="7"/>
    </row>
    <row r="959" customFormat="false" ht="12.75" hidden="false" customHeight="false" outlineLevel="0" collapsed="false">
      <c r="H959" s="7"/>
    </row>
    <row r="960" customFormat="false" ht="12.75" hidden="false" customHeight="false" outlineLevel="0" collapsed="false">
      <c r="H960" s="7"/>
    </row>
    <row r="961" customFormat="false" ht="12.75" hidden="false" customHeight="false" outlineLevel="0" collapsed="false">
      <c r="H961" s="7"/>
    </row>
    <row r="962" customFormat="false" ht="12.75" hidden="false" customHeight="false" outlineLevel="0" collapsed="false">
      <c r="H962" s="7"/>
    </row>
    <row r="963" customFormat="false" ht="12.75" hidden="false" customHeight="false" outlineLevel="0" collapsed="false">
      <c r="H963" s="7"/>
    </row>
    <row r="964" customFormat="false" ht="12.75" hidden="false" customHeight="false" outlineLevel="0" collapsed="false">
      <c r="H964" s="7"/>
    </row>
    <row r="965" customFormat="false" ht="12.75" hidden="false" customHeight="false" outlineLevel="0" collapsed="false">
      <c r="H965" s="7"/>
    </row>
    <row r="966" customFormat="false" ht="12.75" hidden="false" customHeight="false" outlineLevel="0" collapsed="false">
      <c r="H966" s="7"/>
    </row>
    <row r="967" customFormat="false" ht="12.75" hidden="false" customHeight="false" outlineLevel="0" collapsed="false">
      <c r="H967" s="7"/>
    </row>
    <row r="968" customFormat="false" ht="12.75" hidden="false" customHeight="false" outlineLevel="0" collapsed="false">
      <c r="H968" s="7"/>
    </row>
    <row r="969" customFormat="false" ht="12.75" hidden="false" customHeight="false" outlineLevel="0" collapsed="false">
      <c r="H969" s="7"/>
    </row>
    <row r="970" customFormat="false" ht="12.75" hidden="false" customHeight="false" outlineLevel="0" collapsed="false">
      <c r="H970" s="7"/>
    </row>
    <row r="971" customFormat="false" ht="12.75" hidden="false" customHeight="false" outlineLevel="0" collapsed="false">
      <c r="H971" s="7"/>
    </row>
    <row r="972" customFormat="false" ht="12.75" hidden="false" customHeight="false" outlineLevel="0" collapsed="false">
      <c r="H972" s="7"/>
    </row>
    <row r="973" customFormat="false" ht="12.75" hidden="false" customHeight="false" outlineLevel="0" collapsed="false">
      <c r="H973" s="7"/>
    </row>
    <row r="974" customFormat="false" ht="12.75" hidden="false" customHeight="false" outlineLevel="0" collapsed="false">
      <c r="H974" s="7"/>
    </row>
    <row r="975" customFormat="false" ht="12.75" hidden="false" customHeight="false" outlineLevel="0" collapsed="false">
      <c r="H975" s="7"/>
    </row>
    <row r="976" customFormat="false" ht="12.75" hidden="false" customHeight="false" outlineLevel="0" collapsed="false">
      <c r="H976" s="7"/>
    </row>
    <row r="977" customFormat="false" ht="12.75" hidden="false" customHeight="false" outlineLevel="0" collapsed="false">
      <c r="H977" s="7"/>
    </row>
    <row r="978" customFormat="false" ht="12.75" hidden="false" customHeight="false" outlineLevel="0" collapsed="false">
      <c r="H978" s="7"/>
    </row>
    <row r="979" customFormat="false" ht="12.75" hidden="false" customHeight="false" outlineLevel="0" collapsed="false">
      <c r="H979" s="7"/>
    </row>
    <row r="980" customFormat="false" ht="12.75" hidden="false" customHeight="false" outlineLevel="0" collapsed="false">
      <c r="H980" s="7"/>
    </row>
    <row r="981" customFormat="false" ht="12.75" hidden="false" customHeight="false" outlineLevel="0" collapsed="false">
      <c r="H981" s="7"/>
    </row>
    <row r="982" customFormat="false" ht="12.75" hidden="false" customHeight="false" outlineLevel="0" collapsed="false">
      <c r="H982" s="7"/>
    </row>
    <row r="983" customFormat="false" ht="12.75" hidden="false" customHeight="false" outlineLevel="0" collapsed="false">
      <c r="H983" s="7"/>
    </row>
    <row r="984" customFormat="false" ht="12.75" hidden="false" customHeight="false" outlineLevel="0" collapsed="false">
      <c r="H984" s="7"/>
    </row>
    <row r="985" customFormat="false" ht="12.75" hidden="false" customHeight="false" outlineLevel="0" collapsed="false">
      <c r="H985" s="7"/>
    </row>
    <row r="986" customFormat="false" ht="12.75" hidden="false" customHeight="false" outlineLevel="0" collapsed="false">
      <c r="H986" s="7"/>
    </row>
    <row r="987" customFormat="false" ht="12.75" hidden="false" customHeight="false" outlineLevel="0" collapsed="false">
      <c r="H987" s="7"/>
    </row>
    <row r="988" customFormat="false" ht="12.75" hidden="false" customHeight="false" outlineLevel="0" collapsed="false">
      <c r="H988" s="7"/>
    </row>
    <row r="989" customFormat="false" ht="12.75" hidden="false" customHeight="false" outlineLevel="0" collapsed="false">
      <c r="H989" s="7"/>
    </row>
    <row r="990" customFormat="false" ht="12.75" hidden="false" customHeight="false" outlineLevel="0" collapsed="false">
      <c r="H990" s="7"/>
    </row>
    <row r="991" customFormat="false" ht="12.75" hidden="false" customHeight="false" outlineLevel="0" collapsed="false">
      <c r="H991" s="7"/>
    </row>
    <row r="992" customFormat="false" ht="12.75" hidden="false" customHeight="false" outlineLevel="0" collapsed="false">
      <c r="H992" s="7"/>
    </row>
    <row r="993" customFormat="false" ht="12.75" hidden="false" customHeight="false" outlineLevel="0" collapsed="false">
      <c r="H993" s="7"/>
    </row>
    <row r="994" customFormat="false" ht="12.75" hidden="false" customHeight="false" outlineLevel="0" collapsed="false">
      <c r="H994" s="7"/>
    </row>
    <row r="995" customFormat="false" ht="12.75" hidden="false" customHeight="false" outlineLevel="0" collapsed="false">
      <c r="H995" s="7"/>
    </row>
    <row r="996" customFormat="false" ht="12.75" hidden="false" customHeight="false" outlineLevel="0" collapsed="false">
      <c r="H996" s="7"/>
    </row>
    <row r="997" customFormat="false" ht="12.75" hidden="false" customHeight="false" outlineLevel="0" collapsed="false">
      <c r="H997" s="7"/>
    </row>
    <row r="998" customFormat="false" ht="12.75" hidden="false" customHeight="false" outlineLevel="0" collapsed="false">
      <c r="H998" s="7"/>
    </row>
    <row r="999" customFormat="false" ht="12.75" hidden="false" customHeight="false" outlineLevel="0" collapsed="false">
      <c r="H999" s="7"/>
    </row>
    <row r="1000" customFormat="false" ht="12.75" hidden="false" customHeight="false" outlineLevel="0" collapsed="false">
      <c r="H1000" s="7"/>
    </row>
    <row r="1001" customFormat="false" ht="12.75" hidden="false" customHeight="false" outlineLevel="0" collapsed="false">
      <c r="H1001" s="7"/>
    </row>
    <row r="1002" customFormat="false" ht="12.75" hidden="false" customHeight="false" outlineLevel="0" collapsed="false">
      <c r="H1002" s="7"/>
    </row>
    <row r="1003" customFormat="false" ht="12.75" hidden="false" customHeight="false" outlineLevel="0" collapsed="false">
      <c r="H1003" s="7"/>
    </row>
    <row r="1004" customFormat="false" ht="12.75" hidden="false" customHeight="false" outlineLevel="0" collapsed="false">
      <c r="H1004" s="7"/>
    </row>
    <row r="1005" customFormat="false" ht="12.75" hidden="false" customHeight="false" outlineLevel="0" collapsed="false">
      <c r="H1005" s="7"/>
    </row>
    <row r="1006" customFormat="false" ht="12.75" hidden="false" customHeight="false" outlineLevel="0" collapsed="false">
      <c r="H1006" s="7"/>
    </row>
    <row r="1007" customFormat="false" ht="12.75" hidden="false" customHeight="false" outlineLevel="0" collapsed="false">
      <c r="H1007" s="7"/>
    </row>
    <row r="1008" customFormat="false" ht="12.75" hidden="false" customHeight="false" outlineLevel="0" collapsed="false">
      <c r="H1008" s="7"/>
    </row>
    <row r="1009" customFormat="false" ht="12.75" hidden="false" customHeight="false" outlineLevel="0" collapsed="false">
      <c r="H1009" s="7"/>
    </row>
    <row r="1010" customFormat="false" ht="12.75" hidden="false" customHeight="false" outlineLevel="0" collapsed="false">
      <c r="H1010" s="7"/>
    </row>
    <row r="1011" customFormat="false" ht="12.75" hidden="false" customHeight="false" outlineLevel="0" collapsed="false">
      <c r="H1011" s="7"/>
    </row>
    <row r="1012" customFormat="false" ht="12.75" hidden="false" customHeight="false" outlineLevel="0" collapsed="false">
      <c r="H1012" s="7"/>
    </row>
    <row r="1013" customFormat="false" ht="12.75" hidden="false" customHeight="false" outlineLevel="0" collapsed="false">
      <c r="H1013" s="7"/>
    </row>
    <row r="1014" customFormat="false" ht="12.75" hidden="false" customHeight="false" outlineLevel="0" collapsed="false">
      <c r="H1014" s="7"/>
    </row>
    <row r="1015" customFormat="false" ht="12.75" hidden="false" customHeight="false" outlineLevel="0" collapsed="false">
      <c r="H1015" s="7"/>
    </row>
    <row r="1016" customFormat="false" ht="12.75" hidden="false" customHeight="false" outlineLevel="0" collapsed="false">
      <c r="H1016" s="7"/>
    </row>
    <row r="1017" customFormat="false" ht="12.75" hidden="false" customHeight="false" outlineLevel="0" collapsed="false">
      <c r="H1017" s="7"/>
    </row>
    <row r="1018" customFormat="false" ht="12.75" hidden="false" customHeight="false" outlineLevel="0" collapsed="false">
      <c r="H1018" s="7"/>
    </row>
    <row r="1019" customFormat="false" ht="12.75" hidden="false" customHeight="false" outlineLevel="0" collapsed="false">
      <c r="H1019" s="7"/>
    </row>
    <row r="1020" customFormat="false" ht="12.75" hidden="false" customHeight="false" outlineLevel="0" collapsed="false">
      <c r="H1020" s="7"/>
    </row>
    <row r="1021" customFormat="false" ht="12.75" hidden="false" customHeight="false" outlineLevel="0" collapsed="false">
      <c r="H1021" s="7"/>
    </row>
    <row r="1022" customFormat="false" ht="12.75" hidden="false" customHeight="false" outlineLevel="0" collapsed="false">
      <c r="H1022" s="7"/>
    </row>
    <row r="1023" customFormat="false" ht="12.75" hidden="false" customHeight="false" outlineLevel="0" collapsed="false">
      <c r="H1023" s="7"/>
    </row>
    <row r="1024" customFormat="false" ht="12.75" hidden="false" customHeight="false" outlineLevel="0" collapsed="false">
      <c r="H1024" s="7"/>
    </row>
    <row r="1025" customFormat="false" ht="12.75" hidden="false" customHeight="false" outlineLevel="0" collapsed="false">
      <c r="H1025" s="7"/>
    </row>
    <row r="1026" customFormat="false" ht="12.75" hidden="false" customHeight="false" outlineLevel="0" collapsed="false">
      <c r="H1026" s="7"/>
    </row>
    <row r="1027" customFormat="false" ht="12.75" hidden="false" customHeight="false" outlineLevel="0" collapsed="false">
      <c r="H1027" s="7"/>
    </row>
    <row r="1028" customFormat="false" ht="12.75" hidden="false" customHeight="false" outlineLevel="0" collapsed="false">
      <c r="H1028" s="7"/>
    </row>
    <row r="1029" customFormat="false" ht="12.75" hidden="false" customHeight="false" outlineLevel="0" collapsed="false">
      <c r="H1029" s="7"/>
    </row>
    <row r="1030" customFormat="false" ht="12.75" hidden="false" customHeight="false" outlineLevel="0" collapsed="false">
      <c r="H1030" s="7"/>
    </row>
    <row r="1031" customFormat="false" ht="12.75" hidden="false" customHeight="false" outlineLevel="0" collapsed="false">
      <c r="H1031" s="7"/>
    </row>
    <row r="1032" customFormat="false" ht="12.75" hidden="false" customHeight="false" outlineLevel="0" collapsed="false">
      <c r="H1032" s="7"/>
    </row>
    <row r="1033" customFormat="false" ht="12.75" hidden="false" customHeight="false" outlineLevel="0" collapsed="false">
      <c r="H1033" s="7"/>
    </row>
    <row r="1034" customFormat="false" ht="12.75" hidden="false" customHeight="false" outlineLevel="0" collapsed="false">
      <c r="H1034" s="7"/>
    </row>
    <row r="1035" customFormat="false" ht="12.75" hidden="false" customHeight="false" outlineLevel="0" collapsed="false">
      <c r="H1035" s="7"/>
    </row>
    <row r="1036" customFormat="false" ht="12.75" hidden="false" customHeight="false" outlineLevel="0" collapsed="false">
      <c r="H1036" s="7"/>
    </row>
    <row r="1037" customFormat="false" ht="12.75" hidden="false" customHeight="false" outlineLevel="0" collapsed="false">
      <c r="H1037" s="7"/>
    </row>
    <row r="1038" customFormat="false" ht="12.75" hidden="false" customHeight="false" outlineLevel="0" collapsed="false">
      <c r="H1038" s="7"/>
    </row>
    <row r="1039" customFormat="false" ht="12.75" hidden="false" customHeight="false" outlineLevel="0" collapsed="false">
      <c r="H1039" s="7"/>
    </row>
    <row r="1040" customFormat="false" ht="12.75" hidden="false" customHeight="false" outlineLevel="0" collapsed="false">
      <c r="H1040" s="7"/>
    </row>
    <row r="1041" customFormat="false" ht="12.75" hidden="false" customHeight="false" outlineLevel="0" collapsed="false">
      <c r="H1041" s="7"/>
    </row>
    <row r="1042" customFormat="false" ht="12.75" hidden="false" customHeight="false" outlineLevel="0" collapsed="false">
      <c r="H1042" s="7"/>
    </row>
    <row r="1043" customFormat="false" ht="12.75" hidden="false" customHeight="false" outlineLevel="0" collapsed="false">
      <c r="H1043" s="7"/>
    </row>
    <row r="1044" customFormat="false" ht="12.75" hidden="false" customHeight="false" outlineLevel="0" collapsed="false">
      <c r="H1044" s="7"/>
    </row>
    <row r="1045" customFormat="false" ht="12.75" hidden="false" customHeight="false" outlineLevel="0" collapsed="false">
      <c r="H1045" s="7"/>
    </row>
    <row r="1046" customFormat="false" ht="12.75" hidden="false" customHeight="false" outlineLevel="0" collapsed="false">
      <c r="H1046" s="7"/>
    </row>
    <row r="1047" customFormat="false" ht="12.75" hidden="false" customHeight="false" outlineLevel="0" collapsed="false">
      <c r="H1047" s="7"/>
    </row>
    <row r="1048" customFormat="false" ht="12.75" hidden="false" customHeight="false" outlineLevel="0" collapsed="false">
      <c r="H1048" s="7"/>
    </row>
    <row r="1049" customFormat="false" ht="12.75" hidden="false" customHeight="false" outlineLevel="0" collapsed="false">
      <c r="H1049" s="7"/>
    </row>
    <row r="1050" customFormat="false" ht="12.75" hidden="false" customHeight="false" outlineLevel="0" collapsed="false">
      <c r="H1050" s="7"/>
    </row>
    <row r="1051" customFormat="false" ht="12.75" hidden="false" customHeight="false" outlineLevel="0" collapsed="false">
      <c r="H1051" s="7"/>
    </row>
    <row r="1052" customFormat="false" ht="12.75" hidden="false" customHeight="false" outlineLevel="0" collapsed="false">
      <c r="H1052" s="7"/>
    </row>
    <row r="1053" customFormat="false" ht="12.75" hidden="false" customHeight="false" outlineLevel="0" collapsed="false">
      <c r="H1053" s="7"/>
    </row>
    <row r="1054" customFormat="false" ht="12.75" hidden="false" customHeight="false" outlineLevel="0" collapsed="false">
      <c r="H1054" s="7"/>
    </row>
    <row r="1055" customFormat="false" ht="12.75" hidden="false" customHeight="false" outlineLevel="0" collapsed="false">
      <c r="H1055" s="7"/>
    </row>
    <row r="1056" customFormat="false" ht="12.75" hidden="false" customHeight="false" outlineLevel="0" collapsed="false">
      <c r="H1056" s="7"/>
    </row>
    <row r="1057" customFormat="false" ht="12.75" hidden="false" customHeight="false" outlineLevel="0" collapsed="false">
      <c r="H1057" s="7"/>
    </row>
    <row r="1058" customFormat="false" ht="12.75" hidden="false" customHeight="false" outlineLevel="0" collapsed="false">
      <c r="H1058" s="7"/>
    </row>
    <row r="1059" customFormat="false" ht="12.75" hidden="false" customHeight="false" outlineLevel="0" collapsed="false">
      <c r="H1059" s="7"/>
    </row>
    <row r="1060" customFormat="false" ht="12.75" hidden="false" customHeight="false" outlineLevel="0" collapsed="false">
      <c r="H1060" s="7"/>
    </row>
    <row r="1061" customFormat="false" ht="12.75" hidden="false" customHeight="false" outlineLevel="0" collapsed="false">
      <c r="H1061" s="7"/>
    </row>
    <row r="1062" customFormat="false" ht="12.75" hidden="false" customHeight="false" outlineLevel="0" collapsed="false">
      <c r="H1062" s="7"/>
    </row>
    <row r="1063" customFormat="false" ht="12.75" hidden="false" customHeight="false" outlineLevel="0" collapsed="false">
      <c r="H1063" s="7"/>
    </row>
    <row r="1064" customFormat="false" ht="12.75" hidden="false" customHeight="false" outlineLevel="0" collapsed="false">
      <c r="H1064" s="7"/>
    </row>
    <row r="1065" customFormat="false" ht="12.75" hidden="false" customHeight="false" outlineLevel="0" collapsed="false">
      <c r="H1065" s="7"/>
    </row>
    <row r="1066" customFormat="false" ht="12.75" hidden="false" customHeight="false" outlineLevel="0" collapsed="false">
      <c r="H1066" s="7"/>
    </row>
    <row r="1067" customFormat="false" ht="12.75" hidden="false" customHeight="false" outlineLevel="0" collapsed="false">
      <c r="H1067" s="7"/>
    </row>
    <row r="1068" customFormat="false" ht="12.75" hidden="false" customHeight="false" outlineLevel="0" collapsed="false">
      <c r="H1068" s="7"/>
    </row>
    <row r="1069" customFormat="false" ht="12.75" hidden="false" customHeight="false" outlineLevel="0" collapsed="false">
      <c r="H1069" s="7"/>
    </row>
    <row r="1070" customFormat="false" ht="12.75" hidden="false" customHeight="false" outlineLevel="0" collapsed="false">
      <c r="H1070" s="7"/>
    </row>
    <row r="1071" customFormat="false" ht="12.75" hidden="false" customHeight="false" outlineLevel="0" collapsed="false">
      <c r="H1071" s="7"/>
    </row>
    <row r="1072" customFormat="false" ht="12.75" hidden="false" customHeight="false" outlineLevel="0" collapsed="false">
      <c r="H1072" s="7"/>
    </row>
    <row r="1073" customFormat="false" ht="12.75" hidden="false" customHeight="false" outlineLevel="0" collapsed="false">
      <c r="H1073" s="7"/>
    </row>
    <row r="1074" customFormat="false" ht="12.75" hidden="false" customHeight="false" outlineLevel="0" collapsed="false">
      <c r="H1074" s="7"/>
    </row>
    <row r="1075" customFormat="false" ht="12.75" hidden="false" customHeight="false" outlineLevel="0" collapsed="false">
      <c r="H1075" s="7"/>
    </row>
    <row r="1076" customFormat="false" ht="12.75" hidden="false" customHeight="false" outlineLevel="0" collapsed="false">
      <c r="H1076" s="7"/>
    </row>
    <row r="1077" customFormat="false" ht="12.75" hidden="false" customHeight="false" outlineLevel="0" collapsed="false">
      <c r="H1077" s="7"/>
    </row>
    <row r="1078" customFormat="false" ht="12.75" hidden="false" customHeight="false" outlineLevel="0" collapsed="false">
      <c r="H1078" s="7"/>
    </row>
    <row r="1079" customFormat="false" ht="12.75" hidden="false" customHeight="false" outlineLevel="0" collapsed="false">
      <c r="H1079" s="7"/>
    </row>
    <row r="1080" customFormat="false" ht="12.75" hidden="false" customHeight="false" outlineLevel="0" collapsed="false">
      <c r="H1080" s="7"/>
    </row>
    <row r="1081" customFormat="false" ht="12.75" hidden="false" customHeight="false" outlineLevel="0" collapsed="false">
      <c r="H1081" s="7"/>
    </row>
    <row r="1082" customFormat="false" ht="12.75" hidden="false" customHeight="false" outlineLevel="0" collapsed="false">
      <c r="H1082" s="7"/>
    </row>
    <row r="1083" customFormat="false" ht="12.75" hidden="false" customHeight="false" outlineLevel="0" collapsed="false">
      <c r="H1083" s="7"/>
    </row>
    <row r="1084" customFormat="false" ht="12.75" hidden="false" customHeight="false" outlineLevel="0" collapsed="false">
      <c r="H1084" s="7"/>
    </row>
    <row r="1085" customFormat="false" ht="12.75" hidden="false" customHeight="false" outlineLevel="0" collapsed="false">
      <c r="H1085" s="7"/>
    </row>
    <row r="1086" customFormat="false" ht="12.75" hidden="false" customHeight="false" outlineLevel="0" collapsed="false">
      <c r="H1086" s="7"/>
    </row>
    <row r="1087" customFormat="false" ht="12.75" hidden="false" customHeight="false" outlineLevel="0" collapsed="false">
      <c r="H1087" s="7"/>
    </row>
    <row r="1088" customFormat="false" ht="12.75" hidden="false" customHeight="false" outlineLevel="0" collapsed="false">
      <c r="H1088" s="7"/>
    </row>
    <row r="1089" customFormat="false" ht="12.75" hidden="false" customHeight="false" outlineLevel="0" collapsed="false">
      <c r="H1089" s="7"/>
    </row>
    <row r="1090" customFormat="false" ht="12.75" hidden="false" customHeight="false" outlineLevel="0" collapsed="false">
      <c r="H1090" s="7"/>
    </row>
    <row r="1091" customFormat="false" ht="12.75" hidden="false" customHeight="false" outlineLevel="0" collapsed="false">
      <c r="H1091" s="7"/>
    </row>
    <row r="1092" customFormat="false" ht="12.75" hidden="false" customHeight="false" outlineLevel="0" collapsed="false">
      <c r="H1092" s="7"/>
    </row>
    <row r="1093" customFormat="false" ht="12.75" hidden="false" customHeight="false" outlineLevel="0" collapsed="false">
      <c r="H1093" s="7"/>
    </row>
    <row r="1094" customFormat="false" ht="12.75" hidden="false" customHeight="false" outlineLevel="0" collapsed="false">
      <c r="H1094" s="7"/>
    </row>
    <row r="1095" customFormat="false" ht="12.75" hidden="false" customHeight="false" outlineLevel="0" collapsed="false">
      <c r="H1095" s="7"/>
    </row>
    <row r="1096" customFormat="false" ht="12.75" hidden="false" customHeight="false" outlineLevel="0" collapsed="false">
      <c r="H1096" s="7"/>
    </row>
    <row r="1097" customFormat="false" ht="12.75" hidden="false" customHeight="false" outlineLevel="0" collapsed="false">
      <c r="H1097" s="7"/>
    </row>
    <row r="1098" customFormat="false" ht="12.75" hidden="false" customHeight="false" outlineLevel="0" collapsed="false">
      <c r="H1098" s="7"/>
    </row>
    <row r="1099" customFormat="false" ht="12.75" hidden="false" customHeight="false" outlineLevel="0" collapsed="false">
      <c r="H1099" s="7"/>
    </row>
    <row r="1100" customFormat="false" ht="12.75" hidden="false" customHeight="false" outlineLevel="0" collapsed="false">
      <c r="H1100" s="7"/>
    </row>
    <row r="1101" customFormat="false" ht="12.75" hidden="false" customHeight="false" outlineLevel="0" collapsed="false">
      <c r="H1101" s="7"/>
    </row>
    <row r="1102" customFormat="false" ht="12.75" hidden="false" customHeight="false" outlineLevel="0" collapsed="false">
      <c r="H1102" s="7"/>
    </row>
    <row r="1103" customFormat="false" ht="12.75" hidden="false" customHeight="false" outlineLevel="0" collapsed="false">
      <c r="H1103" s="7"/>
    </row>
    <row r="1104" customFormat="false" ht="12.75" hidden="false" customHeight="false" outlineLevel="0" collapsed="false">
      <c r="H1104" s="7"/>
    </row>
    <row r="1105" customFormat="false" ht="12.75" hidden="false" customHeight="false" outlineLevel="0" collapsed="false">
      <c r="H1105" s="7"/>
    </row>
    <row r="1106" customFormat="false" ht="12.75" hidden="false" customHeight="false" outlineLevel="0" collapsed="false">
      <c r="H1106" s="7"/>
    </row>
    <row r="1107" customFormat="false" ht="12.75" hidden="false" customHeight="false" outlineLevel="0" collapsed="false">
      <c r="H1107" s="7"/>
    </row>
    <row r="1108" customFormat="false" ht="12.75" hidden="false" customHeight="false" outlineLevel="0" collapsed="false">
      <c r="H1108" s="7"/>
    </row>
    <row r="1109" customFormat="false" ht="12.75" hidden="false" customHeight="false" outlineLevel="0" collapsed="false">
      <c r="H1109" s="7"/>
    </row>
    <row r="1110" customFormat="false" ht="12.75" hidden="false" customHeight="false" outlineLevel="0" collapsed="false">
      <c r="H1110" s="7"/>
    </row>
    <row r="1111" customFormat="false" ht="12.75" hidden="false" customHeight="false" outlineLevel="0" collapsed="false">
      <c r="H1111" s="7"/>
    </row>
    <row r="1112" customFormat="false" ht="12.75" hidden="false" customHeight="false" outlineLevel="0" collapsed="false">
      <c r="H1112" s="7"/>
    </row>
    <row r="1113" customFormat="false" ht="12.75" hidden="false" customHeight="false" outlineLevel="0" collapsed="false">
      <c r="H1113" s="7"/>
    </row>
    <row r="1114" customFormat="false" ht="12.75" hidden="false" customHeight="false" outlineLevel="0" collapsed="false">
      <c r="H1114" s="7"/>
    </row>
    <row r="1115" customFormat="false" ht="12.75" hidden="false" customHeight="false" outlineLevel="0" collapsed="false">
      <c r="H1115" s="7"/>
    </row>
    <row r="1116" customFormat="false" ht="12.75" hidden="false" customHeight="false" outlineLevel="0" collapsed="false">
      <c r="H1116" s="7"/>
    </row>
    <row r="1117" customFormat="false" ht="12.75" hidden="false" customHeight="false" outlineLevel="0" collapsed="false">
      <c r="H1117" s="7"/>
    </row>
    <row r="1118" customFormat="false" ht="12.75" hidden="false" customHeight="false" outlineLevel="0" collapsed="false">
      <c r="H1118" s="7"/>
    </row>
    <row r="1119" customFormat="false" ht="12.75" hidden="false" customHeight="false" outlineLevel="0" collapsed="false">
      <c r="H1119" s="7"/>
    </row>
    <row r="1120" customFormat="false" ht="12.75" hidden="false" customHeight="false" outlineLevel="0" collapsed="false">
      <c r="H1120" s="7"/>
    </row>
    <row r="1121" customFormat="false" ht="12.75" hidden="false" customHeight="false" outlineLevel="0" collapsed="false">
      <c r="H1121" s="7"/>
    </row>
    <row r="1122" customFormat="false" ht="12.75" hidden="false" customHeight="false" outlineLevel="0" collapsed="false">
      <c r="H1122" s="7"/>
    </row>
    <row r="1123" customFormat="false" ht="12.75" hidden="false" customHeight="false" outlineLevel="0" collapsed="false">
      <c r="H1123" s="7"/>
    </row>
    <row r="1124" customFormat="false" ht="12.75" hidden="false" customHeight="false" outlineLevel="0" collapsed="false">
      <c r="H1124" s="7"/>
    </row>
    <row r="1125" customFormat="false" ht="12.75" hidden="false" customHeight="false" outlineLevel="0" collapsed="false">
      <c r="H1125" s="7"/>
    </row>
    <row r="1126" customFormat="false" ht="12.75" hidden="false" customHeight="false" outlineLevel="0" collapsed="false">
      <c r="H1126" s="7"/>
    </row>
    <row r="1127" customFormat="false" ht="12.75" hidden="false" customHeight="false" outlineLevel="0" collapsed="false">
      <c r="H1127" s="7"/>
    </row>
    <row r="1128" customFormat="false" ht="12.75" hidden="false" customHeight="false" outlineLevel="0" collapsed="false">
      <c r="H1128" s="7"/>
    </row>
    <row r="1129" customFormat="false" ht="12.75" hidden="false" customHeight="false" outlineLevel="0" collapsed="false">
      <c r="H1129" s="7"/>
    </row>
    <row r="1130" customFormat="false" ht="12.75" hidden="false" customHeight="false" outlineLevel="0" collapsed="false">
      <c r="H1130" s="7"/>
    </row>
    <row r="1131" customFormat="false" ht="12.75" hidden="false" customHeight="false" outlineLevel="0" collapsed="false">
      <c r="H1131" s="7"/>
    </row>
    <row r="1132" customFormat="false" ht="12.75" hidden="false" customHeight="false" outlineLevel="0" collapsed="false">
      <c r="H1132" s="7"/>
    </row>
    <row r="1133" customFormat="false" ht="12.75" hidden="false" customHeight="false" outlineLevel="0" collapsed="false">
      <c r="H1133" s="7"/>
    </row>
    <row r="1134" customFormat="false" ht="12.75" hidden="false" customHeight="false" outlineLevel="0" collapsed="false">
      <c r="H1134" s="7"/>
    </row>
    <row r="1135" customFormat="false" ht="12.75" hidden="false" customHeight="false" outlineLevel="0" collapsed="false">
      <c r="H1135" s="7"/>
    </row>
    <row r="1136" customFormat="false" ht="12.75" hidden="false" customHeight="false" outlineLevel="0" collapsed="false">
      <c r="H1136" s="7"/>
    </row>
    <row r="1137" customFormat="false" ht="12.75" hidden="false" customHeight="false" outlineLevel="0" collapsed="false">
      <c r="H1137" s="7"/>
    </row>
    <row r="1138" customFormat="false" ht="12.75" hidden="false" customHeight="false" outlineLevel="0" collapsed="false">
      <c r="H1138" s="7"/>
    </row>
    <row r="1139" customFormat="false" ht="12.75" hidden="false" customHeight="false" outlineLevel="0" collapsed="false">
      <c r="H1139" s="7"/>
    </row>
    <row r="1140" customFormat="false" ht="12.75" hidden="false" customHeight="false" outlineLevel="0" collapsed="false">
      <c r="H1140" s="7"/>
    </row>
    <row r="1141" customFormat="false" ht="12.75" hidden="false" customHeight="false" outlineLevel="0" collapsed="false">
      <c r="H1141" s="7"/>
    </row>
    <row r="1142" customFormat="false" ht="12.75" hidden="false" customHeight="false" outlineLevel="0" collapsed="false">
      <c r="H1142" s="7"/>
    </row>
    <row r="1143" customFormat="false" ht="12.75" hidden="false" customHeight="false" outlineLevel="0" collapsed="false">
      <c r="H1143" s="7"/>
    </row>
    <row r="1144" customFormat="false" ht="12.75" hidden="false" customHeight="false" outlineLevel="0" collapsed="false">
      <c r="H1144" s="7"/>
    </row>
    <row r="1145" customFormat="false" ht="12.75" hidden="false" customHeight="false" outlineLevel="0" collapsed="false">
      <c r="H1145" s="7"/>
    </row>
    <row r="1146" customFormat="false" ht="12.75" hidden="false" customHeight="false" outlineLevel="0" collapsed="false">
      <c r="H1146" s="7"/>
    </row>
    <row r="1147" customFormat="false" ht="12.75" hidden="false" customHeight="false" outlineLevel="0" collapsed="false">
      <c r="H1147" s="7"/>
    </row>
    <row r="1148" customFormat="false" ht="12.75" hidden="false" customHeight="false" outlineLevel="0" collapsed="false">
      <c r="H1148" s="7"/>
    </row>
    <row r="1149" customFormat="false" ht="12.75" hidden="false" customHeight="false" outlineLevel="0" collapsed="false">
      <c r="H1149" s="7"/>
    </row>
    <row r="1150" customFormat="false" ht="12.75" hidden="false" customHeight="false" outlineLevel="0" collapsed="false">
      <c r="H1150" s="7"/>
    </row>
    <row r="1151" customFormat="false" ht="12.75" hidden="false" customHeight="false" outlineLevel="0" collapsed="false">
      <c r="H1151" s="7"/>
    </row>
    <row r="1152" customFormat="false" ht="12.75" hidden="false" customHeight="false" outlineLevel="0" collapsed="false">
      <c r="H1152" s="7"/>
    </row>
    <row r="1153" customFormat="false" ht="12.75" hidden="false" customHeight="false" outlineLevel="0" collapsed="false">
      <c r="H1153" s="7"/>
    </row>
    <row r="1154" customFormat="false" ht="12.75" hidden="false" customHeight="false" outlineLevel="0" collapsed="false">
      <c r="H1154" s="7"/>
    </row>
    <row r="1155" customFormat="false" ht="12.75" hidden="false" customHeight="false" outlineLevel="0" collapsed="false">
      <c r="H1155" s="7"/>
    </row>
    <row r="1156" customFormat="false" ht="12.75" hidden="false" customHeight="false" outlineLevel="0" collapsed="false">
      <c r="H1156" s="7"/>
    </row>
    <row r="1157" customFormat="false" ht="12.75" hidden="false" customHeight="false" outlineLevel="0" collapsed="false">
      <c r="H1157" s="7"/>
    </row>
    <row r="1158" customFormat="false" ht="12.75" hidden="false" customHeight="false" outlineLevel="0" collapsed="false">
      <c r="H1158" s="7"/>
    </row>
    <row r="1159" customFormat="false" ht="12.75" hidden="false" customHeight="false" outlineLevel="0" collapsed="false">
      <c r="H1159" s="7"/>
    </row>
    <row r="1160" customFormat="false" ht="12.75" hidden="false" customHeight="false" outlineLevel="0" collapsed="false">
      <c r="H1160" s="7"/>
    </row>
    <row r="1161" customFormat="false" ht="12.75" hidden="false" customHeight="false" outlineLevel="0" collapsed="false">
      <c r="H1161" s="7"/>
    </row>
    <row r="1162" customFormat="false" ht="12.75" hidden="false" customHeight="false" outlineLevel="0" collapsed="false">
      <c r="H1162" s="7"/>
    </row>
    <row r="1163" customFormat="false" ht="12.75" hidden="false" customHeight="false" outlineLevel="0" collapsed="false">
      <c r="H1163" s="7"/>
    </row>
    <row r="1164" customFormat="false" ht="12.75" hidden="false" customHeight="false" outlineLevel="0" collapsed="false">
      <c r="H1164" s="7"/>
    </row>
    <row r="1165" customFormat="false" ht="12.75" hidden="false" customHeight="false" outlineLevel="0" collapsed="false">
      <c r="H1165" s="7"/>
    </row>
    <row r="1166" customFormat="false" ht="12.75" hidden="false" customHeight="false" outlineLevel="0" collapsed="false">
      <c r="H1166" s="7"/>
    </row>
    <row r="1167" customFormat="false" ht="12.75" hidden="false" customHeight="false" outlineLevel="0" collapsed="false">
      <c r="H1167" s="7"/>
    </row>
    <row r="1168" customFormat="false" ht="12.75" hidden="false" customHeight="false" outlineLevel="0" collapsed="false">
      <c r="H1168" s="7"/>
    </row>
    <row r="1169" customFormat="false" ht="12.75" hidden="false" customHeight="false" outlineLevel="0" collapsed="false">
      <c r="H1169" s="7"/>
    </row>
    <row r="1170" customFormat="false" ht="12.75" hidden="false" customHeight="false" outlineLevel="0" collapsed="false">
      <c r="H1170" s="7"/>
    </row>
    <row r="1171" customFormat="false" ht="12.75" hidden="false" customHeight="false" outlineLevel="0" collapsed="false">
      <c r="H1171" s="7"/>
    </row>
    <row r="1172" customFormat="false" ht="12.75" hidden="false" customHeight="false" outlineLevel="0" collapsed="false">
      <c r="H1172" s="7"/>
    </row>
    <row r="1173" customFormat="false" ht="12.75" hidden="false" customHeight="false" outlineLevel="0" collapsed="false">
      <c r="H1173" s="7"/>
    </row>
    <row r="1174" customFormat="false" ht="12.75" hidden="false" customHeight="false" outlineLevel="0" collapsed="false">
      <c r="H1174" s="7"/>
    </row>
    <row r="1175" customFormat="false" ht="12.75" hidden="false" customHeight="false" outlineLevel="0" collapsed="false">
      <c r="H1175" s="7"/>
    </row>
    <row r="1176" customFormat="false" ht="12.75" hidden="false" customHeight="false" outlineLevel="0" collapsed="false">
      <c r="H1176" s="7"/>
    </row>
    <row r="1177" customFormat="false" ht="12.75" hidden="false" customHeight="false" outlineLevel="0" collapsed="false">
      <c r="H1177" s="7"/>
    </row>
    <row r="1178" customFormat="false" ht="12.75" hidden="false" customHeight="false" outlineLevel="0" collapsed="false">
      <c r="H1178" s="7"/>
    </row>
    <row r="1179" customFormat="false" ht="12.75" hidden="false" customHeight="false" outlineLevel="0" collapsed="false">
      <c r="H1179" s="7"/>
    </row>
    <row r="1180" customFormat="false" ht="12.75" hidden="false" customHeight="false" outlineLevel="0" collapsed="false">
      <c r="H1180" s="7"/>
    </row>
    <row r="1181" customFormat="false" ht="12.75" hidden="false" customHeight="false" outlineLevel="0" collapsed="false">
      <c r="H1181" s="7"/>
    </row>
    <row r="1182" customFormat="false" ht="12.75" hidden="false" customHeight="false" outlineLevel="0" collapsed="false">
      <c r="H1182" s="7"/>
    </row>
    <row r="1183" customFormat="false" ht="12.75" hidden="false" customHeight="false" outlineLevel="0" collapsed="false">
      <c r="H1183" s="7"/>
    </row>
    <row r="1184" customFormat="false" ht="12.75" hidden="false" customHeight="false" outlineLevel="0" collapsed="false">
      <c r="H1184" s="7"/>
    </row>
    <row r="1185" customFormat="false" ht="12.75" hidden="false" customHeight="false" outlineLevel="0" collapsed="false">
      <c r="H1185" s="7"/>
    </row>
    <row r="1186" customFormat="false" ht="12.75" hidden="false" customHeight="false" outlineLevel="0" collapsed="false">
      <c r="H1186" s="7"/>
    </row>
    <row r="1187" customFormat="false" ht="12.75" hidden="false" customHeight="false" outlineLevel="0" collapsed="false">
      <c r="H1187" s="7"/>
    </row>
    <row r="1188" customFormat="false" ht="12.75" hidden="false" customHeight="false" outlineLevel="0" collapsed="false">
      <c r="H1188" s="7"/>
    </row>
    <row r="1189" customFormat="false" ht="12.75" hidden="false" customHeight="false" outlineLevel="0" collapsed="false">
      <c r="H1189" s="7"/>
    </row>
    <row r="1190" customFormat="false" ht="12.75" hidden="false" customHeight="false" outlineLevel="0" collapsed="false">
      <c r="H1190" s="7"/>
    </row>
    <row r="1191" customFormat="false" ht="12.75" hidden="false" customHeight="false" outlineLevel="0" collapsed="false">
      <c r="H1191" s="7"/>
    </row>
    <row r="1192" customFormat="false" ht="12.75" hidden="false" customHeight="false" outlineLevel="0" collapsed="false">
      <c r="H1192" s="7"/>
    </row>
    <row r="1193" customFormat="false" ht="12.75" hidden="false" customHeight="false" outlineLevel="0" collapsed="false">
      <c r="H1193" s="7"/>
    </row>
    <row r="1194" customFormat="false" ht="12.75" hidden="false" customHeight="false" outlineLevel="0" collapsed="false">
      <c r="H1194" s="7"/>
    </row>
    <row r="1195" customFormat="false" ht="12.75" hidden="false" customHeight="false" outlineLevel="0" collapsed="false">
      <c r="H1195" s="7"/>
    </row>
    <row r="1196" customFormat="false" ht="12.75" hidden="false" customHeight="false" outlineLevel="0" collapsed="false">
      <c r="H1196" s="7"/>
    </row>
    <row r="1197" customFormat="false" ht="12.75" hidden="false" customHeight="false" outlineLevel="0" collapsed="false">
      <c r="H1197" s="7"/>
    </row>
    <row r="1198" customFormat="false" ht="12.75" hidden="false" customHeight="false" outlineLevel="0" collapsed="false">
      <c r="H1198" s="7"/>
    </row>
    <row r="1199" customFormat="false" ht="12.75" hidden="false" customHeight="false" outlineLevel="0" collapsed="false">
      <c r="H1199" s="7"/>
    </row>
    <row r="1200" customFormat="false" ht="12.75" hidden="false" customHeight="false" outlineLevel="0" collapsed="false">
      <c r="H1200" s="7"/>
    </row>
    <row r="1201" customFormat="false" ht="12.75" hidden="false" customHeight="false" outlineLevel="0" collapsed="false">
      <c r="H1201" s="7"/>
    </row>
    <row r="1202" customFormat="false" ht="12.75" hidden="false" customHeight="false" outlineLevel="0" collapsed="false">
      <c r="H1202" s="7"/>
    </row>
    <row r="1203" customFormat="false" ht="12.75" hidden="false" customHeight="false" outlineLevel="0" collapsed="false">
      <c r="H1203" s="7"/>
    </row>
    <row r="1204" customFormat="false" ht="12.75" hidden="false" customHeight="false" outlineLevel="0" collapsed="false">
      <c r="H1204" s="7"/>
    </row>
    <row r="1205" customFormat="false" ht="12.75" hidden="false" customHeight="false" outlineLevel="0" collapsed="false">
      <c r="H1205" s="7"/>
    </row>
    <row r="1206" customFormat="false" ht="12.75" hidden="false" customHeight="false" outlineLevel="0" collapsed="false">
      <c r="H1206" s="7"/>
    </row>
    <row r="1207" customFormat="false" ht="12.75" hidden="false" customHeight="false" outlineLevel="0" collapsed="false">
      <c r="H1207" s="7"/>
    </row>
    <row r="1208" customFormat="false" ht="12.75" hidden="false" customHeight="false" outlineLevel="0" collapsed="false">
      <c r="H1208" s="7"/>
    </row>
    <row r="1209" customFormat="false" ht="12.75" hidden="false" customHeight="false" outlineLevel="0" collapsed="false">
      <c r="H1209" s="7"/>
    </row>
    <row r="1210" customFormat="false" ht="12.75" hidden="false" customHeight="false" outlineLevel="0" collapsed="false">
      <c r="H1210" s="7"/>
    </row>
    <row r="1211" customFormat="false" ht="12.75" hidden="false" customHeight="false" outlineLevel="0" collapsed="false">
      <c r="H1211" s="7"/>
    </row>
    <row r="1212" customFormat="false" ht="12.75" hidden="false" customHeight="false" outlineLevel="0" collapsed="false">
      <c r="H1212" s="7"/>
    </row>
    <row r="1213" customFormat="false" ht="12.75" hidden="false" customHeight="false" outlineLevel="0" collapsed="false">
      <c r="H1213" s="7"/>
    </row>
    <row r="1214" customFormat="false" ht="12.75" hidden="false" customHeight="false" outlineLevel="0" collapsed="false">
      <c r="H1214" s="7"/>
    </row>
    <row r="1215" customFormat="false" ht="12.75" hidden="false" customHeight="false" outlineLevel="0" collapsed="false">
      <c r="H1215" s="7"/>
    </row>
    <row r="1216" customFormat="false" ht="12.75" hidden="false" customHeight="false" outlineLevel="0" collapsed="false">
      <c r="H121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12.28"/>
    <col collapsed="false" customWidth="true" hidden="false" outlineLevel="0" max="3" min="3" style="7" width="18.7"/>
    <col collapsed="false" customWidth="true" hidden="false" outlineLevel="0" max="4" min="4" style="0" width="11.7"/>
    <col collapsed="false" customWidth="true" hidden="false" outlineLevel="0" max="5" min="5" style="0" width="8.14"/>
    <col collapsed="false" customWidth="true" hidden="false" outlineLevel="0" max="6" min="6" style="8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4" min="14" style="0" width="11.85"/>
    <col collapsed="false" customWidth="true" hidden="false" outlineLevel="0" max="16" min="16" style="0" width="11.7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211</v>
      </c>
      <c r="B3" s="0" t="s">
        <v>329</v>
      </c>
      <c r="C3" s="7" t="s">
        <v>26</v>
      </c>
      <c r="D3" s="0" t="s">
        <v>20</v>
      </c>
      <c r="E3" s="0" t="s">
        <v>21</v>
      </c>
      <c r="F3" s="8" t="n">
        <v>36861</v>
      </c>
      <c r="G3" s="9" t="n">
        <v>310000</v>
      </c>
      <c r="H3" s="7" t="n">
        <v>6.27</v>
      </c>
      <c r="I3" s="0" t="n">
        <v>0.33</v>
      </c>
      <c r="J3" s="7" t="n">
        <v>6.016</v>
      </c>
      <c r="K3" s="0" t="n">
        <f aca="false">ABS(G3)</f>
        <v>310000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6.346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0" t="s">
        <v>296</v>
      </c>
      <c r="B4" s="0" t="s">
        <v>330</v>
      </c>
      <c r="C4" s="7" t="s">
        <v>26</v>
      </c>
      <c r="D4" s="0" t="s">
        <v>20</v>
      </c>
      <c r="E4" s="0" t="s">
        <v>21</v>
      </c>
      <c r="F4" s="14" t="n">
        <v>36861</v>
      </c>
      <c r="G4" s="9" t="n">
        <v>-310000</v>
      </c>
      <c r="H4" s="7" t="n">
        <v>6.27</v>
      </c>
      <c r="I4" s="0" t="n">
        <v>0.4</v>
      </c>
      <c r="J4" s="7" t="n">
        <v>6.016</v>
      </c>
      <c r="K4" s="0" t="n">
        <f aca="false">ABS(G4)</f>
        <v>310000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6.416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0" t="s">
        <v>296</v>
      </c>
      <c r="B5" s="0" t="s">
        <v>331</v>
      </c>
      <c r="C5" s="7" t="s">
        <v>277</v>
      </c>
      <c r="D5" s="0" t="s">
        <v>20</v>
      </c>
      <c r="E5" s="0" t="s">
        <v>21</v>
      </c>
      <c r="F5" s="14" t="n">
        <v>36861</v>
      </c>
      <c r="G5" s="9" t="n">
        <v>-310000</v>
      </c>
      <c r="H5" s="7" t="n">
        <v>6.39</v>
      </c>
      <c r="I5" s="0" t="n">
        <v>0.5</v>
      </c>
      <c r="J5" s="7" t="n">
        <v>6.016</v>
      </c>
      <c r="K5" s="0" t="n">
        <f aca="false">ABS(G5)</f>
        <v>310000</v>
      </c>
      <c r="L5" s="0" t="str">
        <f aca="false">IF(G5&gt;0,"BUY","SELL")</f>
        <v>SELL</v>
      </c>
      <c r="M5" s="0" t="str">
        <f aca="false">IF(E5="C","CALL","PUT")</f>
        <v>CALL</v>
      </c>
      <c r="N5" s="0" t="str">
        <f aca="false">CONCATENATE(L5," - ",M5)</f>
        <v>SELL - CALL</v>
      </c>
      <c r="O5" s="0" t="n">
        <f aca="false">I5+J5</f>
        <v>6.516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0" t="s">
        <v>172</v>
      </c>
      <c r="B6" s="0" t="s">
        <v>332</v>
      </c>
      <c r="C6" s="7" t="s">
        <v>277</v>
      </c>
      <c r="D6" s="0" t="s">
        <v>20</v>
      </c>
      <c r="E6" s="0" t="s">
        <v>21</v>
      </c>
      <c r="F6" s="8" t="n">
        <v>36861</v>
      </c>
      <c r="G6" s="9" t="n">
        <v>-500000</v>
      </c>
      <c r="H6" s="7" t="n">
        <v>6.39</v>
      </c>
      <c r="I6" s="80" t="n">
        <v>1</v>
      </c>
      <c r="J6" s="7" t="n">
        <v>6.016</v>
      </c>
      <c r="K6" s="0" t="n">
        <f aca="false">ABS(G6)</f>
        <v>500000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7.016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0" t="s">
        <v>300</v>
      </c>
      <c r="B7" s="0" t="s">
        <v>550</v>
      </c>
      <c r="C7" s="7" t="s">
        <v>107</v>
      </c>
      <c r="D7" s="0" t="s">
        <v>20</v>
      </c>
      <c r="E7" s="0" t="s">
        <v>31</v>
      </c>
      <c r="F7" s="8" t="n">
        <v>36861</v>
      </c>
      <c r="G7" s="9" t="n">
        <v>155000</v>
      </c>
      <c r="H7" s="6" t="n">
        <v>6</v>
      </c>
      <c r="I7" s="80" t="n">
        <v>-0.5</v>
      </c>
      <c r="J7" s="7" t="n">
        <v>6.016</v>
      </c>
      <c r="K7" s="0" t="n">
        <f aca="false">ABS(G7)</f>
        <v>155000</v>
      </c>
      <c r="L7" s="0" t="str">
        <f aca="false">IF(G7&gt;0,"BUY","SELL")</f>
        <v>BUY</v>
      </c>
      <c r="M7" s="0" t="str">
        <f aca="false">IF(E7="C","CALL","PUT")</f>
        <v>PUT</v>
      </c>
      <c r="N7" s="0" t="str">
        <f aca="false">CONCATENATE(L7," - ",M7)</f>
        <v>BUY - PUT</v>
      </c>
      <c r="O7" s="0" t="n">
        <f aca="false">I7+J7</f>
        <v>5.516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0" t="s">
        <v>225</v>
      </c>
      <c r="B8" s="0" t="s">
        <v>334</v>
      </c>
      <c r="C8" s="7" t="s">
        <v>335</v>
      </c>
      <c r="D8" s="0" t="s">
        <v>20</v>
      </c>
      <c r="E8" s="0" t="s">
        <v>31</v>
      </c>
      <c r="F8" s="8" t="n">
        <v>36861</v>
      </c>
      <c r="G8" s="9" t="n">
        <v>-1000000</v>
      </c>
      <c r="H8" s="6" t="n">
        <v>6</v>
      </c>
      <c r="I8" s="81" t="n">
        <v>-0.05</v>
      </c>
      <c r="J8" s="7" t="n">
        <v>6.016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PUT</v>
      </c>
      <c r="N8" s="0" t="str">
        <f aca="false">CONCATENATE(L8," - ",M8)</f>
        <v>SELL - PUT</v>
      </c>
      <c r="O8" s="0" t="n">
        <f aca="false">I8+J8</f>
        <v>5.966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16" t="s">
        <v>178</v>
      </c>
      <c r="B9" s="0" t="s">
        <v>336</v>
      </c>
      <c r="C9" s="7" t="s">
        <v>335</v>
      </c>
      <c r="D9" s="0" t="s">
        <v>20</v>
      </c>
      <c r="E9" s="0" t="s">
        <v>31</v>
      </c>
      <c r="F9" s="8" t="n">
        <v>36861</v>
      </c>
      <c r="G9" s="9" t="n">
        <v>-1000000</v>
      </c>
      <c r="H9" s="6" t="n">
        <v>6</v>
      </c>
      <c r="I9" s="0" t="n">
        <v>-0.05</v>
      </c>
      <c r="J9" s="7" t="n">
        <v>6.016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5.966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0" t="s">
        <v>296</v>
      </c>
      <c r="B10" s="0" t="s">
        <v>337</v>
      </c>
      <c r="C10" s="7" t="s">
        <v>338</v>
      </c>
      <c r="D10" s="0" t="s">
        <v>20</v>
      </c>
      <c r="E10" s="0" t="s">
        <v>21</v>
      </c>
      <c r="F10" s="8" t="n">
        <v>36861</v>
      </c>
      <c r="G10" s="9" t="n">
        <v>-930000</v>
      </c>
      <c r="H10" s="7" t="n">
        <v>6.01</v>
      </c>
      <c r="I10" s="80" t="n">
        <v>0.0025</v>
      </c>
      <c r="J10" s="7" t="n">
        <v>6.016</v>
      </c>
      <c r="K10" s="0" t="n">
        <f aca="false">ABS(G10)</f>
        <v>930000</v>
      </c>
      <c r="L10" s="0" t="str">
        <f aca="false">IF(G10&gt;0,"BUY","SELL")</f>
        <v>SELL</v>
      </c>
      <c r="M10" s="0" t="str">
        <f aca="false">IF(E10="C","CALL","PUT")</f>
        <v>CALL</v>
      </c>
      <c r="N10" s="0" t="str">
        <f aca="false">CONCATENATE(L10," - ",M10)</f>
        <v>SELL - CALL</v>
      </c>
      <c r="O10" s="0" t="n">
        <f aca="false">I10+J10</f>
        <v>6.0185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0" t="s">
        <v>296</v>
      </c>
      <c r="B11" s="0" t="s">
        <v>339</v>
      </c>
      <c r="C11" s="7" t="s">
        <v>338</v>
      </c>
      <c r="D11" s="0" t="s">
        <v>20</v>
      </c>
      <c r="E11" s="0" t="s">
        <v>21</v>
      </c>
      <c r="F11" s="8" t="n">
        <v>36861</v>
      </c>
      <c r="G11" s="9" t="n">
        <v>930000</v>
      </c>
      <c r="H11" s="7" t="n">
        <v>6.01</v>
      </c>
      <c r="I11" s="80" t="n">
        <v>0.0025</v>
      </c>
      <c r="J11" s="7" t="n">
        <v>6.016</v>
      </c>
      <c r="K11" s="0" t="n">
        <f aca="false">ABS(G11)</f>
        <v>930000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6.0185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172</v>
      </c>
      <c r="B12" s="0" t="s">
        <v>253</v>
      </c>
      <c r="C12" s="7" t="s">
        <v>254</v>
      </c>
      <c r="D12" s="0" t="s">
        <v>20</v>
      </c>
      <c r="E12" s="0" t="s">
        <v>21</v>
      </c>
      <c r="F12" s="8" t="n">
        <v>36861</v>
      </c>
      <c r="G12" s="9" t="n">
        <v>-1000000</v>
      </c>
      <c r="H12" s="7" t="n">
        <v>6.03</v>
      </c>
      <c r="I12" s="0" t="n">
        <v>0</v>
      </c>
      <c r="J12" s="7" t="n">
        <v>6.016</v>
      </c>
      <c r="K12" s="0" t="n">
        <f aca="false">ABS(G12)</f>
        <v>1000000</v>
      </c>
      <c r="L12" s="0" t="str">
        <f aca="false">IF(G12&gt;0,"BUY","SELL")</f>
        <v>SELL</v>
      </c>
      <c r="M12" s="0" t="str">
        <f aca="false">IF(E12="C","CALL","PUT")</f>
        <v>CALL</v>
      </c>
      <c r="N12" s="0" t="str">
        <f aca="false">CONCATENATE(L12," - ",M12)</f>
        <v>SELL - CALL</v>
      </c>
      <c r="O12" s="0" t="n">
        <f aca="false">I12+J12</f>
        <v>6.016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-14000.0000000002</v>
      </c>
    </row>
    <row r="13" customFormat="false" ht="12.75" hidden="false" customHeight="false" outlineLevel="0" collapsed="false">
      <c r="A13" s="0" t="s">
        <v>172</v>
      </c>
      <c r="B13" s="0" t="s">
        <v>255</v>
      </c>
      <c r="C13" s="7" t="s">
        <v>254</v>
      </c>
      <c r="D13" s="0" t="s">
        <v>20</v>
      </c>
      <c r="E13" s="0" t="s">
        <v>31</v>
      </c>
      <c r="F13" s="8" t="n">
        <v>36861</v>
      </c>
      <c r="G13" s="9" t="n">
        <v>-1000000</v>
      </c>
      <c r="H13" s="7" t="n">
        <v>6.03</v>
      </c>
      <c r="I13" s="80" t="n">
        <v>0</v>
      </c>
      <c r="J13" s="7" t="n">
        <v>6.016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PUT</v>
      </c>
      <c r="N13" s="0" t="str">
        <f aca="false">CONCATENATE(L13," - ",M13)</f>
        <v>SELL - PUT</v>
      </c>
      <c r="O13" s="0" t="n">
        <f aca="false">I13+J13</f>
        <v>6.016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0" t="s">
        <v>172</v>
      </c>
      <c r="B14" s="0" t="s">
        <v>256</v>
      </c>
      <c r="C14" s="7" t="s">
        <v>254</v>
      </c>
      <c r="D14" s="0" t="s">
        <v>20</v>
      </c>
      <c r="E14" s="0" t="s">
        <v>21</v>
      </c>
      <c r="F14" s="8" t="n">
        <v>36861</v>
      </c>
      <c r="G14" s="9" t="n">
        <v>-1000000</v>
      </c>
      <c r="H14" s="7" t="n">
        <v>6.03</v>
      </c>
      <c r="I14" s="80" t="n">
        <v>0</v>
      </c>
      <c r="J14" s="7" t="n">
        <v>6.016</v>
      </c>
      <c r="K14" s="0" t="n">
        <f aca="false">ABS(G14)</f>
        <v>1000000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6.016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-14000.0000000002</v>
      </c>
    </row>
    <row r="15" customFormat="false" ht="12.75" hidden="false" customHeight="false" outlineLevel="0" collapsed="false">
      <c r="A15" s="0" t="s">
        <v>172</v>
      </c>
      <c r="B15" s="0" t="s">
        <v>257</v>
      </c>
      <c r="C15" s="7" t="s">
        <v>254</v>
      </c>
      <c r="D15" s="0" t="s">
        <v>20</v>
      </c>
      <c r="E15" s="0" t="s">
        <v>31</v>
      </c>
      <c r="F15" s="8" t="n">
        <v>36861</v>
      </c>
      <c r="G15" s="9" t="n">
        <v>-1000000</v>
      </c>
      <c r="H15" s="7" t="n">
        <v>6.03</v>
      </c>
      <c r="I15" s="80" t="n">
        <v>0</v>
      </c>
      <c r="J15" s="7" t="n">
        <v>6.016</v>
      </c>
      <c r="K15" s="0" t="n">
        <f aca="false">ABS(G15)</f>
        <v>1000000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6.016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506</v>
      </c>
      <c r="B16" s="0" t="s">
        <v>341</v>
      </c>
      <c r="C16" s="7" t="s">
        <v>342</v>
      </c>
      <c r="D16" s="0" t="s">
        <v>20</v>
      </c>
      <c r="E16" s="0" t="s">
        <v>21</v>
      </c>
      <c r="F16" s="8" t="n">
        <v>36861</v>
      </c>
      <c r="G16" s="9" t="n">
        <v>2500000</v>
      </c>
      <c r="H16" s="7" t="n">
        <v>13.69</v>
      </c>
      <c r="I16" s="80" t="n">
        <v>0.15</v>
      </c>
      <c r="J16" s="7" t="n">
        <v>6.016</v>
      </c>
      <c r="K16" s="0" t="n">
        <f aca="false">ABS(G16)</f>
        <v>2500000</v>
      </c>
      <c r="L16" s="0" t="str">
        <f aca="false">IF(G16&gt;0,"BUY","SELL")</f>
        <v>BUY</v>
      </c>
      <c r="M16" s="0" t="str">
        <f aca="false">IF(E16="C","CALL","PUT")</f>
        <v>CALL</v>
      </c>
      <c r="N16" s="0" t="str">
        <f aca="false">CONCATENATE(L16," - ",M16)</f>
        <v>BUY - CALL</v>
      </c>
      <c r="O16" s="0" t="n">
        <f aca="false">I16+J16</f>
        <v>6.166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18810000</v>
      </c>
    </row>
    <row r="17" customFormat="false" ht="12.75" hidden="false" customHeight="false" outlineLevel="0" collapsed="false">
      <c r="A17" s="0" t="s">
        <v>506</v>
      </c>
      <c r="B17" s="0" t="s">
        <v>343</v>
      </c>
      <c r="C17" s="7" t="s">
        <v>342</v>
      </c>
      <c r="D17" s="0" t="s">
        <v>20</v>
      </c>
      <c r="E17" s="0" t="s">
        <v>31</v>
      </c>
      <c r="F17" s="8" t="n">
        <v>36861</v>
      </c>
      <c r="G17" s="9" t="n">
        <v>500000</v>
      </c>
      <c r="H17" s="7" t="n">
        <v>13.69</v>
      </c>
      <c r="I17" s="80" t="n">
        <v>0.15</v>
      </c>
      <c r="J17" s="7" t="n">
        <v>6.016</v>
      </c>
      <c r="K17" s="0" t="n">
        <f aca="false">ABS(G17)</f>
        <v>500000</v>
      </c>
      <c r="L17" s="0" t="str">
        <f aca="false">IF(G17&gt;0,"BUY","SELL")</f>
        <v>BUY</v>
      </c>
      <c r="M17" s="0" t="str">
        <f aca="false">IF(E17="C","CALL","PUT")</f>
        <v>PUT</v>
      </c>
      <c r="N17" s="0" t="str">
        <f aca="false">CONCATENATE(L17," - ",M17)</f>
        <v>BUY - PUT</v>
      </c>
      <c r="O17" s="0" t="n">
        <f aca="false">I17+J17</f>
        <v>6.166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0" t="s">
        <v>115</v>
      </c>
      <c r="B18" s="0" t="s">
        <v>344</v>
      </c>
      <c r="C18" s="7" t="s">
        <v>342</v>
      </c>
      <c r="D18" s="0" t="s">
        <v>20</v>
      </c>
      <c r="E18" s="0" t="s">
        <v>31</v>
      </c>
      <c r="F18" s="8" t="n">
        <v>36861</v>
      </c>
      <c r="G18" s="9" t="n">
        <v>310000</v>
      </c>
      <c r="H18" s="7" t="n">
        <v>13.69</v>
      </c>
      <c r="I18" s="81" t="n">
        <v>0.15</v>
      </c>
      <c r="J18" s="7" t="n">
        <v>6.016</v>
      </c>
      <c r="K18" s="0" t="n">
        <f aca="false">ABS(G18)</f>
        <v>310000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6.166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</row>
    <row r="19" customFormat="false" ht="12.75" hidden="false" customHeight="false" outlineLevel="0" collapsed="false">
      <c r="A19" s="21" t="s">
        <v>506</v>
      </c>
      <c r="B19" s="0" t="s">
        <v>345</v>
      </c>
      <c r="C19" s="7" t="s">
        <v>342</v>
      </c>
      <c r="D19" s="0" t="s">
        <v>20</v>
      </c>
      <c r="E19" s="0" t="s">
        <v>21</v>
      </c>
      <c r="F19" s="8" t="n">
        <v>36861</v>
      </c>
      <c r="G19" s="9" t="n">
        <v>310000</v>
      </c>
      <c r="H19" s="7" t="n">
        <v>13.69</v>
      </c>
      <c r="I19" s="0" t="n">
        <v>0.3</v>
      </c>
      <c r="J19" s="7" t="n">
        <v>6.016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6.316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2285940</v>
      </c>
    </row>
    <row r="20" customFormat="false" ht="12.75" hidden="false" customHeight="false" outlineLevel="0" collapsed="false">
      <c r="A20" s="0" t="s">
        <v>173</v>
      </c>
      <c r="B20" s="0" t="s">
        <v>195</v>
      </c>
      <c r="C20" s="7" t="s">
        <v>65</v>
      </c>
      <c r="D20" s="0" t="s">
        <v>20</v>
      </c>
      <c r="E20" s="0" t="s">
        <v>21</v>
      </c>
      <c r="F20" s="8" t="n">
        <v>36861</v>
      </c>
      <c r="G20" s="9" t="n">
        <v>310000</v>
      </c>
      <c r="H20" s="7" t="n">
        <v>6.01</v>
      </c>
      <c r="I20" s="80" t="n">
        <v>-0.27</v>
      </c>
      <c r="J20" s="7" t="n">
        <v>6.016</v>
      </c>
      <c r="K20" s="0" t="n">
        <f aca="false">ABS(G20)</f>
        <v>310000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5.746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81839.9999999998</v>
      </c>
    </row>
    <row r="21" customFormat="false" ht="12.75" hidden="false" customHeight="false" outlineLevel="0" collapsed="false">
      <c r="A21" s="0" t="s">
        <v>115</v>
      </c>
      <c r="B21" s="0" t="s">
        <v>346</v>
      </c>
      <c r="C21" s="7" t="s">
        <v>65</v>
      </c>
      <c r="D21" s="0" t="s">
        <v>20</v>
      </c>
      <c r="E21" s="0" t="s">
        <v>31</v>
      </c>
      <c r="F21" s="8" t="n">
        <v>36861</v>
      </c>
      <c r="G21" s="9" t="n">
        <v>-310000</v>
      </c>
      <c r="H21" s="7" t="n">
        <v>6.01</v>
      </c>
      <c r="I21" s="80" t="n">
        <v>-0.4</v>
      </c>
      <c r="J21" s="7" t="n">
        <v>6.016</v>
      </c>
      <c r="K21" s="0" t="n">
        <f aca="false">ABS(G21)</f>
        <v>310000</v>
      </c>
      <c r="L21" s="0" t="str">
        <f aca="false">IF(G21&gt;0,"BUY","SELL")</f>
        <v>SELL</v>
      </c>
      <c r="M21" s="0" t="str">
        <f aca="false">IF(E21="C","CALL","PUT")</f>
        <v>PUT</v>
      </c>
      <c r="N21" s="0" t="str">
        <f aca="false">CONCATENATE(L21," - ",M21)</f>
        <v>SELL - PUT</v>
      </c>
      <c r="O21" s="0" t="n">
        <f aca="false">I21+J21</f>
        <v>5.616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0" t="s">
        <v>115</v>
      </c>
      <c r="B22" s="0" t="s">
        <v>347</v>
      </c>
      <c r="C22" s="7" t="s">
        <v>65</v>
      </c>
      <c r="D22" s="0" t="s">
        <v>20</v>
      </c>
      <c r="E22" s="0" t="s">
        <v>21</v>
      </c>
      <c r="F22" s="8" t="n">
        <v>36861</v>
      </c>
      <c r="G22" s="9" t="n">
        <v>310000</v>
      </c>
      <c r="H22" s="7" t="n">
        <v>6.01</v>
      </c>
      <c r="I22" s="80" t="n">
        <v>-0.1</v>
      </c>
      <c r="J22" s="7" t="n">
        <v>6.016</v>
      </c>
      <c r="K22" s="0" t="n">
        <f aca="false">ABS(G22)</f>
        <v>310000</v>
      </c>
      <c r="L22" s="0" t="str">
        <f aca="false">IF(G22&gt;0,"BUY","SELL")</f>
        <v>BUY</v>
      </c>
      <c r="M22" s="0" t="str">
        <f aca="false">IF(E22="C","CALL","PUT")</f>
        <v>CALL</v>
      </c>
      <c r="N22" s="0" t="str">
        <f aca="false">CONCATENATE(L22," - ",M22)</f>
        <v>BUY - CALL</v>
      </c>
      <c r="O22" s="0" t="n">
        <f aca="false">I22+J22</f>
        <v>5.916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29139.9999999998</v>
      </c>
    </row>
    <row r="23" customFormat="false" ht="12.75" hidden="false" customHeight="false" outlineLevel="0" collapsed="false">
      <c r="A23" s="21" t="s">
        <v>266</v>
      </c>
      <c r="B23" s="0" t="s">
        <v>348</v>
      </c>
      <c r="C23" s="7" t="s">
        <v>65</v>
      </c>
      <c r="D23" s="0" t="s">
        <v>20</v>
      </c>
      <c r="E23" s="0" t="s">
        <v>21</v>
      </c>
      <c r="F23" s="8" t="n">
        <v>36861</v>
      </c>
      <c r="G23" s="9" t="n">
        <v>620000</v>
      </c>
      <c r="H23" s="7" t="n">
        <v>6.01</v>
      </c>
      <c r="I23" s="0" t="n">
        <v>-0.375</v>
      </c>
      <c r="J23" s="7" t="n">
        <v>6.016</v>
      </c>
      <c r="K23" s="0" t="n">
        <f aca="false">ABS(G23)</f>
        <v>620000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5.641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228780</v>
      </c>
    </row>
    <row r="24" customFormat="false" ht="12.75" hidden="false" customHeight="false" outlineLevel="0" collapsed="false">
      <c r="A24" s="21" t="s">
        <v>266</v>
      </c>
      <c r="B24" s="0" t="s">
        <v>349</v>
      </c>
      <c r="C24" s="7" t="s">
        <v>65</v>
      </c>
      <c r="D24" s="0" t="s">
        <v>20</v>
      </c>
      <c r="E24" s="0" t="s">
        <v>31</v>
      </c>
      <c r="F24" s="8" t="n">
        <v>36861</v>
      </c>
      <c r="G24" s="9" t="n">
        <v>620000</v>
      </c>
      <c r="H24" s="7" t="n">
        <v>6.01</v>
      </c>
      <c r="I24" s="0" t="n">
        <v>-0.375</v>
      </c>
      <c r="J24" s="7" t="n">
        <v>6.016</v>
      </c>
      <c r="K24" s="0" t="n">
        <f aca="false">ABS(G24)</f>
        <v>620000</v>
      </c>
      <c r="L24" s="0" t="str">
        <f aca="false">IF(G24&gt;0,"BUY","SELL")</f>
        <v>BUY</v>
      </c>
      <c r="M24" s="0" t="str">
        <f aca="false">IF(E24="C","CALL","PUT")</f>
        <v>PUT</v>
      </c>
      <c r="N24" s="0" t="str">
        <f aca="false">CONCATENATE(L24," - ",M24)</f>
        <v>BUY - PUT</v>
      </c>
      <c r="O24" s="0" t="n">
        <f aca="false">I24+J24</f>
        <v>5.641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266</v>
      </c>
      <c r="B25" s="0" t="s">
        <v>350</v>
      </c>
      <c r="C25" s="7" t="s">
        <v>65</v>
      </c>
      <c r="D25" s="0" t="s">
        <v>20</v>
      </c>
      <c r="E25" s="0" t="s">
        <v>21</v>
      </c>
      <c r="F25" s="8" t="n">
        <v>36861</v>
      </c>
      <c r="G25" s="9" t="n">
        <v>-620000</v>
      </c>
      <c r="H25" s="7" t="n">
        <v>6.01</v>
      </c>
      <c r="I25" s="80" t="n">
        <v>-0.2</v>
      </c>
      <c r="J25" s="7" t="n">
        <v>6.016</v>
      </c>
      <c r="K25" s="0" t="n">
        <f aca="false">ABS(G25)</f>
        <v>620000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5.816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-120280</v>
      </c>
    </row>
    <row r="26" customFormat="false" ht="12.75" hidden="false" customHeight="false" outlineLevel="0" collapsed="false">
      <c r="A26" s="0" t="s">
        <v>266</v>
      </c>
      <c r="B26" s="0" t="s">
        <v>351</v>
      </c>
      <c r="C26" s="7" t="s">
        <v>65</v>
      </c>
      <c r="D26" s="0" t="s">
        <v>20</v>
      </c>
      <c r="E26" s="0" t="s">
        <v>31</v>
      </c>
      <c r="F26" s="8" t="n">
        <v>36861</v>
      </c>
      <c r="G26" s="9" t="n">
        <v>-620000</v>
      </c>
      <c r="H26" s="7" t="n">
        <v>6.01</v>
      </c>
      <c r="I26" s="80" t="n">
        <v>-0.5</v>
      </c>
      <c r="J26" s="7" t="n">
        <v>6.016</v>
      </c>
      <c r="K26" s="0" t="n">
        <f aca="false">ABS(G26)</f>
        <v>620000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5.516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0" t="s">
        <v>172</v>
      </c>
      <c r="B27" s="0" t="s">
        <v>352</v>
      </c>
      <c r="C27" s="7" t="s">
        <v>65</v>
      </c>
      <c r="D27" s="0" t="s">
        <v>20</v>
      </c>
      <c r="E27" s="0" t="s">
        <v>31</v>
      </c>
      <c r="F27" s="8" t="n">
        <v>36861</v>
      </c>
      <c r="G27" s="9" t="n">
        <v>-1000000</v>
      </c>
      <c r="H27" s="7" t="n">
        <v>6.01</v>
      </c>
      <c r="I27" s="80" t="n">
        <v>-0.75</v>
      </c>
      <c r="J27" s="7" t="n">
        <v>6.016</v>
      </c>
      <c r="K27" s="0" t="n">
        <f aca="false">ABS(G27)</f>
        <v>1000000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5.266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266</v>
      </c>
      <c r="B28" s="0" t="s">
        <v>353</v>
      </c>
      <c r="C28" s="7" t="s">
        <v>65</v>
      </c>
      <c r="D28" s="0" t="s">
        <v>20</v>
      </c>
      <c r="E28" s="0" t="s">
        <v>21</v>
      </c>
      <c r="F28" s="8" t="n">
        <v>36861</v>
      </c>
      <c r="G28" s="9" t="n">
        <v>-620000</v>
      </c>
      <c r="H28" s="7" t="n">
        <v>6.01</v>
      </c>
      <c r="I28" s="80" t="n">
        <v>-0.375</v>
      </c>
      <c r="J28" s="7" t="n">
        <v>6.016</v>
      </c>
      <c r="K28" s="0" t="n">
        <f aca="false">ABS(G28)</f>
        <v>620000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5.641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-228780</v>
      </c>
    </row>
    <row r="29" customFormat="false" ht="12.75" hidden="false" customHeight="false" outlineLevel="0" collapsed="false">
      <c r="A29" s="0" t="s">
        <v>266</v>
      </c>
      <c r="B29" s="0" t="s">
        <v>354</v>
      </c>
      <c r="C29" s="7" t="s">
        <v>65</v>
      </c>
      <c r="D29" s="0" t="s">
        <v>20</v>
      </c>
      <c r="E29" s="0" t="s">
        <v>31</v>
      </c>
      <c r="F29" s="8" t="n">
        <v>36861</v>
      </c>
      <c r="G29" s="9" t="n">
        <v>-620000</v>
      </c>
      <c r="H29" s="7" t="n">
        <v>6.01</v>
      </c>
      <c r="I29" s="80" t="n">
        <v>-0.375</v>
      </c>
      <c r="J29" s="7" t="n">
        <v>6.016</v>
      </c>
      <c r="K29" s="0" t="n">
        <f aca="false">ABS(G29)</f>
        <v>620000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5.641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0" t="s">
        <v>355</v>
      </c>
      <c r="B30" s="0" t="s">
        <v>356</v>
      </c>
      <c r="C30" s="7" t="s">
        <v>65</v>
      </c>
      <c r="D30" s="0" t="s">
        <v>20</v>
      </c>
      <c r="E30" s="0" t="s">
        <v>31</v>
      </c>
      <c r="F30" s="8" t="n">
        <v>36861</v>
      </c>
      <c r="G30" s="9" t="n">
        <v>930000</v>
      </c>
      <c r="H30" s="7" t="n">
        <v>6.01</v>
      </c>
      <c r="I30" s="80" t="n">
        <v>-0.5</v>
      </c>
      <c r="J30" s="7" t="n">
        <v>6.016</v>
      </c>
      <c r="K30" s="0" t="n">
        <f aca="false">ABS(G30)</f>
        <v>930000</v>
      </c>
      <c r="L30" s="0" t="str">
        <f aca="false">IF(G30&gt;0,"BUY","SELL")</f>
        <v>BUY</v>
      </c>
      <c r="M30" s="0" t="str">
        <f aca="false">IF(E30="C","CALL","PUT")</f>
        <v>PUT</v>
      </c>
      <c r="N30" s="0" t="str">
        <f aca="false">CONCATENATE(L30," - ",M30)</f>
        <v>BUY - PUT</v>
      </c>
      <c r="O30" s="0" t="n">
        <f aca="false">I30+J30</f>
        <v>5.516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16" t="s">
        <v>266</v>
      </c>
      <c r="B31" s="0" t="s">
        <v>357</v>
      </c>
      <c r="C31" s="7" t="s">
        <v>65</v>
      </c>
      <c r="D31" s="0" t="s">
        <v>20</v>
      </c>
      <c r="E31" s="0" t="s">
        <v>31</v>
      </c>
      <c r="F31" s="8" t="n">
        <v>36861</v>
      </c>
      <c r="G31" s="9" t="n">
        <v>-155000</v>
      </c>
      <c r="H31" s="7" t="n">
        <v>6.01</v>
      </c>
      <c r="I31" s="0" t="n">
        <v>-0.7</v>
      </c>
      <c r="J31" s="7" t="n">
        <v>6.016</v>
      </c>
      <c r="K31" s="0" t="n">
        <f aca="false">ABS(G31)</f>
        <v>155000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5.316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300</v>
      </c>
      <c r="B32" s="0" t="s">
        <v>358</v>
      </c>
      <c r="C32" s="7" t="s">
        <v>65</v>
      </c>
      <c r="D32" s="0" t="s">
        <v>20</v>
      </c>
      <c r="E32" s="0" t="s">
        <v>31</v>
      </c>
      <c r="F32" s="8" t="n">
        <v>36861</v>
      </c>
      <c r="G32" s="9" t="n">
        <v>-155000</v>
      </c>
      <c r="H32" s="7" t="n">
        <v>6.01</v>
      </c>
      <c r="I32" s="80" t="n">
        <v>-0.7</v>
      </c>
      <c r="J32" s="7" t="n">
        <v>6.016</v>
      </c>
      <c r="K32" s="0" t="n">
        <f aca="false">ABS(G32)</f>
        <v>155000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5.316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0" t="s">
        <v>300</v>
      </c>
      <c r="B33" s="0" t="s">
        <v>359</v>
      </c>
      <c r="C33" s="7" t="s">
        <v>65</v>
      </c>
      <c r="D33" s="0" t="s">
        <v>20</v>
      </c>
      <c r="E33" s="0" t="s">
        <v>21</v>
      </c>
      <c r="F33" s="8" t="n">
        <v>36861</v>
      </c>
      <c r="G33" s="9" t="n">
        <v>155000</v>
      </c>
      <c r="H33" s="7" t="n">
        <v>6.01</v>
      </c>
      <c r="I33" s="80" t="n">
        <v>-0.3</v>
      </c>
      <c r="J33" s="7" t="n">
        <v>6.016</v>
      </c>
      <c r="K33" s="0" t="n">
        <f aca="false">ABS(G33)</f>
        <v>155000</v>
      </c>
      <c r="L33" s="0" t="str">
        <f aca="false">IF(G33&gt;0,"BUY","SELL")</f>
        <v>BUY</v>
      </c>
      <c r="M33" s="0" t="str">
        <f aca="false">IF(E33="C","CALL","PUT")</f>
        <v>CALL</v>
      </c>
      <c r="N33" s="0" t="str">
        <f aca="false">CONCATENATE(L33," - ",M33)</f>
        <v>BUY - CALL</v>
      </c>
      <c r="O33" s="0" t="n">
        <f aca="false">I33+J33</f>
        <v>5.716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45569.9999999999</v>
      </c>
    </row>
    <row r="34" customFormat="false" ht="12.75" hidden="false" customHeight="false" outlineLevel="0" collapsed="false">
      <c r="A34" s="21" t="s">
        <v>266</v>
      </c>
      <c r="B34" s="0" t="s">
        <v>360</v>
      </c>
      <c r="C34" s="7" t="s">
        <v>65</v>
      </c>
      <c r="D34" s="0" t="s">
        <v>20</v>
      </c>
      <c r="E34" s="0" t="s">
        <v>21</v>
      </c>
      <c r="F34" s="8" t="n">
        <v>36861</v>
      </c>
      <c r="G34" s="9" t="n">
        <v>620000</v>
      </c>
      <c r="H34" s="7" t="n">
        <v>6.01</v>
      </c>
      <c r="I34" s="0" t="n">
        <v>-0.2</v>
      </c>
      <c r="J34" s="7" t="n">
        <v>6.016</v>
      </c>
      <c r="K34" s="0" t="n">
        <f aca="false">ABS(G34)</f>
        <v>620000</v>
      </c>
      <c r="L34" s="0" t="str">
        <f aca="false">IF(G34&gt;0,"BUY","SELL")</f>
        <v>BUY</v>
      </c>
      <c r="M34" s="0" t="str">
        <f aca="false">IF(E34="C","CALL","PUT")</f>
        <v>CALL</v>
      </c>
      <c r="N34" s="0" t="str">
        <f aca="false">CONCATENATE(L34," - ",M34)</f>
        <v>BUY - CALL</v>
      </c>
      <c r="O34" s="0" t="n">
        <f aca="false">I34+J34</f>
        <v>5.816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120280</v>
      </c>
      <c r="Q34" s="16"/>
      <c r="R34" s="16"/>
    </row>
    <row r="35" customFormat="false" ht="12.75" hidden="false" customHeight="false" outlineLevel="0" collapsed="false">
      <c r="A35" s="0" t="s">
        <v>266</v>
      </c>
      <c r="B35" s="0" t="s">
        <v>361</v>
      </c>
      <c r="C35" s="7" t="s">
        <v>65</v>
      </c>
      <c r="D35" s="0" t="s">
        <v>20</v>
      </c>
      <c r="E35" s="0" t="s">
        <v>31</v>
      </c>
      <c r="F35" s="8" t="n">
        <v>36861</v>
      </c>
      <c r="G35" s="9" t="n">
        <v>620000</v>
      </c>
      <c r="H35" s="7" t="n">
        <v>6.01</v>
      </c>
      <c r="I35" s="0" t="n">
        <v>-0.5</v>
      </c>
      <c r="J35" s="7" t="n">
        <v>6.016</v>
      </c>
      <c r="K35" s="0" t="n">
        <f aca="false">ABS(G35)</f>
        <v>620000</v>
      </c>
      <c r="L35" s="0" t="str">
        <f aca="false">IF(G35&gt;0,"BUY","SELL")</f>
        <v>BUY</v>
      </c>
      <c r="M35" s="0" t="str">
        <f aca="false">IF(E35="C","CALL","PUT")</f>
        <v>PUT</v>
      </c>
      <c r="N35" s="0" t="str">
        <f aca="false">CONCATENATE(L35," - ",M35)</f>
        <v>BUY - PUT</v>
      </c>
      <c r="O35" s="0" t="n">
        <f aca="false">I35+J35</f>
        <v>5.516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118</v>
      </c>
      <c r="B36" s="0" t="s">
        <v>362</v>
      </c>
      <c r="C36" s="7" t="s">
        <v>363</v>
      </c>
      <c r="D36" s="0" t="s">
        <v>20</v>
      </c>
      <c r="E36" s="0" t="s">
        <v>31</v>
      </c>
      <c r="F36" s="8" t="n">
        <v>36861</v>
      </c>
      <c r="G36" s="9" t="n">
        <v>-620000</v>
      </c>
      <c r="H36" s="7" t="n">
        <v>5.88</v>
      </c>
      <c r="I36" s="0" t="n">
        <v>-0.3</v>
      </c>
      <c r="J36" s="7" t="n">
        <v>6.016</v>
      </c>
      <c r="K36" s="0" t="n">
        <f aca="false">ABS(G36)</f>
        <v>620000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5.716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115</v>
      </c>
      <c r="B37" s="0" t="s">
        <v>364</v>
      </c>
      <c r="C37" s="7" t="s">
        <v>363</v>
      </c>
      <c r="D37" s="0" t="s">
        <v>20</v>
      </c>
      <c r="E37" s="0" t="s">
        <v>31</v>
      </c>
      <c r="F37" s="8" t="n">
        <v>36861</v>
      </c>
      <c r="G37" s="9" t="n">
        <v>-310000</v>
      </c>
      <c r="H37" s="7" t="n">
        <v>5.88</v>
      </c>
      <c r="I37" s="0" t="n">
        <v>-0.3</v>
      </c>
      <c r="J37" s="7" t="n">
        <v>6.016</v>
      </c>
      <c r="K37" s="0" t="n">
        <f aca="false">ABS(G37)</f>
        <v>310000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5.716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0" t="s">
        <v>115</v>
      </c>
      <c r="B38" s="0" t="s">
        <v>365</v>
      </c>
      <c r="C38" s="7" t="s">
        <v>363</v>
      </c>
      <c r="D38" s="0" t="s">
        <v>20</v>
      </c>
      <c r="E38" s="0" t="s">
        <v>31</v>
      </c>
      <c r="F38" s="8" t="n">
        <v>36861</v>
      </c>
      <c r="G38" s="9" t="n">
        <v>-310000</v>
      </c>
      <c r="H38" s="7" t="n">
        <v>5.88</v>
      </c>
      <c r="I38" s="0" t="n">
        <v>-0.25</v>
      </c>
      <c r="J38" s="7" t="n">
        <v>6.016</v>
      </c>
      <c r="K38" s="0" t="n">
        <f aca="false">ABS(G38)</f>
        <v>310000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5.766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115</v>
      </c>
      <c r="B39" s="0" t="s">
        <v>366</v>
      </c>
      <c r="C39" s="7" t="s">
        <v>363</v>
      </c>
      <c r="D39" s="0" t="s">
        <v>20</v>
      </c>
      <c r="E39" s="0" t="s">
        <v>21</v>
      </c>
      <c r="F39" s="8" t="n">
        <v>36861</v>
      </c>
      <c r="G39" s="9" t="n">
        <v>-310000</v>
      </c>
      <c r="H39" s="7" t="n">
        <v>5.88</v>
      </c>
      <c r="I39" s="0" t="n">
        <v>-0.15</v>
      </c>
      <c r="J39" s="7" t="n">
        <v>6.016</v>
      </c>
      <c r="K39" s="0" t="n">
        <f aca="false">ABS(G39)</f>
        <v>310000</v>
      </c>
      <c r="L39" s="0" t="str">
        <f aca="false">IF(G39&gt;0,"BUY","SELL")</f>
        <v>SELL</v>
      </c>
      <c r="M39" s="0" t="str">
        <f aca="false">IF(E39="C","CALL","PUT")</f>
        <v>CALL</v>
      </c>
      <c r="N39" s="0" t="str">
        <f aca="false">CONCATENATE(L39," - ",M39)</f>
        <v>SELL - CALL</v>
      </c>
      <c r="O39" s="0" t="n">
        <f aca="false">I39+J39</f>
        <v>5.866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-4340.00000000007</v>
      </c>
      <c r="Q39" s="16"/>
      <c r="R39" s="16"/>
    </row>
    <row r="40" customFormat="false" ht="12.75" hidden="false" customHeight="false" outlineLevel="0" collapsed="false">
      <c r="A40" s="21" t="s">
        <v>118</v>
      </c>
      <c r="B40" s="0" t="s">
        <v>367</v>
      </c>
      <c r="C40" s="7" t="s">
        <v>363</v>
      </c>
      <c r="D40" s="0" t="s">
        <v>20</v>
      </c>
      <c r="E40" s="0" t="s">
        <v>21</v>
      </c>
      <c r="F40" s="8" t="n">
        <v>36861</v>
      </c>
      <c r="G40" s="9" t="n">
        <v>310000</v>
      </c>
      <c r="H40" s="7" t="n">
        <v>5.88</v>
      </c>
      <c r="I40" s="0" t="n">
        <v>-0.15</v>
      </c>
      <c r="J40" s="7" t="n">
        <v>6.016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5.866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4340.00000000007</v>
      </c>
      <c r="Q40" s="16"/>
      <c r="R40" s="16"/>
    </row>
    <row r="41" customFormat="false" ht="12.75" hidden="false" customHeight="false" outlineLevel="0" collapsed="false">
      <c r="A41" s="0" t="s">
        <v>122</v>
      </c>
      <c r="B41" s="0" t="s">
        <v>368</v>
      </c>
      <c r="C41" s="7" t="s">
        <v>363</v>
      </c>
      <c r="D41" s="0" t="s">
        <v>20</v>
      </c>
      <c r="E41" s="0" t="s">
        <v>31</v>
      </c>
      <c r="F41" s="8" t="n">
        <v>36861</v>
      </c>
      <c r="G41" s="9" t="n">
        <v>-1000000</v>
      </c>
      <c r="H41" s="7" t="n">
        <v>5.88</v>
      </c>
      <c r="I41" s="80" t="n">
        <v>-0.12</v>
      </c>
      <c r="J41" s="7" t="n">
        <v>6.016</v>
      </c>
      <c r="K41" s="0" t="n">
        <f aca="false">ABS(G41)</f>
        <v>1000000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5.896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-16000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369</v>
      </c>
      <c r="C42" s="7" t="s">
        <v>363</v>
      </c>
      <c r="D42" s="0" t="s">
        <v>20</v>
      </c>
      <c r="E42" s="0" t="s">
        <v>31</v>
      </c>
      <c r="F42" s="8" t="n">
        <v>36861</v>
      </c>
      <c r="G42" s="9" t="n">
        <v>-310000</v>
      </c>
      <c r="H42" s="7" t="n">
        <v>5.88</v>
      </c>
      <c r="I42" s="0" t="n">
        <v>-0.25</v>
      </c>
      <c r="J42" s="7" t="n">
        <v>6.016</v>
      </c>
      <c r="K42" s="0" t="n">
        <f aca="false">ABS(G42)</f>
        <v>310000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5.766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0" t="s">
        <v>172</v>
      </c>
      <c r="B43" s="0" t="s">
        <v>551</v>
      </c>
      <c r="C43" s="7" t="s">
        <v>19</v>
      </c>
      <c r="D43" s="0" t="s">
        <v>20</v>
      </c>
      <c r="E43" s="0" t="s">
        <v>31</v>
      </c>
      <c r="F43" s="8" t="n">
        <v>36861</v>
      </c>
      <c r="G43" s="9" t="n">
        <v>500000</v>
      </c>
      <c r="H43" s="7" t="n">
        <v>7.14</v>
      </c>
      <c r="I43" s="0" t="n">
        <v>1</v>
      </c>
      <c r="J43" s="7" t="n">
        <v>6.016</v>
      </c>
      <c r="K43" s="0" t="n">
        <f aca="false">ABS(G43)</f>
        <v>500000</v>
      </c>
      <c r="L43" s="0" t="str">
        <f aca="false">IF(G43&gt;0,"BUY","SELL")</f>
        <v>BUY</v>
      </c>
      <c r="M43" s="0" t="str">
        <f aca="false">IF(E43="C","CALL","PUT")</f>
        <v>PUT</v>
      </c>
      <c r="N43" s="0" t="str">
        <f aca="false">CONCATENATE(L43," - ",M43)</f>
        <v>BUY - PUT</v>
      </c>
      <c r="O43" s="0" t="n">
        <f aca="false">I43+J43</f>
        <v>7.016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0" t="s">
        <v>173</v>
      </c>
      <c r="B44" s="0" t="s">
        <v>374</v>
      </c>
      <c r="C44" s="7" t="s">
        <v>19</v>
      </c>
      <c r="D44" s="0" t="s">
        <v>20</v>
      </c>
      <c r="E44" s="0" t="s">
        <v>31</v>
      </c>
      <c r="F44" s="8" t="n">
        <v>36861</v>
      </c>
      <c r="G44" s="9" t="n">
        <v>500000</v>
      </c>
      <c r="H44" s="7" t="n">
        <v>7.14</v>
      </c>
      <c r="I44" s="0" t="n">
        <v>0.75</v>
      </c>
      <c r="J44" s="7" t="n">
        <v>6.016</v>
      </c>
      <c r="K44" s="0" t="n">
        <f aca="false">ABS(G44)</f>
        <v>500000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6.766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172</v>
      </c>
      <c r="B45" s="0" t="s">
        <v>375</v>
      </c>
      <c r="C45" s="7" t="s">
        <v>19</v>
      </c>
      <c r="D45" s="0" t="s">
        <v>20</v>
      </c>
      <c r="E45" s="0" t="s">
        <v>21</v>
      </c>
      <c r="F45" s="8" t="n">
        <v>36861</v>
      </c>
      <c r="G45" s="9" t="n">
        <v>-500000</v>
      </c>
      <c r="H45" s="7" t="n">
        <v>7.14</v>
      </c>
      <c r="I45" s="80" t="n">
        <v>1.15</v>
      </c>
      <c r="J45" s="7" t="n">
        <v>6.016</v>
      </c>
      <c r="K45" s="0" t="n">
        <f aca="false">ABS(G45)</f>
        <v>500000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7.166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172</v>
      </c>
      <c r="B46" s="0" t="s">
        <v>376</v>
      </c>
      <c r="C46" s="7" t="s">
        <v>19</v>
      </c>
      <c r="D46" s="0" t="s">
        <v>20</v>
      </c>
      <c r="E46" s="0" t="s">
        <v>21</v>
      </c>
      <c r="F46" s="8" t="n">
        <v>36861</v>
      </c>
      <c r="G46" s="9" t="n">
        <v>-250000</v>
      </c>
      <c r="H46" s="7" t="n">
        <v>7.14</v>
      </c>
      <c r="I46" s="0" t="n">
        <v>1.15</v>
      </c>
      <c r="J46" s="7" t="n">
        <v>6.016</v>
      </c>
      <c r="K46" s="0" t="n">
        <f aca="false">ABS(G46)</f>
        <v>250000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7.166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0" t="s">
        <v>172</v>
      </c>
      <c r="B47" s="0" t="s">
        <v>377</v>
      </c>
      <c r="C47" s="7" t="s">
        <v>19</v>
      </c>
      <c r="D47" s="0" t="s">
        <v>20</v>
      </c>
      <c r="E47" s="0" t="s">
        <v>31</v>
      </c>
      <c r="F47" s="8" t="n">
        <v>36861</v>
      </c>
      <c r="G47" s="9" t="n">
        <v>-250000</v>
      </c>
      <c r="H47" s="7" t="n">
        <v>7.14</v>
      </c>
      <c r="I47" s="80" t="n">
        <v>1.15</v>
      </c>
      <c r="J47" s="7" t="n">
        <v>6.016</v>
      </c>
      <c r="K47" s="0" t="n">
        <f aca="false">ABS(G47)</f>
        <v>250000</v>
      </c>
      <c r="L47" s="0" t="str">
        <f aca="false">IF(G47&gt;0,"BUY","SELL")</f>
        <v>SELL</v>
      </c>
      <c r="M47" s="0" t="str">
        <f aca="false">IF(E47="C","CALL","PUT")</f>
        <v>PUT</v>
      </c>
      <c r="N47" s="0" t="str">
        <f aca="false">CONCATENATE(L47," - ",M47)</f>
        <v>SELL - PUT</v>
      </c>
      <c r="O47" s="0" t="n">
        <f aca="false">I47+J47</f>
        <v>7.166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-6500.00000000017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0" t="s">
        <v>118</v>
      </c>
      <c r="B48" s="0" t="s">
        <v>378</v>
      </c>
      <c r="C48" s="7" t="s">
        <v>19</v>
      </c>
      <c r="D48" s="0" t="s">
        <v>20</v>
      </c>
      <c r="E48" s="0" t="s">
        <v>21</v>
      </c>
      <c r="F48" s="8" t="n">
        <v>36861</v>
      </c>
      <c r="G48" s="9" t="n">
        <v>620000</v>
      </c>
      <c r="H48" s="7" t="n">
        <v>7.14</v>
      </c>
      <c r="I48" s="80" t="n">
        <v>2.2</v>
      </c>
      <c r="J48" s="7" t="n">
        <v>6.016</v>
      </c>
      <c r="K48" s="0" t="n">
        <f aca="false">ABS(G48)</f>
        <v>620000</v>
      </c>
      <c r="L48" s="0" t="str">
        <f aca="false">IF(G48&gt;0,"BUY","SELL")</f>
        <v>BUY</v>
      </c>
      <c r="M48" s="0" t="str">
        <f aca="false">IF(E48="C","CALL","PUT")</f>
        <v>CALL</v>
      </c>
      <c r="N48" s="0" t="str">
        <f aca="false">CONCATENATE(L48," - ",M48)</f>
        <v>BUY - CALL</v>
      </c>
      <c r="O48" s="0" t="n">
        <f aca="false">I48+J48</f>
        <v>8.216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0" t="s">
        <v>218</v>
      </c>
      <c r="B49" s="0" t="s">
        <v>379</v>
      </c>
      <c r="C49" s="7" t="s">
        <v>19</v>
      </c>
      <c r="D49" s="0" t="s">
        <v>20</v>
      </c>
      <c r="E49" s="0" t="s">
        <v>31</v>
      </c>
      <c r="F49" s="8" t="n">
        <v>36861</v>
      </c>
      <c r="G49" s="9" t="n">
        <v>500000</v>
      </c>
      <c r="H49" s="7" t="n">
        <v>7.14</v>
      </c>
      <c r="I49" s="0" t="n">
        <v>0.7</v>
      </c>
      <c r="J49" s="7" t="n">
        <v>6.016</v>
      </c>
      <c r="K49" s="0" t="n">
        <f aca="false">ABS(G49)</f>
        <v>500000</v>
      </c>
      <c r="L49" s="0" t="str">
        <f aca="false">IF(G49&gt;0,"BUY","SELL")</f>
        <v>BUY</v>
      </c>
      <c r="M49" s="0" t="str">
        <f aca="false">IF(E49="C","CALL","PUT")</f>
        <v>PUT</v>
      </c>
      <c r="N49" s="0" t="str">
        <f aca="false">CONCATENATE(L49," - ",M49)</f>
        <v>BUY - PUT</v>
      </c>
      <c r="O49" s="0" t="n">
        <f aca="false">I49+J49</f>
        <v>6.716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0" t="s">
        <v>218</v>
      </c>
      <c r="B50" s="0" t="s">
        <v>552</v>
      </c>
      <c r="C50" s="7" t="s">
        <v>19</v>
      </c>
      <c r="D50" s="0" t="s">
        <v>20</v>
      </c>
      <c r="E50" s="0" t="s">
        <v>21</v>
      </c>
      <c r="F50" s="8" t="n">
        <v>36861</v>
      </c>
      <c r="G50" s="9" t="n">
        <v>-500000</v>
      </c>
      <c r="H50" s="7" t="n">
        <v>7.14</v>
      </c>
      <c r="I50" s="80" t="n">
        <v>1.4</v>
      </c>
      <c r="J50" s="7" t="n">
        <v>6.016</v>
      </c>
      <c r="K50" s="0" t="n">
        <f aca="false">ABS(G50)</f>
        <v>500000</v>
      </c>
      <c r="L50" s="0" t="str">
        <f aca="false">IF(G50&gt;0,"BUY","SELL")</f>
        <v>SELL</v>
      </c>
      <c r="M50" s="0" t="str">
        <f aca="false">IF(E50="C","CALL","PUT")</f>
        <v>CALL</v>
      </c>
      <c r="N50" s="0" t="str">
        <f aca="false">CONCATENATE(L50," - ",M50)</f>
        <v>SELL - CALL</v>
      </c>
      <c r="O50" s="0" t="n">
        <f aca="false">I50+J50</f>
        <v>7.416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21" t="s">
        <v>218</v>
      </c>
      <c r="B51" s="0" t="s">
        <v>553</v>
      </c>
      <c r="C51" s="7" t="s">
        <v>19</v>
      </c>
      <c r="D51" s="0" t="s">
        <v>20</v>
      </c>
      <c r="E51" s="0" t="s">
        <v>31</v>
      </c>
      <c r="F51" s="8" t="n">
        <v>36861</v>
      </c>
      <c r="G51" s="9" t="n">
        <v>-500000</v>
      </c>
      <c r="H51" s="7" t="n">
        <v>7.14</v>
      </c>
      <c r="I51" s="0" t="n">
        <v>1.4</v>
      </c>
      <c r="J51" s="7" t="n">
        <v>6.016</v>
      </c>
      <c r="K51" s="0" t="n">
        <f aca="false">ABS(G51)</f>
        <v>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7.416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-138000</v>
      </c>
      <c r="Q51" s="16"/>
      <c r="R51" s="16"/>
    </row>
    <row r="52" customFormat="false" ht="12.75" hidden="false" customHeight="false" outlineLevel="0" collapsed="false">
      <c r="A52" s="0" t="s">
        <v>118</v>
      </c>
      <c r="B52" s="0" t="s">
        <v>380</v>
      </c>
      <c r="C52" s="7" t="s">
        <v>19</v>
      </c>
      <c r="D52" s="0" t="s">
        <v>20</v>
      </c>
      <c r="E52" s="0" t="s">
        <v>21</v>
      </c>
      <c r="F52" s="8" t="n">
        <v>36861</v>
      </c>
      <c r="G52" s="9" t="n">
        <v>310000</v>
      </c>
      <c r="H52" s="7" t="n">
        <v>7.14</v>
      </c>
      <c r="I52" s="80" t="n">
        <v>2.2</v>
      </c>
      <c r="J52" s="7" t="n">
        <v>6.016</v>
      </c>
      <c r="K52" s="0" t="n">
        <f aca="false">ABS(G52)</f>
        <v>310000</v>
      </c>
      <c r="L52" s="0" t="str">
        <f aca="false">IF(G52&gt;0,"BUY","SELL")</f>
        <v>BUY</v>
      </c>
      <c r="M52" s="0" t="str">
        <f aca="false">IF(E52="C","CALL","PUT")</f>
        <v>CALL</v>
      </c>
      <c r="N52" s="0" t="str">
        <f aca="false">CONCATENATE(L52," - ",M52)</f>
        <v>BUY - CALL</v>
      </c>
      <c r="O52" s="0" t="n">
        <f aca="false">I52+J52</f>
        <v>8.216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0</v>
      </c>
      <c r="Q52" s="53"/>
      <c r="R52" s="75"/>
    </row>
    <row r="53" customFormat="false" ht="12.75" hidden="false" customHeight="false" outlineLevel="0" collapsed="false">
      <c r="A53" s="0" t="s">
        <v>172</v>
      </c>
      <c r="B53" s="0" t="s">
        <v>381</v>
      </c>
      <c r="C53" s="7" t="s">
        <v>19</v>
      </c>
      <c r="D53" s="0" t="s">
        <v>20</v>
      </c>
      <c r="E53" s="0" t="s">
        <v>21</v>
      </c>
      <c r="F53" s="8" t="n">
        <v>36861</v>
      </c>
      <c r="G53" s="9" t="n">
        <v>-1000000</v>
      </c>
      <c r="H53" s="7" t="n">
        <v>7.14</v>
      </c>
      <c r="I53" s="81" t="n">
        <v>1.15</v>
      </c>
      <c r="J53" s="7" t="n">
        <v>6.016</v>
      </c>
      <c r="K53" s="0" t="n">
        <f aca="false">ABS(G53)</f>
        <v>1000000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7.166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0</v>
      </c>
      <c r="Q53" s="16"/>
      <c r="R53" s="16"/>
    </row>
    <row r="54" customFormat="false" ht="12.75" hidden="false" customHeight="false" outlineLevel="0" collapsed="false">
      <c r="A54" s="0" t="s">
        <v>218</v>
      </c>
      <c r="B54" s="0" t="s">
        <v>382</v>
      </c>
      <c r="C54" s="7" t="s">
        <v>19</v>
      </c>
      <c r="D54" s="0" t="s">
        <v>20</v>
      </c>
      <c r="E54" s="0" t="s">
        <v>21</v>
      </c>
      <c r="F54" s="8" t="n">
        <v>36861</v>
      </c>
      <c r="G54" s="9" t="n">
        <v>310000</v>
      </c>
      <c r="H54" s="7" t="n">
        <v>7.14</v>
      </c>
      <c r="I54" s="80" t="n">
        <v>1.15</v>
      </c>
      <c r="J54" s="7" t="n">
        <v>6.016</v>
      </c>
      <c r="K54" s="0" t="n">
        <f aca="false">ABS(G54)</f>
        <v>310000</v>
      </c>
      <c r="L54" s="0" t="str">
        <f aca="false">IF(G54&gt;0,"BUY","SELL")</f>
        <v>BUY</v>
      </c>
      <c r="M54" s="0" t="str">
        <f aca="false">IF(E54="C","CALL","PUT")</f>
        <v>CALL</v>
      </c>
      <c r="N54" s="0" t="str">
        <f aca="false">CONCATENATE(L54," - ",M54)</f>
        <v>BUY - CALL</v>
      </c>
      <c r="O54" s="0" t="n">
        <f aca="false">I54+J54</f>
        <v>7.166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0</v>
      </c>
      <c r="Q54" s="16"/>
      <c r="R54" s="16"/>
    </row>
    <row r="55" customFormat="false" ht="12.75" hidden="false" customHeight="false" outlineLevel="0" collapsed="false">
      <c r="A55" s="16" t="s">
        <v>118</v>
      </c>
      <c r="B55" s="0" t="s">
        <v>383</v>
      </c>
      <c r="C55" s="7" t="s">
        <v>19</v>
      </c>
      <c r="D55" s="0" t="s">
        <v>20</v>
      </c>
      <c r="E55" s="0" t="s">
        <v>21</v>
      </c>
      <c r="F55" s="8" t="n">
        <v>36861</v>
      </c>
      <c r="G55" s="9" t="n">
        <v>1000000</v>
      </c>
      <c r="H55" s="7" t="n">
        <v>7.14</v>
      </c>
      <c r="I55" s="0" t="n">
        <v>2</v>
      </c>
      <c r="J55" s="7" t="n">
        <v>6.016</v>
      </c>
      <c r="K55" s="0" t="n">
        <f aca="false">ABS(G55)</f>
        <v>1000000</v>
      </c>
      <c r="L55" s="0" t="str">
        <f aca="false">IF(G55&gt;0,"BUY","SELL")</f>
        <v>BUY</v>
      </c>
      <c r="M55" s="0" t="str">
        <f aca="false">IF(E55="C","CALL","PUT")</f>
        <v>CALL</v>
      </c>
      <c r="N55" s="0" t="str">
        <f aca="false">CONCATENATE(L55," - ",M55)</f>
        <v>BUY - CALL</v>
      </c>
      <c r="O55" s="0" t="n">
        <f aca="false">I55+J55</f>
        <v>8.016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0" t="s">
        <v>218</v>
      </c>
      <c r="B56" s="0" t="s">
        <v>384</v>
      </c>
      <c r="C56" s="7" t="s">
        <v>19</v>
      </c>
      <c r="D56" s="0" t="s">
        <v>20</v>
      </c>
      <c r="E56" s="0" t="s">
        <v>21</v>
      </c>
      <c r="F56" s="8" t="n">
        <v>36861</v>
      </c>
      <c r="G56" s="9" t="n">
        <v>-310000</v>
      </c>
      <c r="H56" s="7" t="n">
        <v>7.14</v>
      </c>
      <c r="I56" s="0" t="n">
        <v>2.2</v>
      </c>
      <c r="J56" s="7" t="n">
        <v>6.016</v>
      </c>
      <c r="K56" s="0" t="n">
        <f aca="false">ABS(G56)</f>
        <v>310000</v>
      </c>
      <c r="L56" s="0" t="str">
        <f aca="false">IF(G56&gt;0,"BUY","SELL")</f>
        <v>SELL</v>
      </c>
      <c r="M56" s="0" t="str">
        <f aca="false">IF(E56="C","CALL","PUT")</f>
        <v>CALL</v>
      </c>
      <c r="N56" s="0" t="str">
        <f aca="false">CONCATENATE(L56," - ",M56)</f>
        <v>SELL - CALL</v>
      </c>
      <c r="O56" s="0" t="n">
        <f aca="false">I56+J56</f>
        <v>8.216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0</v>
      </c>
    </row>
    <row r="57" customFormat="false" ht="12.75" hidden="false" customHeight="false" outlineLevel="0" collapsed="false">
      <c r="A57" s="21" t="s">
        <v>122</v>
      </c>
      <c r="B57" s="0" t="s">
        <v>385</v>
      </c>
      <c r="C57" s="7" t="s">
        <v>19</v>
      </c>
      <c r="D57" s="0" t="s">
        <v>20</v>
      </c>
      <c r="E57" s="0" t="s">
        <v>21</v>
      </c>
      <c r="F57" s="8" t="n">
        <v>36861</v>
      </c>
      <c r="G57" s="9" t="n">
        <v>-500000</v>
      </c>
      <c r="H57" s="7" t="n">
        <v>7.14</v>
      </c>
      <c r="I57" s="0" t="n">
        <v>1.6</v>
      </c>
      <c r="J57" s="7" t="n">
        <v>6.016</v>
      </c>
      <c r="K57" s="0" t="n">
        <f aca="false">ABS(G57)</f>
        <v>500000</v>
      </c>
      <c r="L57" s="0" t="str">
        <f aca="false">IF(G57&gt;0,"BUY","SELL")</f>
        <v>SELL</v>
      </c>
      <c r="M57" s="0" t="str">
        <f aca="false">IF(E57="C","CALL","PUT")</f>
        <v>CALL</v>
      </c>
      <c r="N57" s="0" t="str">
        <f aca="false">CONCATENATE(L57," - ",M57)</f>
        <v>SELL - CALL</v>
      </c>
      <c r="O57" s="0" t="n">
        <f aca="false">I57+J57</f>
        <v>7.616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0</v>
      </c>
    </row>
    <row r="58" customFormat="false" ht="12.75" hidden="false" customHeight="false" outlineLevel="0" collapsed="false">
      <c r="A58" s="0" t="s">
        <v>122</v>
      </c>
      <c r="B58" s="0" t="s">
        <v>386</v>
      </c>
      <c r="C58" s="7" t="s">
        <v>19</v>
      </c>
      <c r="D58" s="0" t="s">
        <v>20</v>
      </c>
      <c r="E58" s="0" t="s">
        <v>21</v>
      </c>
      <c r="F58" s="8" t="n">
        <v>36861</v>
      </c>
      <c r="G58" s="9" t="n">
        <v>500000</v>
      </c>
      <c r="H58" s="7" t="n">
        <v>7.14</v>
      </c>
      <c r="I58" s="0" t="n">
        <v>2.1</v>
      </c>
      <c r="J58" s="7" t="n">
        <v>6.016</v>
      </c>
      <c r="K58" s="0" t="n">
        <f aca="false">ABS(G58)</f>
        <v>500000</v>
      </c>
      <c r="L58" s="0" t="str">
        <f aca="false">IF(G58&gt;0,"BUY","SELL")</f>
        <v>BUY</v>
      </c>
      <c r="M58" s="0" t="str">
        <f aca="false">IF(E58="C","CALL","PUT")</f>
        <v>CALL</v>
      </c>
      <c r="N58" s="0" t="str">
        <f aca="false">CONCATENATE(L58," - ",M58)</f>
        <v>BUY - CALL</v>
      </c>
      <c r="O58" s="0" t="n">
        <f aca="false">I58+J58</f>
        <v>8.116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0" t="s">
        <v>266</v>
      </c>
      <c r="B59" s="0" t="s">
        <v>388</v>
      </c>
      <c r="C59" s="7" t="s">
        <v>19</v>
      </c>
      <c r="D59" s="0" t="s">
        <v>20</v>
      </c>
      <c r="E59" s="0" t="s">
        <v>21</v>
      </c>
      <c r="F59" s="8" t="n">
        <v>36861</v>
      </c>
      <c r="G59" s="9" t="n">
        <v>-310000</v>
      </c>
      <c r="H59" s="7" t="n">
        <v>7.14</v>
      </c>
      <c r="I59" s="80" t="n">
        <v>1.6</v>
      </c>
      <c r="J59" s="7" t="n">
        <v>6.016</v>
      </c>
      <c r="K59" s="0" t="n">
        <f aca="false">ABS(G59)</f>
        <v>310000</v>
      </c>
      <c r="L59" s="0" t="str">
        <f aca="false">IF(G59&gt;0,"BUY","SELL")</f>
        <v>SELL</v>
      </c>
      <c r="M59" s="0" t="str">
        <f aca="false">IF(E59="C","CALL","PUT")</f>
        <v>CALL</v>
      </c>
      <c r="N59" s="0" t="str">
        <f aca="false">CONCATENATE(L59," - ",M59)</f>
        <v>SELL - CALL</v>
      </c>
      <c r="O59" s="0" t="n">
        <f aca="false">I59+J59</f>
        <v>7.616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0" t="s">
        <v>266</v>
      </c>
      <c r="B60" s="0" t="s">
        <v>389</v>
      </c>
      <c r="C60" s="7" t="s">
        <v>19</v>
      </c>
      <c r="D60" s="0" t="s">
        <v>20</v>
      </c>
      <c r="E60" s="0" t="s">
        <v>21</v>
      </c>
      <c r="F60" s="8" t="n">
        <v>36861</v>
      </c>
      <c r="G60" s="9" t="n">
        <v>310000</v>
      </c>
      <c r="H60" s="7" t="n">
        <v>7.14</v>
      </c>
      <c r="I60" s="80" t="n">
        <v>2.1</v>
      </c>
      <c r="J60" s="7" t="n">
        <v>6.016</v>
      </c>
      <c r="K60" s="0" t="n">
        <f aca="false">ABS(G60)</f>
        <v>310000</v>
      </c>
      <c r="L60" s="0" t="str">
        <f aca="false">IF(G60&gt;0,"BUY","SELL")</f>
        <v>BUY</v>
      </c>
      <c r="M60" s="0" t="str">
        <f aca="false">IF(E60="C","CALL","PUT")</f>
        <v>CALL</v>
      </c>
      <c r="N60" s="0" t="str">
        <f aca="false">CONCATENATE(L60," - ",M60)</f>
        <v>BUY - CALL</v>
      </c>
      <c r="O60" s="0" t="n">
        <f aca="false">I60+J60</f>
        <v>8.116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0" t="s">
        <v>218</v>
      </c>
      <c r="B61" s="0" t="s">
        <v>390</v>
      </c>
      <c r="C61" s="7" t="s">
        <v>19</v>
      </c>
      <c r="D61" s="0" t="s">
        <v>20</v>
      </c>
      <c r="E61" s="0" t="s">
        <v>31</v>
      </c>
      <c r="F61" s="8" t="n">
        <v>36861</v>
      </c>
      <c r="G61" s="9" t="n">
        <v>1000000</v>
      </c>
      <c r="H61" s="7" t="n">
        <v>7.14</v>
      </c>
      <c r="I61" s="80" t="n">
        <v>0.75</v>
      </c>
      <c r="J61" s="7" t="n">
        <v>6.016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PUT</v>
      </c>
      <c r="N61" s="0" t="str">
        <f aca="false">CONCATENATE(L61," - ",M61)</f>
        <v>BUY - PUT</v>
      </c>
      <c r="O61" s="0" t="n">
        <f aca="false">I61+J61</f>
        <v>6.766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0</v>
      </c>
    </row>
    <row r="62" customFormat="false" ht="12.75" hidden="false" customHeight="false" outlineLevel="0" collapsed="false">
      <c r="A62" s="0" t="s">
        <v>172</v>
      </c>
      <c r="B62" s="0" t="s">
        <v>391</v>
      </c>
      <c r="C62" s="7" t="s">
        <v>19</v>
      </c>
      <c r="D62" s="0" t="s">
        <v>20</v>
      </c>
      <c r="E62" s="0" t="s">
        <v>31</v>
      </c>
      <c r="F62" s="8" t="n">
        <v>36861</v>
      </c>
      <c r="G62" s="9" t="n">
        <v>-620000</v>
      </c>
      <c r="H62" s="7" t="n">
        <v>7.14</v>
      </c>
      <c r="I62" s="81" t="n">
        <v>1.15</v>
      </c>
      <c r="J62" s="7" t="n">
        <v>6.016</v>
      </c>
      <c r="K62" s="0" t="n">
        <f aca="false">ABS(G62)</f>
        <v>620000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7.166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-16120.0000000004</v>
      </c>
    </row>
    <row r="63" customFormat="false" ht="12.75" hidden="false" customHeight="false" outlineLevel="0" collapsed="false">
      <c r="A63" s="0" t="s">
        <v>118</v>
      </c>
      <c r="B63" s="0" t="s">
        <v>392</v>
      </c>
      <c r="C63" s="7" t="s">
        <v>19</v>
      </c>
      <c r="D63" s="0" t="s">
        <v>20</v>
      </c>
      <c r="E63" s="0" t="s">
        <v>31</v>
      </c>
      <c r="F63" s="8" t="n">
        <v>36861</v>
      </c>
      <c r="G63" s="9" t="n">
        <v>1000000</v>
      </c>
      <c r="H63" s="7" t="n">
        <v>7.14</v>
      </c>
      <c r="I63" s="81" t="n">
        <v>0.75</v>
      </c>
      <c r="J63" s="7" t="n">
        <v>6.016</v>
      </c>
      <c r="K63" s="0" t="n">
        <f aca="false">ABS(G63)</f>
        <v>1000000</v>
      </c>
      <c r="L63" s="0" t="str">
        <f aca="false">IF(G63&gt;0,"BUY","SELL")</f>
        <v>BUY</v>
      </c>
      <c r="M63" s="0" t="str">
        <f aca="false">IF(E63="C","CALL","PUT")</f>
        <v>PUT</v>
      </c>
      <c r="N63" s="0" t="str">
        <f aca="false">CONCATENATE(L63," - ",M63)</f>
        <v>BUY - PUT</v>
      </c>
      <c r="O63" s="0" t="n">
        <f aca="false">I63+J63</f>
        <v>6.766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0</v>
      </c>
    </row>
    <row r="64" customFormat="false" ht="12.75" hidden="false" customHeight="false" outlineLevel="0" collapsed="false">
      <c r="A64" s="39" t="s">
        <v>172</v>
      </c>
      <c r="B64" s="0" t="s">
        <v>393</v>
      </c>
      <c r="C64" s="0" t="s">
        <v>19</v>
      </c>
      <c r="D64" s="0" t="s">
        <v>20</v>
      </c>
      <c r="E64" s="0" t="s">
        <v>21</v>
      </c>
      <c r="F64" s="8" t="n">
        <v>36861</v>
      </c>
      <c r="G64" s="9" t="n">
        <v>-310000</v>
      </c>
      <c r="H64" s="7" t="n">
        <v>7.14</v>
      </c>
      <c r="I64" s="0" t="n">
        <v>3</v>
      </c>
      <c r="J64" s="7" t="n">
        <v>6.016</v>
      </c>
      <c r="K64" s="0" t="n">
        <f aca="false">ABS(G64)</f>
        <v>310000</v>
      </c>
      <c r="L64" s="0" t="str">
        <f aca="false">IF(G64&gt;0,"BUY","SELL")</f>
        <v>SELL</v>
      </c>
      <c r="M64" s="0" t="str">
        <f aca="false">IF(E64="C","CALL","PUT")</f>
        <v>CALL</v>
      </c>
      <c r="N64" s="0" t="str">
        <f aca="false">CONCATENATE(L64," - ",M64)</f>
        <v>SELL - CALL</v>
      </c>
      <c r="O64" s="0" t="n">
        <f aca="false">I64+J64</f>
        <v>9.016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0</v>
      </c>
    </row>
    <row r="65" customFormat="false" ht="12.75" hidden="false" customHeight="false" outlineLevel="0" collapsed="false">
      <c r="A65" s="0" t="s">
        <v>172</v>
      </c>
      <c r="B65" s="0" t="s">
        <v>394</v>
      </c>
      <c r="C65" s="7" t="s">
        <v>19</v>
      </c>
      <c r="D65" s="0" t="s">
        <v>20</v>
      </c>
      <c r="E65" s="0" t="s">
        <v>21</v>
      </c>
      <c r="F65" s="8" t="n">
        <v>36861</v>
      </c>
      <c r="G65" s="9" t="n">
        <v>-1000000</v>
      </c>
      <c r="H65" s="7" t="n">
        <v>7.14</v>
      </c>
      <c r="I65" s="80" t="n">
        <v>1.75</v>
      </c>
      <c r="J65" s="7" t="n">
        <v>6.016</v>
      </c>
      <c r="K65" s="16" t="n">
        <f aca="false">ABS(G65)</f>
        <v>1000000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7.766</v>
      </c>
      <c r="P65" s="10" t="n">
        <f aca="false">IF(N65="SELL - PUT",IF(H65-O65&gt;0,0,(H65-O65)*K65),IF(N65="BUY - CALL",IF(O65-H65&gt;0,0,(H65-O65)*K65),IF(N65="SELL - CALL",IF(O65-H65&gt;0,0,(O65-H65)*K65),IF(N65="BUY - PUT",IF(H65-O65&gt;0,0,(O65-H65)*K65)))))</f>
        <v>0</v>
      </c>
    </row>
    <row r="66" customFormat="false" ht="12.75" hidden="false" customHeight="false" outlineLevel="0" collapsed="false">
      <c r="A66" s="0" t="s">
        <v>172</v>
      </c>
      <c r="B66" s="0" t="s">
        <v>395</v>
      </c>
      <c r="C66" s="7" t="s">
        <v>19</v>
      </c>
      <c r="D66" s="0" t="s">
        <v>20</v>
      </c>
      <c r="E66" s="0" t="s">
        <v>21</v>
      </c>
      <c r="F66" s="8" t="n">
        <v>36861</v>
      </c>
      <c r="G66" s="9" t="n">
        <v>1000000</v>
      </c>
      <c r="H66" s="7" t="n">
        <v>7.14</v>
      </c>
      <c r="I66" s="81" t="n">
        <v>2.5</v>
      </c>
      <c r="J66" s="7" t="n">
        <v>6.016</v>
      </c>
      <c r="K66" s="16" t="n">
        <f aca="false">ABS(G66)</f>
        <v>1000000</v>
      </c>
      <c r="L66" s="16" t="str">
        <f aca="false">IF(G66&gt;0,"BUY","SELL")</f>
        <v>BUY</v>
      </c>
      <c r="M66" s="16" t="str">
        <f aca="false">IF(E66="C","CALL","PUT")</f>
        <v>CALL</v>
      </c>
      <c r="N66" s="16" t="str">
        <f aca="false">CONCATENATE(L66," - ",M66)</f>
        <v>BUY - CALL</v>
      </c>
      <c r="O66" s="16" t="n">
        <f aca="false">I66+J66</f>
        <v>8.516</v>
      </c>
      <c r="P66" s="10" t="n">
        <f aca="false">IF(N66="SELL - PUT",IF(H66-O66&gt;0,0,(H66-O66)*K66),IF(N66="BUY - CALL",IF(O66-H66&gt;0,0,(H66-O66)*K66),IF(N66="SELL - CALL",IF(O66-H66&gt;0,0,(O66-H66)*K66),IF(N66="BUY - PUT",IF(H66-O66&gt;0,0,(O66-H66)*K66)))))</f>
        <v>0</v>
      </c>
    </row>
    <row r="67" customFormat="false" ht="12.75" hidden="false" customHeight="false" outlineLevel="0" collapsed="false">
      <c r="A67" s="16" t="s">
        <v>172</v>
      </c>
      <c r="B67" s="0" t="s">
        <v>396</v>
      </c>
      <c r="C67" s="7" t="s">
        <v>19</v>
      </c>
      <c r="D67" s="0" t="s">
        <v>20</v>
      </c>
      <c r="E67" s="0" t="s">
        <v>21</v>
      </c>
      <c r="F67" s="8" t="n">
        <v>36861</v>
      </c>
      <c r="G67" s="9" t="n">
        <v>-1000000</v>
      </c>
      <c r="H67" s="7" t="n">
        <v>7.14</v>
      </c>
      <c r="I67" s="0" t="n">
        <v>3</v>
      </c>
      <c r="J67" s="7" t="n">
        <v>6.016</v>
      </c>
      <c r="K67" s="16" t="n">
        <f aca="false">ABS(G67)</f>
        <v>1000000</v>
      </c>
      <c r="L67" s="16" t="str">
        <f aca="false">IF(G67&gt;0,"BUY","SELL")</f>
        <v>SELL</v>
      </c>
      <c r="M67" s="16" t="str">
        <f aca="false">IF(E67="C","CALL","PUT")</f>
        <v>CALL</v>
      </c>
      <c r="N67" s="16" t="str">
        <f aca="false">CONCATENATE(L67," - ",M67)</f>
        <v>SELL - CALL</v>
      </c>
      <c r="O67" s="16" t="n">
        <f aca="false">I67+J67</f>
        <v>9.016</v>
      </c>
      <c r="P67" s="10" t="n">
        <f aca="false">IF(N67="SELL - PUT",IF(H67-O67&gt;0,0,(H67-O67)*K67),IF(N67="BUY - CALL",IF(O67-H67&gt;0,0,(H67-O67)*K67),IF(N67="SELL - CALL",IF(O67-H67&gt;0,0,(O67-H67)*K67),IF(N67="BUY - PUT",IF(H67-O67&gt;0,0,(O67-H67)*K67)))))</f>
        <v>0</v>
      </c>
    </row>
    <row r="68" customFormat="false" ht="12.75" hidden="false" customHeight="false" outlineLevel="0" collapsed="false">
      <c r="A68" s="21" t="s">
        <v>122</v>
      </c>
      <c r="B68" s="0" t="s">
        <v>397</v>
      </c>
      <c r="C68" s="7" t="s">
        <v>19</v>
      </c>
      <c r="D68" s="0" t="s">
        <v>20</v>
      </c>
      <c r="E68" s="0" t="s">
        <v>21</v>
      </c>
      <c r="F68" s="8" t="n">
        <v>36861</v>
      </c>
      <c r="G68" s="9" t="n">
        <v>500000</v>
      </c>
      <c r="H68" s="7" t="n">
        <v>7.14</v>
      </c>
      <c r="I68" s="0" t="n">
        <v>1.57</v>
      </c>
      <c r="J68" s="7" t="n">
        <v>6.016</v>
      </c>
      <c r="K68" s="16" t="n">
        <f aca="false">ABS(G68)</f>
        <v>500000</v>
      </c>
      <c r="L68" s="16" t="str">
        <f aca="false">IF(G68&gt;0,"BUY","SELL")</f>
        <v>BUY</v>
      </c>
      <c r="M68" s="16" t="str">
        <f aca="false">IF(E68="C","CALL","PUT")</f>
        <v>CALL</v>
      </c>
      <c r="N68" s="16" t="str">
        <f aca="false">CONCATENATE(L68," - ",M68)</f>
        <v>BUY - CALL</v>
      </c>
      <c r="O68" s="16" t="n">
        <f aca="false">I68+J68</f>
        <v>7.586</v>
      </c>
      <c r="P68" s="10" t="n">
        <f aca="false">IF(N68="SELL - PUT",IF(H68-O68&gt;0,0,(H68-O68)*K68),IF(N68="BUY - CALL",IF(O68-H68&gt;0,0,(H68-O68)*K68),IF(N68="SELL - CALL",IF(O68-H68&gt;0,0,(O68-H68)*K68),IF(N68="BUY - PUT",IF(H68-O68&gt;0,0,(O68-H68)*K68)))))</f>
        <v>0</v>
      </c>
    </row>
    <row r="69" customFormat="false" ht="12.75" hidden="false" customHeight="false" outlineLevel="0" collapsed="false">
      <c r="A69" s="16" t="s">
        <v>122</v>
      </c>
      <c r="B69" s="0" t="s">
        <v>398</v>
      </c>
      <c r="C69" s="7" t="s">
        <v>19</v>
      </c>
      <c r="D69" s="0" t="s">
        <v>20</v>
      </c>
      <c r="E69" s="0" t="s">
        <v>31</v>
      </c>
      <c r="F69" s="8" t="n">
        <v>36861</v>
      </c>
      <c r="G69" s="9" t="n">
        <v>500000</v>
      </c>
      <c r="H69" s="7" t="n">
        <v>7.14</v>
      </c>
      <c r="I69" s="0" t="n">
        <v>1.57</v>
      </c>
      <c r="J69" s="7" t="n">
        <v>6.016</v>
      </c>
      <c r="K69" s="16" t="n">
        <f aca="false">ABS(G69)</f>
        <v>500000</v>
      </c>
      <c r="L69" s="16" t="str">
        <f aca="false">IF(G69&gt;0,"BUY","SELL")</f>
        <v>BUY</v>
      </c>
      <c r="M69" s="16" t="str">
        <f aca="false">IF(E69="C","CALL","PUT")</f>
        <v>PUT</v>
      </c>
      <c r="N69" s="16" t="str">
        <f aca="false">CONCATENATE(L69," - ",M69)</f>
        <v>BUY - PUT</v>
      </c>
      <c r="O69" s="16" t="n">
        <f aca="false">I69+J69</f>
        <v>7.586</v>
      </c>
      <c r="P69" s="10" t="n">
        <f aca="false">IF(N69="SELL - PUT",IF(H69-O69&gt;0,0,(H69-O69)*K69),IF(N69="BUY - CALL",IF(O69-H69&gt;0,0,(H69-O69)*K69),IF(N69="SELL - CALL",IF(O69-H69&gt;0,0,(O69-H69)*K69),IF(N69="BUY - PUT",IF(H69-O69&gt;0,0,(O69-H69)*K69)))))</f>
        <v>223000</v>
      </c>
    </row>
    <row r="70" customFormat="false" ht="12.75" hidden="false" customHeight="false" outlineLevel="0" collapsed="false">
      <c r="A70" s="21" t="s">
        <v>118</v>
      </c>
      <c r="B70" s="0" t="s">
        <v>402</v>
      </c>
      <c r="C70" s="7" t="s">
        <v>19</v>
      </c>
      <c r="D70" s="0" t="s">
        <v>20</v>
      </c>
      <c r="E70" s="0" t="s">
        <v>31</v>
      </c>
      <c r="F70" s="8" t="n">
        <v>36861</v>
      </c>
      <c r="G70" s="9" t="n">
        <v>930000</v>
      </c>
      <c r="H70" s="7" t="n">
        <v>7.14</v>
      </c>
      <c r="I70" s="0" t="n">
        <v>0.75</v>
      </c>
      <c r="J70" s="7" t="n">
        <v>6.016</v>
      </c>
      <c r="K70" s="16" t="n">
        <f aca="false">ABS(G70)</f>
        <v>930000</v>
      </c>
      <c r="L70" s="16" t="str">
        <f aca="false">IF(G70&gt;0,"BUY","SELL")</f>
        <v>BUY</v>
      </c>
      <c r="M70" s="16" t="str">
        <f aca="false">IF(E70="C","CALL","PUT")</f>
        <v>PUT</v>
      </c>
      <c r="N70" s="16" t="str">
        <f aca="false">CONCATENATE(L70," - ",M70)</f>
        <v>BUY - PUT</v>
      </c>
      <c r="O70" s="16" t="n">
        <f aca="false">I70+J70</f>
        <v>6.766</v>
      </c>
      <c r="P70" s="10" t="n">
        <f aca="false">IF(N70="SELL - PUT",IF(H70-O70&gt;0,0,(H70-O70)*K70),IF(N70="BUY - CALL",IF(O70-H70&gt;0,0,(H70-O70)*K70),IF(N70="SELL - CALL",IF(O70-H70&gt;0,0,(O70-H70)*K70),IF(N70="BUY - PUT",IF(H70-O70&gt;0,0,(O70-H70)*K70)))))</f>
        <v>0</v>
      </c>
    </row>
    <row r="71" customFormat="false" ht="12.75" hidden="false" customHeight="false" outlineLevel="0" collapsed="false">
      <c r="A71" s="16" t="s">
        <v>178</v>
      </c>
      <c r="B71" s="0" t="s">
        <v>403</v>
      </c>
      <c r="C71" s="7" t="s">
        <v>19</v>
      </c>
      <c r="D71" s="0" t="s">
        <v>20</v>
      </c>
      <c r="E71" s="0" t="s">
        <v>21</v>
      </c>
      <c r="F71" s="8" t="n">
        <v>36861</v>
      </c>
      <c r="G71" s="9" t="n">
        <v>-310000</v>
      </c>
      <c r="H71" s="7" t="n">
        <v>7.14</v>
      </c>
      <c r="I71" s="0" t="n">
        <v>1.75</v>
      </c>
      <c r="J71" s="7" t="n">
        <v>6.016</v>
      </c>
      <c r="K71" s="16" t="n">
        <f aca="false">ABS(G71)</f>
        <v>310000</v>
      </c>
      <c r="L71" s="16" t="str">
        <f aca="false">IF(G71&gt;0,"BUY","SELL")</f>
        <v>SELL</v>
      </c>
      <c r="M71" s="16" t="str">
        <f aca="false">IF(E71="C","CALL","PUT")</f>
        <v>CALL</v>
      </c>
      <c r="N71" s="16" t="str">
        <f aca="false">CONCATENATE(L71," - ",M71)</f>
        <v>SELL - CALL</v>
      </c>
      <c r="O71" s="16" t="n">
        <f aca="false">I71+J71</f>
        <v>7.766</v>
      </c>
      <c r="P71" s="10" t="n">
        <f aca="false">IF(N71="SELL - PUT",IF(H71-O71&gt;0,0,(H71-O71)*K71),IF(N71="BUY - CALL",IF(O71-H71&gt;0,0,(H71-O71)*K71),IF(N71="SELL - CALL",IF(O71-H71&gt;0,0,(O71-H71)*K71),IF(N71="BUY - PUT",IF(H71-O71&gt;0,0,(O71-H71)*K71)))))</f>
        <v>0</v>
      </c>
    </row>
    <row r="72" customFormat="false" ht="12.75" hidden="false" customHeight="false" outlineLevel="0" collapsed="false">
      <c r="A72" s="0" t="s">
        <v>178</v>
      </c>
      <c r="B72" s="0" t="s">
        <v>404</v>
      </c>
      <c r="C72" s="7" t="s">
        <v>19</v>
      </c>
      <c r="D72" s="0" t="s">
        <v>20</v>
      </c>
      <c r="E72" s="0" t="s">
        <v>21</v>
      </c>
      <c r="F72" s="8" t="n">
        <v>36861</v>
      </c>
      <c r="G72" s="9" t="n">
        <v>310000</v>
      </c>
      <c r="H72" s="7" t="n">
        <v>7.14</v>
      </c>
      <c r="I72" s="80" t="n">
        <v>2.5</v>
      </c>
      <c r="J72" s="7" t="n">
        <v>6.016</v>
      </c>
      <c r="K72" s="16" t="n">
        <f aca="false">ABS(G72)</f>
        <v>310000</v>
      </c>
      <c r="L72" s="16" t="str">
        <f aca="false">IF(G72&gt;0,"BUY","SELL")</f>
        <v>BUY</v>
      </c>
      <c r="M72" s="16" t="str">
        <f aca="false">IF(E72="C","CALL","PUT")</f>
        <v>CALL</v>
      </c>
      <c r="N72" s="16" t="str">
        <f aca="false">CONCATENATE(L72," - ",M72)</f>
        <v>BUY - CALL</v>
      </c>
      <c r="O72" s="16" t="n">
        <f aca="false">I72+J72</f>
        <v>8.516</v>
      </c>
      <c r="P72" s="10" t="n">
        <f aca="false">IF(N72="SELL - PUT",IF(H72-O72&gt;0,0,(H72-O72)*K72),IF(N72="BUY - CALL",IF(O72-H72&gt;0,0,(H72-O72)*K72),IF(N72="SELL - CALL",IF(O72-H72&gt;0,0,(O72-H72)*K72),IF(N72="BUY - PUT",IF(H72-O72&gt;0,0,(O72-H72)*K72)))))</f>
        <v>0</v>
      </c>
    </row>
    <row r="73" customFormat="false" ht="12.75" hidden="false" customHeight="false" outlineLevel="0" collapsed="false">
      <c r="A73" s="0" t="s">
        <v>405</v>
      </c>
      <c r="B73" s="0" t="s">
        <v>406</v>
      </c>
      <c r="C73" s="7" t="s">
        <v>19</v>
      </c>
      <c r="D73" s="0" t="s">
        <v>20</v>
      </c>
      <c r="E73" s="0" t="s">
        <v>31</v>
      </c>
      <c r="F73" s="8" t="n">
        <v>36861</v>
      </c>
      <c r="G73" s="9" t="n">
        <v>500000</v>
      </c>
      <c r="H73" s="7" t="n">
        <v>7.14</v>
      </c>
      <c r="I73" s="80" t="n">
        <v>0.4</v>
      </c>
      <c r="J73" s="7" t="n">
        <v>6.016</v>
      </c>
      <c r="K73" s="16" t="n">
        <f aca="false">ABS(G73)</f>
        <v>500000</v>
      </c>
      <c r="L73" s="16" t="str">
        <f aca="false">IF(G73&gt;0,"BUY","SELL")</f>
        <v>BUY</v>
      </c>
      <c r="M73" s="16" t="str">
        <f aca="false">IF(E73="C","CALL","PUT")</f>
        <v>PUT</v>
      </c>
      <c r="N73" s="16" t="str">
        <f aca="false">CONCATENATE(L73," - ",M73)</f>
        <v>BUY - PUT</v>
      </c>
      <c r="O73" s="16" t="n">
        <f aca="false">I73+J73</f>
        <v>6.416</v>
      </c>
      <c r="P73" s="10" t="n">
        <f aca="false">IF(N73="SELL - PUT",IF(H73-O73&gt;0,0,(H73-O73)*K73),IF(N73="BUY - CALL",IF(O73-H73&gt;0,0,(H73-O73)*K73),IF(N73="SELL - CALL",IF(O73-H73&gt;0,0,(O73-H73)*K73),IF(N73="BUY - PUT",IF(H73-O73&gt;0,0,(O73-H73)*K73)))))</f>
        <v>0</v>
      </c>
    </row>
    <row r="74" customFormat="false" ht="12.75" hidden="false" customHeight="false" outlineLevel="0" collapsed="false">
      <c r="A74" s="0" t="s">
        <v>172</v>
      </c>
      <c r="B74" s="0" t="s">
        <v>409</v>
      </c>
      <c r="C74" s="7" t="s">
        <v>19</v>
      </c>
      <c r="D74" s="0" t="s">
        <v>20</v>
      </c>
      <c r="E74" s="0" t="s">
        <v>21</v>
      </c>
      <c r="F74" s="8" t="n">
        <v>36861</v>
      </c>
      <c r="G74" s="9" t="n">
        <v>-500000</v>
      </c>
      <c r="H74" s="7" t="n">
        <v>7.14</v>
      </c>
      <c r="I74" s="0" t="n">
        <v>5</v>
      </c>
      <c r="J74" s="7" t="n">
        <v>6.016</v>
      </c>
      <c r="K74" s="16" t="n">
        <f aca="false">ABS(G74)</f>
        <v>500000</v>
      </c>
      <c r="L74" s="16" t="str">
        <f aca="false">IF(G74&gt;0,"BUY","SELL")</f>
        <v>SELL</v>
      </c>
      <c r="M74" s="16" t="str">
        <f aca="false">IF(E74="C","CALL","PUT")</f>
        <v>CALL</v>
      </c>
      <c r="N74" s="16" t="str">
        <f aca="false">CONCATENATE(L74," - ",M74)</f>
        <v>SELL - CALL</v>
      </c>
      <c r="O74" s="16" t="n">
        <f aca="false">I74+J74</f>
        <v>11.016</v>
      </c>
      <c r="P74" s="10" t="n">
        <f aca="false">IF(N74="SELL - PUT",IF(H74-O74&gt;0,0,(H74-O74)*K74),IF(N74="BUY - CALL",IF(O74-H74&gt;0,0,(H74-O74)*K74),IF(N74="SELL - CALL",IF(O74-H74&gt;0,0,(O74-H74)*K74),IF(N74="BUY - PUT",IF(H74-O74&gt;0,0,(O74-H74)*K74)))))</f>
        <v>0</v>
      </c>
    </row>
    <row r="75" customFormat="false" ht="12.75" hidden="false" customHeight="false" outlineLevel="0" collapsed="false">
      <c r="A75" s="0" t="s">
        <v>172</v>
      </c>
      <c r="B75" s="0" t="s">
        <v>410</v>
      </c>
      <c r="C75" s="7" t="s">
        <v>19</v>
      </c>
      <c r="D75" s="0" t="s">
        <v>20</v>
      </c>
      <c r="E75" s="0" t="s">
        <v>21</v>
      </c>
      <c r="F75" s="8" t="n">
        <v>36861</v>
      </c>
      <c r="G75" s="9" t="n">
        <v>-500000</v>
      </c>
      <c r="H75" s="7" t="n">
        <v>7.14</v>
      </c>
      <c r="I75" s="0" t="n">
        <v>1.6</v>
      </c>
      <c r="J75" s="7" t="n">
        <v>6.016</v>
      </c>
      <c r="K75" s="16" t="n">
        <f aca="false">ABS(G75)</f>
        <v>500000</v>
      </c>
      <c r="L75" s="16" t="str">
        <f aca="false">IF(G75&gt;0,"BUY","SELL")</f>
        <v>SELL</v>
      </c>
      <c r="M75" s="16" t="str">
        <f aca="false">IF(E75="C","CALL","PUT")</f>
        <v>CALL</v>
      </c>
      <c r="N75" s="16" t="str">
        <f aca="false">CONCATENATE(L75," - ",M75)</f>
        <v>SELL - CALL</v>
      </c>
      <c r="O75" s="16" t="n">
        <f aca="false">I75+J75</f>
        <v>7.616</v>
      </c>
      <c r="P75" s="10" t="n">
        <f aca="false">IF(N75="SELL - PUT",IF(H75-O75&gt;0,0,(H75-O75)*K75),IF(N75="BUY - CALL",IF(O75-H75&gt;0,0,(H75-O75)*K75),IF(N75="SELL - CALL",IF(O75-H75&gt;0,0,(O75-H75)*K75),IF(N75="BUY - PUT",IF(H75-O75&gt;0,0,(O75-H75)*K75)))))</f>
        <v>0</v>
      </c>
    </row>
    <row r="76" customFormat="false" ht="12.75" hidden="false" customHeight="false" outlineLevel="0" collapsed="false">
      <c r="A76" s="0" t="s">
        <v>172</v>
      </c>
      <c r="B76" s="0" t="s">
        <v>411</v>
      </c>
      <c r="C76" s="7" t="s">
        <v>19</v>
      </c>
      <c r="D76" s="0" t="s">
        <v>20</v>
      </c>
      <c r="E76" s="0" t="s">
        <v>31</v>
      </c>
      <c r="F76" s="8" t="n">
        <v>36861</v>
      </c>
      <c r="G76" s="9" t="n">
        <v>-500000</v>
      </c>
      <c r="H76" s="7" t="n">
        <v>7.14</v>
      </c>
      <c r="I76" s="80" t="n">
        <v>1.6</v>
      </c>
      <c r="J76" s="7" t="n">
        <v>6.016</v>
      </c>
      <c r="K76" s="16" t="n">
        <f aca="false">ABS(G76)</f>
        <v>500000</v>
      </c>
      <c r="L76" s="16" t="str">
        <f aca="false">IF(G76&gt;0,"BUY","SELL")</f>
        <v>SELL</v>
      </c>
      <c r="M76" s="16" t="str">
        <f aca="false">IF(E76="C","CALL","PUT")</f>
        <v>PUT</v>
      </c>
      <c r="N76" s="16" t="str">
        <f aca="false">CONCATENATE(L76," - ",M76)</f>
        <v>SELL - PUT</v>
      </c>
      <c r="O76" s="16" t="n">
        <f aca="false">I76+J76</f>
        <v>7.616</v>
      </c>
      <c r="P76" s="10" t="n">
        <f aca="false">IF(N76="SELL - PUT",IF(H76-O76&gt;0,0,(H76-O76)*K76),IF(N76="BUY - CALL",IF(O76-H76&gt;0,0,(H76-O76)*K76),IF(N76="SELL - CALL",IF(O76-H76&gt;0,0,(O76-H76)*K76),IF(N76="BUY - PUT",IF(H76-O76&gt;0,0,(O76-H76)*K76)))))</f>
        <v>-238000</v>
      </c>
    </row>
    <row r="77" customFormat="false" ht="12.75" hidden="false" customHeight="false" outlineLevel="0" collapsed="false">
      <c r="A77" s="0" t="s">
        <v>172</v>
      </c>
      <c r="B77" s="0" t="s">
        <v>554</v>
      </c>
      <c r="C77" s="7" t="s">
        <v>19</v>
      </c>
      <c r="D77" s="0" t="s">
        <v>20</v>
      </c>
      <c r="E77" s="0" t="s">
        <v>21</v>
      </c>
      <c r="F77" s="8" t="n">
        <v>36861</v>
      </c>
      <c r="G77" s="9" t="n">
        <v>-500000</v>
      </c>
      <c r="H77" s="7" t="n">
        <v>7.14</v>
      </c>
      <c r="I77" s="81" t="n">
        <v>2.5</v>
      </c>
      <c r="J77" s="7" t="n">
        <v>6.016</v>
      </c>
      <c r="K77" s="16" t="n">
        <f aca="false">ABS(G77)</f>
        <v>500000</v>
      </c>
      <c r="L77" s="16" t="str">
        <f aca="false">IF(G77&gt;0,"BUY","SELL")</f>
        <v>SELL</v>
      </c>
      <c r="M77" s="16" t="str">
        <f aca="false">IF(E77="C","CALL","PUT")</f>
        <v>CALL</v>
      </c>
      <c r="N77" s="16" t="str">
        <f aca="false">CONCATENATE(L77," - ",M77)</f>
        <v>SELL - CALL</v>
      </c>
      <c r="O77" s="16" t="n">
        <f aca="false">I77+J77</f>
        <v>8.516</v>
      </c>
      <c r="P77" s="10" t="n">
        <f aca="false">IF(N77="SELL - PUT",IF(H77-O77&gt;0,0,(H77-O77)*K77),IF(N77="BUY - CALL",IF(O77-H77&gt;0,0,(H77-O77)*K77),IF(N77="SELL - CALL",IF(O77-H77&gt;0,0,(O77-H77)*K77),IF(N77="BUY - PUT",IF(H77-O77&gt;0,0,(O77-H77)*K77)))))</f>
        <v>0</v>
      </c>
    </row>
    <row r="78" customFormat="false" ht="12.75" hidden="false" customHeight="false" outlineLevel="0" collapsed="false">
      <c r="A78" s="0" t="s">
        <v>172</v>
      </c>
      <c r="B78" s="0" t="s">
        <v>412</v>
      </c>
      <c r="C78" s="7" t="s">
        <v>19</v>
      </c>
      <c r="D78" s="0" t="s">
        <v>20</v>
      </c>
      <c r="E78" s="0" t="s">
        <v>31</v>
      </c>
      <c r="F78" s="8" t="n">
        <v>36861</v>
      </c>
      <c r="G78" s="9" t="n">
        <v>500000</v>
      </c>
      <c r="H78" s="7" t="n">
        <v>7.14</v>
      </c>
      <c r="I78" s="80" t="n">
        <v>0.75</v>
      </c>
      <c r="J78" s="7" t="n">
        <v>6.016</v>
      </c>
      <c r="K78" s="16" t="n">
        <f aca="false">ABS(G78)</f>
        <v>500000</v>
      </c>
      <c r="L78" s="16" t="str">
        <f aca="false">IF(G78&gt;0,"BUY","SELL")</f>
        <v>BUY</v>
      </c>
      <c r="M78" s="16" t="str">
        <f aca="false">IF(E78="C","CALL","PUT")</f>
        <v>PUT</v>
      </c>
      <c r="N78" s="16" t="str">
        <f aca="false">CONCATENATE(L78," - ",M78)</f>
        <v>BUY - PUT</v>
      </c>
      <c r="O78" s="16" t="n">
        <f aca="false">I78+J78</f>
        <v>6.766</v>
      </c>
      <c r="P78" s="10" t="n">
        <f aca="false">IF(N78="SELL - PUT",IF(H78-O78&gt;0,0,(H78-O78)*K78),IF(N78="BUY - CALL",IF(O78-H78&gt;0,0,(H78-O78)*K78),IF(N78="SELL - CALL",IF(O78-H78&gt;0,0,(O78-H78)*K78),IF(N78="BUY - PUT",IF(H78-O78&gt;0,0,(O78-H78)*K78)))))</f>
        <v>0</v>
      </c>
    </row>
    <row r="79" customFormat="false" ht="12.75" hidden="false" customHeight="false" outlineLevel="0" collapsed="false">
      <c r="A79" s="0" t="s">
        <v>172</v>
      </c>
      <c r="B79" s="0" t="s">
        <v>413</v>
      </c>
      <c r="C79" s="7" t="s">
        <v>19</v>
      </c>
      <c r="D79" s="0" t="s">
        <v>20</v>
      </c>
      <c r="E79" s="0" t="s">
        <v>21</v>
      </c>
      <c r="F79" s="8" t="n">
        <v>36861</v>
      </c>
      <c r="G79" s="9" t="n">
        <v>-500000</v>
      </c>
      <c r="H79" s="7" t="n">
        <v>7.14</v>
      </c>
      <c r="I79" s="80" t="n">
        <v>2.5</v>
      </c>
      <c r="J79" s="7" t="n">
        <v>6.016</v>
      </c>
      <c r="K79" s="16" t="n">
        <f aca="false">ABS(G79)</f>
        <v>500000</v>
      </c>
      <c r="L79" s="16" t="str">
        <f aca="false">IF(G79&gt;0,"BUY","SELL")</f>
        <v>SELL</v>
      </c>
      <c r="M79" s="16" t="str">
        <f aca="false">IF(E79="C","CALL","PUT")</f>
        <v>CALL</v>
      </c>
      <c r="N79" s="16" t="str">
        <f aca="false">CONCATENATE(L79," - ",M79)</f>
        <v>SELL - CALL</v>
      </c>
      <c r="O79" s="16" t="n">
        <f aca="false">I79+J79</f>
        <v>8.516</v>
      </c>
      <c r="P79" s="10" t="n">
        <f aca="false">IF(N79="SELL - PUT",IF(H79-O79&gt;0,0,(H79-O79)*K79),IF(N79="BUY - CALL",IF(O79-H79&gt;0,0,(H79-O79)*K79),IF(N79="SELL - CALL",IF(O79-H79&gt;0,0,(O79-H79)*K79),IF(N79="BUY - PUT",IF(H79-O79&gt;0,0,(O79-H79)*K79)))))</f>
        <v>0</v>
      </c>
    </row>
    <row r="80" customFormat="false" ht="12.75" hidden="false" customHeight="false" outlineLevel="0" collapsed="false">
      <c r="A80" s="0" t="s">
        <v>173</v>
      </c>
      <c r="B80" s="0" t="s">
        <v>414</v>
      </c>
      <c r="C80" s="7" t="s">
        <v>19</v>
      </c>
      <c r="D80" s="0" t="s">
        <v>20</v>
      </c>
      <c r="E80" s="0" t="s">
        <v>31</v>
      </c>
      <c r="F80" s="8" t="n">
        <v>36861</v>
      </c>
      <c r="G80" s="9" t="n">
        <v>500000</v>
      </c>
      <c r="H80" s="7" t="n">
        <v>7.14</v>
      </c>
      <c r="I80" s="81" t="n">
        <v>0.7</v>
      </c>
      <c r="J80" s="7" t="n">
        <v>6.016</v>
      </c>
      <c r="K80" s="16" t="n">
        <f aca="false">ABS(G80)</f>
        <v>500000</v>
      </c>
      <c r="L80" s="16" t="str">
        <f aca="false">IF(G80&gt;0,"BUY","SELL")</f>
        <v>BUY</v>
      </c>
      <c r="M80" s="16" t="str">
        <f aca="false">IF(E80="C","CALL","PUT")</f>
        <v>PUT</v>
      </c>
      <c r="N80" s="16" t="str">
        <f aca="false">CONCATENATE(L80," - ",M80)</f>
        <v>BUY - PUT</v>
      </c>
      <c r="O80" s="16" t="n">
        <f aca="false">I80+J80</f>
        <v>6.716</v>
      </c>
      <c r="P80" s="10" t="n">
        <f aca="false">IF(N80="SELL - PUT",IF(H80-O80&gt;0,0,(H80-O80)*K80),IF(N80="BUY - CALL",IF(O80-H80&gt;0,0,(H80-O80)*K80),IF(N80="SELL - CALL",IF(O80-H80&gt;0,0,(O80-H80)*K80),IF(N80="BUY - PUT",IF(H80-O80&gt;0,0,(O80-H80)*K80)))))</f>
        <v>0</v>
      </c>
    </row>
    <row r="81" customFormat="false" ht="12.75" hidden="false" customHeight="false" outlineLevel="0" collapsed="false">
      <c r="A81" s="0" t="s">
        <v>118</v>
      </c>
      <c r="B81" s="0" t="s">
        <v>415</v>
      </c>
      <c r="C81" s="7" t="s">
        <v>19</v>
      </c>
      <c r="D81" s="0" t="s">
        <v>20</v>
      </c>
      <c r="E81" s="0" t="s">
        <v>31</v>
      </c>
      <c r="F81" s="8" t="n">
        <v>36861</v>
      </c>
      <c r="G81" s="9" t="n">
        <v>1500000</v>
      </c>
      <c r="H81" s="7" t="n">
        <v>7.14</v>
      </c>
      <c r="I81" s="81" t="n">
        <v>0.75</v>
      </c>
      <c r="J81" s="7" t="n">
        <v>6.016</v>
      </c>
      <c r="K81" s="16" t="n">
        <f aca="false">ABS(G81)</f>
        <v>1500000</v>
      </c>
      <c r="L81" s="16" t="str">
        <f aca="false">IF(G81&gt;0,"BUY","SELL")</f>
        <v>BUY</v>
      </c>
      <c r="M81" s="16" t="str">
        <f aca="false">IF(E81="C","CALL","PUT")</f>
        <v>PUT</v>
      </c>
      <c r="N81" s="16" t="str">
        <f aca="false">CONCATENATE(L81," - ",M81)</f>
        <v>BUY - PUT</v>
      </c>
      <c r="O81" s="16" t="n">
        <f aca="false">I81+J81</f>
        <v>6.766</v>
      </c>
      <c r="P81" s="10" t="n">
        <f aca="false">IF(N81="SELL - PUT",IF(H81-O81&gt;0,0,(H81-O81)*K81),IF(N81="BUY - CALL",IF(O81-H81&gt;0,0,(H81-O81)*K81),IF(N81="SELL - CALL",IF(O81-H81&gt;0,0,(O81-H81)*K81),IF(N81="BUY - PUT",IF(H81-O81&gt;0,0,(O81-H81)*K81)))))</f>
        <v>0</v>
      </c>
    </row>
    <row r="82" customFormat="false" ht="12.75" hidden="false" customHeight="false" outlineLevel="0" collapsed="false">
      <c r="A82" s="16" t="s">
        <v>118</v>
      </c>
      <c r="B82" s="0" t="s">
        <v>555</v>
      </c>
      <c r="C82" s="7" t="s">
        <v>19</v>
      </c>
      <c r="D82" s="0" t="s">
        <v>20</v>
      </c>
      <c r="E82" s="0" t="s">
        <v>31</v>
      </c>
      <c r="F82" s="8" t="n">
        <v>36861</v>
      </c>
      <c r="G82" s="9" t="n">
        <v>930000</v>
      </c>
      <c r="H82" s="7" t="n">
        <v>7.14</v>
      </c>
      <c r="I82" s="0" t="n">
        <v>0.75</v>
      </c>
      <c r="J82" s="7" t="n">
        <v>6.016</v>
      </c>
      <c r="K82" s="16" t="n">
        <f aca="false">ABS(G82)</f>
        <v>930000</v>
      </c>
      <c r="L82" s="16" t="str">
        <f aca="false">IF(G82&gt;0,"BUY","SELL")</f>
        <v>BUY</v>
      </c>
      <c r="M82" s="16" t="str">
        <f aca="false">IF(E82="C","CALL","PUT")</f>
        <v>PUT</v>
      </c>
      <c r="N82" s="16" t="str">
        <f aca="false">CONCATENATE(L82," - ",M82)</f>
        <v>BUY - PUT</v>
      </c>
      <c r="O82" s="16" t="n">
        <f aca="false">I82+J82</f>
        <v>6.766</v>
      </c>
      <c r="P82" s="10" t="n">
        <f aca="false">IF(N82="SELL - PUT",IF(H82-O82&gt;0,0,(H82-O82)*K82),IF(N82="BUY - CALL",IF(O82-H82&gt;0,0,(H82-O82)*K82),IF(N82="SELL - CALL",IF(O82-H82&gt;0,0,(O82-H82)*K82),IF(N82="BUY - PUT",IF(H82-O82&gt;0,0,(O82-H82)*K82)))))</f>
        <v>0</v>
      </c>
    </row>
    <row r="83" customFormat="false" ht="12.75" hidden="false" customHeight="false" outlineLevel="0" collapsed="false">
      <c r="A83" s="0" t="s">
        <v>172</v>
      </c>
      <c r="B83" s="0" t="s">
        <v>418</v>
      </c>
      <c r="C83" s="7" t="s">
        <v>19</v>
      </c>
      <c r="D83" s="0" t="s">
        <v>20</v>
      </c>
      <c r="E83" s="0" t="s">
        <v>21</v>
      </c>
      <c r="F83" s="8" t="n">
        <v>36861</v>
      </c>
      <c r="G83" s="9" t="n">
        <v>-500000</v>
      </c>
      <c r="H83" s="7" t="n">
        <v>7.14</v>
      </c>
      <c r="I83" s="80" t="n">
        <v>1.6</v>
      </c>
      <c r="J83" s="7" t="n">
        <v>6.016</v>
      </c>
      <c r="K83" s="16" t="n">
        <f aca="false">ABS(G83)</f>
        <v>500000</v>
      </c>
      <c r="L83" s="16" t="str">
        <f aca="false">IF(G83&gt;0,"BUY","SELL")</f>
        <v>SELL</v>
      </c>
      <c r="M83" s="16" t="str">
        <f aca="false">IF(E83="C","CALL","PUT")</f>
        <v>CALL</v>
      </c>
      <c r="N83" s="16" t="str">
        <f aca="false">CONCATENATE(L83," - ",M83)</f>
        <v>SELL - CALL</v>
      </c>
      <c r="O83" s="16" t="n">
        <f aca="false">I83+J83</f>
        <v>7.616</v>
      </c>
      <c r="P83" s="10" t="n">
        <f aca="false">IF(N83="SELL - PUT",IF(H83-O83&gt;0,0,(H83-O83)*K83),IF(N83="BUY - CALL",IF(O83-H83&gt;0,0,(H83-O83)*K83),IF(N83="SELL - CALL",IF(O83-H83&gt;0,0,(O83-H83)*K83),IF(N83="BUY - PUT",IF(H83-O83&gt;0,0,(O83-H83)*K83)))))</f>
        <v>0</v>
      </c>
    </row>
    <row r="84" customFormat="false" ht="12.75" hidden="false" customHeight="false" outlineLevel="0" collapsed="false">
      <c r="A84" s="16" t="s">
        <v>172</v>
      </c>
      <c r="B84" s="0" t="s">
        <v>419</v>
      </c>
      <c r="C84" s="7" t="s">
        <v>19</v>
      </c>
      <c r="D84" s="0" t="s">
        <v>20</v>
      </c>
      <c r="E84" s="0" t="s">
        <v>31</v>
      </c>
      <c r="F84" s="8" t="n">
        <v>36861</v>
      </c>
      <c r="G84" s="9" t="n">
        <v>-500000</v>
      </c>
      <c r="H84" s="7" t="n">
        <v>7.14</v>
      </c>
      <c r="I84" s="0" t="n">
        <v>1.6</v>
      </c>
      <c r="J84" s="7" t="n">
        <v>6.016</v>
      </c>
      <c r="K84" s="16" t="n">
        <f aca="false">ABS(G84)</f>
        <v>500000</v>
      </c>
      <c r="L84" s="16" t="str">
        <f aca="false">IF(G84&gt;0,"BUY","SELL")</f>
        <v>SELL</v>
      </c>
      <c r="M84" s="16" t="str">
        <f aca="false">IF(E84="C","CALL","PUT")</f>
        <v>PUT</v>
      </c>
      <c r="N84" s="16" t="str">
        <f aca="false">CONCATENATE(L84," - ",M84)</f>
        <v>SELL - PUT</v>
      </c>
      <c r="O84" s="16" t="n">
        <f aca="false">I84+J84</f>
        <v>7.616</v>
      </c>
      <c r="P84" s="10" t="n">
        <f aca="false">IF(N84="SELL - PUT",IF(H84-O84&gt;0,0,(H84-O84)*K84),IF(N84="BUY - CALL",IF(O84-H84&gt;0,0,(H84-O84)*K84),IF(N84="SELL - CALL",IF(O84-H84&gt;0,0,(O84-H84)*K84),IF(N84="BUY - PUT",IF(H84-O84&gt;0,0,(O84-H84)*K84)))))</f>
        <v>-238000</v>
      </c>
    </row>
    <row r="85" customFormat="false" ht="12.75" hidden="false" customHeight="false" outlineLevel="0" collapsed="false">
      <c r="A85" s="0" t="s">
        <v>172</v>
      </c>
      <c r="B85" s="0" t="s">
        <v>420</v>
      </c>
      <c r="C85" s="7" t="s">
        <v>19</v>
      </c>
      <c r="D85" s="0" t="s">
        <v>20</v>
      </c>
      <c r="E85" s="0" t="s">
        <v>21</v>
      </c>
      <c r="F85" s="8" t="n">
        <v>36861</v>
      </c>
      <c r="G85" s="9" t="n">
        <v>500000</v>
      </c>
      <c r="H85" s="7" t="n">
        <v>7.14</v>
      </c>
      <c r="I85" s="80" t="n">
        <v>2.3</v>
      </c>
      <c r="J85" s="7" t="n">
        <v>6.016</v>
      </c>
      <c r="K85" s="16" t="n">
        <f aca="false">ABS(G85)</f>
        <v>500000</v>
      </c>
      <c r="L85" s="16" t="str">
        <f aca="false">IF(G85&gt;0,"BUY","SELL")</f>
        <v>BUY</v>
      </c>
      <c r="M85" s="16" t="str">
        <f aca="false">IF(E85="C","CALL","PUT")</f>
        <v>CALL</v>
      </c>
      <c r="N85" s="16" t="str">
        <f aca="false">CONCATENATE(L85," - ",M85)</f>
        <v>BUY - CALL</v>
      </c>
      <c r="O85" s="16" t="n">
        <f aca="false">I85+J85</f>
        <v>8.316</v>
      </c>
      <c r="P85" s="10" t="n">
        <f aca="false">IF(N85="SELL - PUT",IF(H85-O85&gt;0,0,(H85-O85)*K85),IF(N85="BUY - CALL",IF(O85-H85&gt;0,0,(H85-O85)*K85),IF(N85="SELL - CALL",IF(O85-H85&gt;0,0,(O85-H85)*K85),IF(N85="BUY - PUT",IF(H85-O85&gt;0,0,(O85-H85)*K85)))))</f>
        <v>0</v>
      </c>
    </row>
    <row r="86" customFormat="false" ht="12.75" hidden="false" customHeight="false" outlineLevel="0" collapsed="false">
      <c r="A86" s="0" t="s">
        <v>218</v>
      </c>
      <c r="B86" s="0" t="s">
        <v>421</v>
      </c>
      <c r="C86" s="7" t="s">
        <v>19</v>
      </c>
      <c r="D86" s="0" t="s">
        <v>20</v>
      </c>
      <c r="E86" s="0" t="s">
        <v>31</v>
      </c>
      <c r="F86" s="8" t="n">
        <v>36861</v>
      </c>
      <c r="G86" s="9" t="n">
        <v>1000000</v>
      </c>
      <c r="H86" s="7" t="n">
        <v>7.14</v>
      </c>
      <c r="I86" s="80" t="n">
        <v>0.95</v>
      </c>
      <c r="J86" s="7" t="n">
        <v>6.016</v>
      </c>
      <c r="K86" s="16" t="n">
        <f aca="false">ABS(G86)</f>
        <v>1000000</v>
      </c>
      <c r="L86" s="16" t="str">
        <f aca="false">IF(G86&gt;0,"BUY","SELL")</f>
        <v>BUY</v>
      </c>
      <c r="M86" s="16" t="str">
        <f aca="false">IF(E86="C","CALL","PUT")</f>
        <v>PUT</v>
      </c>
      <c r="N86" s="16" t="str">
        <f aca="false">CONCATENATE(L86," - ",M86)</f>
        <v>BUY - PUT</v>
      </c>
      <c r="O86" s="16" t="n">
        <f aca="false">I86+J86</f>
        <v>6.966</v>
      </c>
      <c r="P86" s="10" t="n">
        <f aca="false">IF(N86="SELL - PUT",IF(H86-O86&gt;0,0,(H86-O86)*K86),IF(N86="BUY - CALL",IF(O86-H86&gt;0,0,(H86-O86)*K86),IF(N86="SELL - CALL",IF(O86-H86&gt;0,0,(O86-H86)*K86),IF(N86="BUY - PUT",IF(H86-O86&gt;0,0,(O86-H86)*K86)))))</f>
        <v>0</v>
      </c>
    </row>
    <row r="87" customFormat="false" ht="12.75" hidden="false" customHeight="false" outlineLevel="0" collapsed="false">
      <c r="A87" s="0" t="s">
        <v>218</v>
      </c>
      <c r="B87" s="0" t="s">
        <v>422</v>
      </c>
      <c r="C87" s="7" t="s">
        <v>19</v>
      </c>
      <c r="D87" s="0" t="s">
        <v>20</v>
      </c>
      <c r="E87" s="0" t="s">
        <v>31</v>
      </c>
      <c r="F87" s="8" t="n">
        <v>36861</v>
      </c>
      <c r="G87" s="9" t="n">
        <v>500000</v>
      </c>
      <c r="H87" s="7" t="n">
        <v>7.14</v>
      </c>
      <c r="I87" s="80" t="n">
        <v>0.95</v>
      </c>
      <c r="J87" s="7" t="n">
        <v>6.016</v>
      </c>
      <c r="K87" s="16" t="n">
        <f aca="false">ABS(G87)</f>
        <v>500000</v>
      </c>
      <c r="L87" s="16" t="str">
        <f aca="false">IF(G87&gt;0,"BUY","SELL")</f>
        <v>BUY</v>
      </c>
      <c r="M87" s="16" t="str">
        <f aca="false">IF(E87="C","CALL","PUT")</f>
        <v>PUT</v>
      </c>
      <c r="N87" s="16" t="str">
        <f aca="false">CONCATENATE(L87," - ",M87)</f>
        <v>BUY - PUT</v>
      </c>
      <c r="O87" s="16" t="n">
        <f aca="false">I87+J87</f>
        <v>6.966</v>
      </c>
      <c r="P87" s="10" t="n">
        <f aca="false">IF(N87="SELL - PUT",IF(H87-O87&gt;0,0,(H87-O87)*K87),IF(N87="BUY - CALL",IF(O87-H87&gt;0,0,(H87-O87)*K87),IF(N87="SELL - CALL",IF(O87-H87&gt;0,0,(O87-H87)*K87),IF(N87="BUY - PUT",IF(H87-O87&gt;0,0,(O87-H87)*K87)))))</f>
        <v>0</v>
      </c>
    </row>
    <row r="88" customFormat="false" ht="12.75" hidden="false" customHeight="false" outlineLevel="0" collapsed="false">
      <c r="A88" s="0" t="s">
        <v>172</v>
      </c>
      <c r="B88" s="0" t="s">
        <v>423</v>
      </c>
      <c r="C88" s="7" t="s">
        <v>19</v>
      </c>
      <c r="D88" s="0" t="s">
        <v>20</v>
      </c>
      <c r="E88" s="0" t="s">
        <v>21</v>
      </c>
      <c r="F88" s="8" t="n">
        <v>36861</v>
      </c>
      <c r="G88" s="9" t="n">
        <v>-1000000</v>
      </c>
      <c r="H88" s="7" t="n">
        <v>7.14</v>
      </c>
      <c r="I88" s="80" t="n">
        <v>1.7</v>
      </c>
      <c r="J88" s="7" t="n">
        <v>6.016</v>
      </c>
      <c r="K88" s="16" t="n">
        <f aca="false">ABS(G88)</f>
        <v>1000000</v>
      </c>
      <c r="L88" s="16" t="str">
        <f aca="false">IF(G88&gt;0,"BUY","SELL")</f>
        <v>SELL</v>
      </c>
      <c r="M88" s="16" t="str">
        <f aca="false">IF(E88="C","CALL","PUT")</f>
        <v>CALL</v>
      </c>
      <c r="N88" s="16" t="str">
        <f aca="false">CONCATENATE(L88," - ",M88)</f>
        <v>SELL - CALL</v>
      </c>
      <c r="O88" s="16" t="n">
        <f aca="false">I88+J88</f>
        <v>7.716</v>
      </c>
      <c r="P88" s="10" t="n">
        <f aca="false">IF(N88="SELL - PUT",IF(H88-O88&gt;0,0,(H88-O88)*K88),IF(N88="BUY - CALL",IF(O88-H88&gt;0,0,(H88-O88)*K88),IF(N88="SELL - CALL",IF(O88-H88&gt;0,0,(O88-H88)*K88),IF(N88="BUY - PUT",IF(H88-O88&gt;0,0,(O88-H88)*K88)))))</f>
        <v>0</v>
      </c>
    </row>
    <row r="89" customFormat="false" ht="12.75" hidden="false" customHeight="false" outlineLevel="0" collapsed="false">
      <c r="A89" s="0" t="s">
        <v>172</v>
      </c>
      <c r="B89" s="0" t="s">
        <v>424</v>
      </c>
      <c r="C89" s="7" t="s">
        <v>19</v>
      </c>
      <c r="D89" s="0" t="s">
        <v>20</v>
      </c>
      <c r="E89" s="0" t="s">
        <v>31</v>
      </c>
      <c r="F89" s="8" t="n">
        <v>36861</v>
      </c>
      <c r="G89" s="9" t="n">
        <v>-1000000</v>
      </c>
      <c r="H89" s="7" t="n">
        <v>7.14</v>
      </c>
      <c r="I89" s="81" t="n">
        <v>1.7</v>
      </c>
      <c r="J89" s="7" t="n">
        <v>6.016</v>
      </c>
      <c r="K89" s="16" t="n">
        <f aca="false">ABS(G89)</f>
        <v>1000000</v>
      </c>
      <c r="L89" s="16" t="str">
        <f aca="false">IF(G89&gt;0,"BUY","SELL")</f>
        <v>SELL</v>
      </c>
      <c r="M89" s="16" t="str">
        <f aca="false">IF(E89="C","CALL","PUT")</f>
        <v>PUT</v>
      </c>
      <c r="N89" s="16" t="str">
        <f aca="false">CONCATENATE(L89," - ",M89)</f>
        <v>SELL - PUT</v>
      </c>
      <c r="O89" s="16" t="n">
        <f aca="false">I89+J89</f>
        <v>7.716</v>
      </c>
      <c r="P89" s="10" t="n">
        <f aca="false">IF(N89="SELL - PUT",IF(H89-O89&gt;0,0,(H89-O89)*K89),IF(N89="BUY - CALL",IF(O89-H89&gt;0,0,(H89-O89)*K89),IF(N89="SELL - CALL",IF(O89-H89&gt;0,0,(O89-H89)*K89),IF(N89="BUY - PUT",IF(H89-O89&gt;0,0,(O89-H89)*K89)))))</f>
        <v>-576000.000000001</v>
      </c>
    </row>
    <row r="90" customFormat="false" ht="12.75" hidden="false" customHeight="false" outlineLevel="0" collapsed="false">
      <c r="A90" s="0" t="s">
        <v>125</v>
      </c>
      <c r="B90" s="0" t="s">
        <v>426</v>
      </c>
      <c r="C90" s="7" t="s">
        <v>19</v>
      </c>
      <c r="D90" s="0" t="s">
        <v>20</v>
      </c>
      <c r="E90" s="0" t="s">
        <v>21</v>
      </c>
      <c r="F90" s="8" t="n">
        <v>36861</v>
      </c>
      <c r="G90" s="9" t="n">
        <v>310000</v>
      </c>
      <c r="H90" s="7" t="n">
        <v>7.14</v>
      </c>
      <c r="I90" s="0" t="n">
        <v>2.5</v>
      </c>
      <c r="J90" s="7" t="n">
        <v>6.016</v>
      </c>
      <c r="K90" s="16" t="n">
        <f aca="false">ABS(G90)</f>
        <v>310000</v>
      </c>
      <c r="L90" s="16" t="str">
        <f aca="false">IF(G90&gt;0,"BUY","SELL")</f>
        <v>BUY</v>
      </c>
      <c r="M90" s="16" t="str">
        <f aca="false">IF(E90="C","CALL","PUT")</f>
        <v>CALL</v>
      </c>
      <c r="N90" s="16" t="str">
        <f aca="false">CONCATENATE(L90," - ",M90)</f>
        <v>BUY - CALL</v>
      </c>
      <c r="O90" s="16" t="n">
        <f aca="false">I90+J90</f>
        <v>8.516</v>
      </c>
      <c r="P90" s="10" t="n">
        <f aca="false">IF(N90="SELL - PUT",IF(H90-O90&gt;0,0,(H90-O90)*K90),IF(N90="BUY - CALL",IF(O90-H90&gt;0,0,(H90-O90)*K90),IF(N90="SELL - CALL",IF(O90-H90&gt;0,0,(O90-H90)*K90),IF(N90="BUY - PUT",IF(H90-O90&gt;0,0,(O90-H90)*K90)))))</f>
        <v>0</v>
      </c>
    </row>
    <row r="91" customFormat="false" ht="12.75" hidden="false" customHeight="false" outlineLevel="0" collapsed="false">
      <c r="A91" s="0" t="s">
        <v>172</v>
      </c>
      <c r="B91" s="0" t="s">
        <v>427</v>
      </c>
      <c r="C91" s="7" t="s">
        <v>19</v>
      </c>
      <c r="D91" s="0" t="s">
        <v>20</v>
      </c>
      <c r="E91" s="0" t="s">
        <v>31</v>
      </c>
      <c r="F91" s="8" t="n">
        <v>36861</v>
      </c>
      <c r="G91" s="9" t="n">
        <v>-1000000</v>
      </c>
      <c r="H91" s="7" t="n">
        <v>7.14</v>
      </c>
      <c r="I91" s="81" t="n">
        <v>1.3</v>
      </c>
      <c r="J91" s="7" t="n">
        <v>6.016</v>
      </c>
      <c r="K91" s="16" t="n">
        <f aca="false">ABS(G91)</f>
        <v>1000000</v>
      </c>
      <c r="L91" s="16" t="str">
        <f aca="false">IF(G91&gt;0,"BUY","SELL")</f>
        <v>SELL</v>
      </c>
      <c r="M91" s="16" t="str">
        <f aca="false">IF(E91="C","CALL","PUT")</f>
        <v>PUT</v>
      </c>
      <c r="N91" s="16" t="str">
        <f aca="false">CONCATENATE(L91," - ",M91)</f>
        <v>SELL - PUT</v>
      </c>
      <c r="O91" s="16" t="n">
        <f aca="false">I91+J91</f>
        <v>7.316</v>
      </c>
      <c r="P91" s="10" t="n">
        <f aca="false">IF(N91="SELL - PUT",IF(H91-O91&gt;0,0,(H91-O91)*K91),IF(N91="BUY - CALL",IF(O91-H91&gt;0,0,(H91-O91)*K91),IF(N91="SELL - CALL",IF(O91-H91&gt;0,0,(O91-H91)*K91),IF(N91="BUY - PUT",IF(H91-O91&gt;0,0,(O91-H91)*K91)))))</f>
        <v>-176000</v>
      </c>
    </row>
    <row r="92" customFormat="false" ht="12.75" hidden="false" customHeight="false" outlineLevel="0" collapsed="false">
      <c r="A92" s="21" t="s">
        <v>122</v>
      </c>
      <c r="B92" s="0" t="s">
        <v>429</v>
      </c>
      <c r="C92" s="7" t="s">
        <v>19</v>
      </c>
      <c r="D92" s="0" t="s">
        <v>20</v>
      </c>
      <c r="E92" s="0" t="s">
        <v>21</v>
      </c>
      <c r="F92" s="14" t="n">
        <v>36861</v>
      </c>
      <c r="G92" s="9" t="n">
        <v>155000</v>
      </c>
      <c r="H92" s="7" t="n">
        <v>7.14</v>
      </c>
      <c r="I92" s="0" t="n">
        <v>1.3</v>
      </c>
      <c r="J92" s="7" t="n">
        <v>6.016</v>
      </c>
      <c r="K92" s="16" t="n">
        <f aca="false">ABS(G92)</f>
        <v>155000</v>
      </c>
      <c r="L92" s="16" t="str">
        <f aca="false">IF(G92&gt;0,"BUY","SELL")</f>
        <v>BUY</v>
      </c>
      <c r="M92" s="16" t="str">
        <f aca="false">IF(E92="C","CALL","PUT")</f>
        <v>CALL</v>
      </c>
      <c r="N92" s="16" t="str">
        <f aca="false">CONCATENATE(L92," - ",M92)</f>
        <v>BUY - CALL</v>
      </c>
      <c r="O92" s="16" t="n">
        <f aca="false">I92+J92</f>
        <v>7.316</v>
      </c>
      <c r="P92" s="10" t="n">
        <f aca="false">IF(N92="SELL - PUT",IF(H92-O92&gt;0,0,(H92-O92)*K92),IF(N92="BUY - CALL",IF(O92-H92&gt;0,0,(H92-O92)*K92),IF(N92="SELL - CALL",IF(O92-H92&gt;0,0,(O92-H92)*K92),IF(N92="BUY - PUT",IF(H92-O92&gt;0,0,(O92-H92)*K92)))))</f>
        <v>0</v>
      </c>
    </row>
    <row r="93" customFormat="false" ht="12.75" hidden="false" customHeight="false" outlineLevel="0" collapsed="false">
      <c r="A93" s="16" t="s">
        <v>122</v>
      </c>
      <c r="B93" s="0" t="s">
        <v>430</v>
      </c>
      <c r="C93" s="7" t="s">
        <v>19</v>
      </c>
      <c r="D93" s="0" t="s">
        <v>20</v>
      </c>
      <c r="E93" s="0" t="s">
        <v>31</v>
      </c>
      <c r="F93" s="14" t="n">
        <v>36861</v>
      </c>
      <c r="G93" s="9" t="n">
        <v>155000</v>
      </c>
      <c r="H93" s="7" t="n">
        <v>7.14</v>
      </c>
      <c r="I93" s="0" t="n">
        <v>1.3</v>
      </c>
      <c r="J93" s="7" t="n">
        <v>6.016</v>
      </c>
      <c r="K93" s="16" t="n">
        <f aca="false">ABS(G93)</f>
        <v>155000</v>
      </c>
      <c r="L93" s="16" t="str">
        <f aca="false">IF(G93&gt;0,"BUY","SELL")</f>
        <v>BUY</v>
      </c>
      <c r="M93" s="16" t="str">
        <f aca="false">IF(E93="C","CALL","PUT")</f>
        <v>PUT</v>
      </c>
      <c r="N93" s="16" t="str">
        <f aca="false">CONCATENATE(L93," - ",M93)</f>
        <v>BUY - PUT</v>
      </c>
      <c r="O93" s="16" t="n">
        <f aca="false">I93+J93</f>
        <v>7.316</v>
      </c>
      <c r="P93" s="10" t="n">
        <f aca="false">IF(N93="SELL - PUT",IF(H93-O93&gt;0,0,(H93-O93)*K93),IF(N93="BUY - CALL",IF(O93-H93&gt;0,0,(H93-O93)*K93),IF(N93="SELL - CALL",IF(O93-H93&gt;0,0,(O93-H93)*K93),IF(N93="BUY - PUT",IF(H93-O93&gt;0,0,(O93-H93)*K93)))))</f>
        <v>27280</v>
      </c>
    </row>
    <row r="94" customFormat="false" ht="12.75" hidden="false" customHeight="false" outlineLevel="0" collapsed="false">
      <c r="A94" s="21" t="s">
        <v>172</v>
      </c>
      <c r="B94" s="0" t="s">
        <v>431</v>
      </c>
      <c r="C94" s="7" t="s">
        <v>19</v>
      </c>
      <c r="D94" s="0" t="s">
        <v>20</v>
      </c>
      <c r="E94" s="0" t="s">
        <v>31</v>
      </c>
      <c r="F94" s="8" t="n">
        <v>36861</v>
      </c>
      <c r="G94" s="9" t="n">
        <v>500000</v>
      </c>
      <c r="H94" s="7" t="n">
        <v>7.14</v>
      </c>
      <c r="I94" s="0" t="n">
        <v>1</v>
      </c>
      <c r="J94" s="7" t="n">
        <v>6.016</v>
      </c>
      <c r="K94" s="16" t="n">
        <f aca="false">ABS(G94)</f>
        <v>500000</v>
      </c>
      <c r="L94" s="16" t="str">
        <f aca="false">IF(G94&gt;0,"BUY","SELL")</f>
        <v>BUY</v>
      </c>
      <c r="M94" s="16" t="str">
        <f aca="false">IF(E94="C","CALL","PUT")</f>
        <v>PUT</v>
      </c>
      <c r="N94" s="16" t="str">
        <f aca="false">CONCATENATE(L94," - ",M94)</f>
        <v>BUY - PUT</v>
      </c>
      <c r="O94" s="16" t="n">
        <f aca="false">I94+J94</f>
        <v>7.016</v>
      </c>
      <c r="P94" s="10" t="n">
        <f aca="false">IF(N94="SELL - PUT",IF(H94-O94&gt;0,0,(H94-O94)*K94),IF(N94="BUY - CALL",IF(O94-H94&gt;0,0,(H94-O94)*K94),IF(N94="SELL - CALL",IF(O94-H94&gt;0,0,(O94-H94)*K94),IF(N94="BUY - PUT",IF(H94-O94&gt;0,0,(O94-H94)*K94)))))</f>
        <v>0</v>
      </c>
    </row>
    <row r="95" customFormat="false" ht="12.75" hidden="false" customHeight="false" outlineLevel="0" collapsed="false">
      <c r="A95" s="16" t="s">
        <v>172</v>
      </c>
      <c r="B95" s="0" t="s">
        <v>432</v>
      </c>
      <c r="C95" s="7" t="s">
        <v>19</v>
      </c>
      <c r="D95" s="0" t="s">
        <v>20</v>
      </c>
      <c r="E95" s="0" t="s">
        <v>21</v>
      </c>
      <c r="F95" s="8" t="n">
        <v>36861</v>
      </c>
      <c r="G95" s="9" t="n">
        <v>-310000</v>
      </c>
      <c r="H95" s="7" t="n">
        <v>7.14</v>
      </c>
      <c r="I95" s="0" t="n">
        <v>2.5</v>
      </c>
      <c r="J95" s="7" t="n">
        <v>6.016</v>
      </c>
      <c r="K95" s="16" t="n">
        <f aca="false">ABS(G95)</f>
        <v>310000</v>
      </c>
      <c r="L95" s="16" t="str">
        <f aca="false">IF(G95&gt;0,"BUY","SELL")</f>
        <v>SELL</v>
      </c>
      <c r="M95" s="16" t="str">
        <f aca="false">IF(E95="C","CALL","PUT")</f>
        <v>CALL</v>
      </c>
      <c r="N95" s="16" t="str">
        <f aca="false">CONCATENATE(L95," - ",M95)</f>
        <v>SELL - CALL</v>
      </c>
      <c r="O95" s="16" t="n">
        <f aca="false">I95+J95</f>
        <v>8.516</v>
      </c>
      <c r="P95" s="10" t="n">
        <f aca="false">IF(N95="SELL - PUT",IF(H95-O95&gt;0,0,(H95-O95)*K95),IF(N95="BUY - CALL",IF(O95-H95&gt;0,0,(H95-O95)*K95),IF(N95="SELL - CALL",IF(O95-H95&gt;0,0,(O95-H95)*K95),IF(N95="BUY - PUT",IF(H95-O95&gt;0,0,(O95-H95)*K95)))))</f>
        <v>0</v>
      </c>
    </row>
    <row r="96" customFormat="false" ht="12.75" hidden="false" customHeight="false" outlineLevel="0" collapsed="false">
      <c r="A96" s="16" t="s">
        <v>172</v>
      </c>
      <c r="B96" s="0" t="s">
        <v>433</v>
      </c>
      <c r="C96" s="7" t="s">
        <v>19</v>
      </c>
      <c r="D96" s="0" t="s">
        <v>20</v>
      </c>
      <c r="E96" s="0" t="s">
        <v>21</v>
      </c>
      <c r="F96" s="8" t="n">
        <v>36861</v>
      </c>
      <c r="G96" s="9" t="n">
        <v>-500000</v>
      </c>
      <c r="H96" s="7" t="n">
        <v>7.14</v>
      </c>
      <c r="I96" s="0" t="n">
        <v>1.52</v>
      </c>
      <c r="J96" s="7" t="n">
        <v>6.016</v>
      </c>
      <c r="K96" s="16" t="n">
        <f aca="false">ABS(G96)</f>
        <v>500000</v>
      </c>
      <c r="L96" s="16" t="str">
        <f aca="false">IF(G96&gt;0,"BUY","SELL")</f>
        <v>SELL</v>
      </c>
      <c r="M96" s="16" t="str">
        <f aca="false">IF(E96="C","CALL","PUT")</f>
        <v>CALL</v>
      </c>
      <c r="N96" s="16" t="str">
        <f aca="false">CONCATENATE(L96," - ",M96)</f>
        <v>SELL - CALL</v>
      </c>
      <c r="O96" s="16" t="n">
        <f aca="false">I96+J96</f>
        <v>7.536</v>
      </c>
      <c r="P96" s="10" t="n">
        <f aca="false">IF(N96="SELL - PUT",IF(H96-O96&gt;0,0,(H96-O96)*K96),IF(N96="BUY - CALL",IF(O96-H96&gt;0,0,(H96-O96)*K96),IF(N96="SELL - CALL",IF(O96-H96&gt;0,0,(O96-H96)*K96),IF(N96="BUY - PUT",IF(H96-O96&gt;0,0,(O96-H96)*K96)))))</f>
        <v>0</v>
      </c>
    </row>
    <row r="97" customFormat="false" ht="12.75" hidden="false" customHeight="false" outlineLevel="0" collapsed="false">
      <c r="A97" s="0" t="s">
        <v>172</v>
      </c>
      <c r="B97" s="0" t="s">
        <v>434</v>
      </c>
      <c r="C97" s="7" t="s">
        <v>19</v>
      </c>
      <c r="D97" s="0" t="s">
        <v>20</v>
      </c>
      <c r="E97" s="0" t="s">
        <v>31</v>
      </c>
      <c r="F97" s="8" t="n">
        <v>36861</v>
      </c>
      <c r="G97" s="9" t="n">
        <v>-500000</v>
      </c>
      <c r="H97" s="7" t="n">
        <v>7.14</v>
      </c>
      <c r="I97" s="0" t="n">
        <v>1.52</v>
      </c>
      <c r="J97" s="7" t="n">
        <v>6.016</v>
      </c>
      <c r="K97" s="16" t="n">
        <f aca="false">ABS(G97)</f>
        <v>500000</v>
      </c>
      <c r="L97" s="16" t="str">
        <f aca="false">IF(G97&gt;0,"BUY","SELL")</f>
        <v>SELL</v>
      </c>
      <c r="M97" s="16" t="str">
        <f aca="false">IF(E97="C","CALL","PUT")</f>
        <v>PUT</v>
      </c>
      <c r="N97" s="16" t="str">
        <f aca="false">CONCATENATE(L97," - ",M97)</f>
        <v>SELL - PUT</v>
      </c>
      <c r="O97" s="16" t="n">
        <f aca="false">I97+J97</f>
        <v>7.536</v>
      </c>
      <c r="P97" s="10" t="n">
        <f aca="false">IF(N97="SELL - PUT",IF(H97-O97&gt;0,0,(H97-O97)*K97),IF(N97="BUY - CALL",IF(O97-H97&gt;0,0,(H97-O97)*K97),IF(N97="SELL - CALL",IF(O97-H97&gt;0,0,(O97-H97)*K97),IF(N97="BUY - PUT",IF(H97-O97&gt;0,0,(O97-H97)*K97)))))</f>
        <v>-198000</v>
      </c>
    </row>
    <row r="98" customFormat="false" ht="12.75" hidden="false" customHeight="false" outlineLevel="0" collapsed="false">
      <c r="A98" s="0" t="s">
        <v>266</v>
      </c>
      <c r="B98" s="0" t="s">
        <v>438</v>
      </c>
      <c r="C98" s="7" t="s">
        <v>19</v>
      </c>
      <c r="D98" s="0" t="s">
        <v>20</v>
      </c>
      <c r="E98" s="0" t="s">
        <v>21</v>
      </c>
      <c r="F98" s="8" t="n">
        <v>36861</v>
      </c>
      <c r="G98" s="9" t="n">
        <v>620000</v>
      </c>
      <c r="H98" s="7" t="n">
        <v>7.14</v>
      </c>
      <c r="I98" s="0" t="n">
        <v>3</v>
      </c>
      <c r="J98" s="7" t="n">
        <v>6.016</v>
      </c>
      <c r="K98" s="16" t="n">
        <f aca="false">ABS(G98)</f>
        <v>620000</v>
      </c>
      <c r="L98" s="16" t="str">
        <f aca="false">IF(G98&gt;0,"BUY","SELL")</f>
        <v>BUY</v>
      </c>
      <c r="M98" s="16" t="str">
        <f aca="false">IF(E98="C","CALL","PUT")</f>
        <v>CALL</v>
      </c>
      <c r="N98" s="16" t="str">
        <f aca="false">CONCATENATE(L98," - ",M98)</f>
        <v>BUY - CALL</v>
      </c>
      <c r="O98" s="16" t="n">
        <f aca="false">I98+J98</f>
        <v>9.016</v>
      </c>
      <c r="P98" s="10" t="n">
        <f aca="false">IF(N98="SELL - PUT",IF(H98-O98&gt;0,0,(H98-O98)*K98),IF(N98="BUY - CALL",IF(O98-H98&gt;0,0,(H98-O98)*K98),IF(N98="SELL - CALL",IF(O98-H98&gt;0,0,(O98-H98)*K98),IF(N98="BUY - PUT",IF(H98-O98&gt;0,0,(O98-H98)*K98)))))</f>
        <v>0</v>
      </c>
    </row>
    <row r="99" customFormat="false" ht="12.75" hidden="false" customHeight="false" outlineLevel="0" collapsed="false">
      <c r="A99" s="21" t="s">
        <v>266</v>
      </c>
      <c r="B99" s="0" t="s">
        <v>439</v>
      </c>
      <c r="C99" s="7" t="s">
        <v>19</v>
      </c>
      <c r="D99" s="0" t="s">
        <v>20</v>
      </c>
      <c r="E99" s="0" t="s">
        <v>21</v>
      </c>
      <c r="F99" s="8" t="n">
        <v>36861</v>
      </c>
      <c r="G99" s="9" t="n">
        <v>-620000</v>
      </c>
      <c r="H99" s="7" t="n">
        <v>7.14</v>
      </c>
      <c r="I99" s="0" t="n">
        <v>3.5</v>
      </c>
      <c r="J99" s="7" t="n">
        <v>6.016</v>
      </c>
      <c r="K99" s="16" t="n">
        <f aca="false">ABS(G99)</f>
        <v>620000</v>
      </c>
      <c r="L99" s="16" t="str">
        <f aca="false">IF(G99&gt;0,"BUY","SELL")</f>
        <v>SELL</v>
      </c>
      <c r="M99" s="16" t="str">
        <f aca="false">IF(E99="C","CALL","PUT")</f>
        <v>CALL</v>
      </c>
      <c r="N99" s="16" t="str">
        <f aca="false">CONCATENATE(L99," - ",M99)</f>
        <v>SELL - CALL</v>
      </c>
      <c r="O99" s="16" t="n">
        <f aca="false">I99+J99</f>
        <v>9.516</v>
      </c>
      <c r="P99" s="10" t="n">
        <f aca="false">IF(N99="SELL - PUT",IF(H99-O99&gt;0,0,(H99-O99)*K99),IF(N99="BUY - CALL",IF(O99-H99&gt;0,0,(H99-O99)*K99),IF(N99="SELL - CALL",IF(O99-H99&gt;0,0,(O99-H99)*K99),IF(N99="BUY - PUT",IF(H99-O99&gt;0,0,(O99-H99)*K99)))))</f>
        <v>0</v>
      </c>
    </row>
    <row r="100" customFormat="false" ht="12.75" hidden="false" customHeight="false" outlineLevel="0" collapsed="false">
      <c r="A100" s="39" t="s">
        <v>172</v>
      </c>
      <c r="B100" s="0" t="s">
        <v>556</v>
      </c>
      <c r="C100" s="7" t="s">
        <v>19</v>
      </c>
      <c r="D100" s="0" t="s">
        <v>20</v>
      </c>
      <c r="E100" s="0" t="s">
        <v>21</v>
      </c>
      <c r="F100" s="8" t="n">
        <v>36861</v>
      </c>
      <c r="G100" s="9" t="n">
        <v>-500000</v>
      </c>
      <c r="H100" s="7" t="n">
        <v>7.14</v>
      </c>
      <c r="I100" s="0" t="n">
        <v>3</v>
      </c>
      <c r="J100" s="7" t="n">
        <v>6.016</v>
      </c>
      <c r="K100" s="16" t="n">
        <f aca="false">ABS(G100)</f>
        <v>500000</v>
      </c>
      <c r="L100" s="16" t="str">
        <f aca="false">IF(G100&gt;0,"BUY","SELL")</f>
        <v>SELL</v>
      </c>
      <c r="M100" s="16" t="str">
        <f aca="false">IF(E100="C","CALL","PUT")</f>
        <v>CALL</v>
      </c>
      <c r="N100" s="16" t="str">
        <f aca="false">CONCATENATE(L100," - ",M100)</f>
        <v>SELL - CALL</v>
      </c>
      <c r="O100" s="16" t="n">
        <f aca="false">I100+J100</f>
        <v>9.016</v>
      </c>
      <c r="P100" s="10" t="n">
        <f aca="false">IF(N100="SELL - PUT",IF(H100-O100&gt;0,0,(H100-O100)*K100),IF(N100="BUY - CALL",IF(O100-H100&gt;0,0,(H100-O100)*K100),IF(N100="SELL - CALL",IF(O100-H100&gt;0,0,(O100-H100)*K100),IF(N100="BUY - PUT",IF(H100-O100&gt;0,0,(O100-H100)*K100)))))</f>
        <v>0</v>
      </c>
    </row>
    <row r="101" customFormat="false" ht="12.75" hidden="false" customHeight="false" outlineLevel="0" collapsed="false">
      <c r="A101" s="21" t="s">
        <v>206</v>
      </c>
      <c r="B101" s="0" t="s">
        <v>440</v>
      </c>
      <c r="C101" s="7" t="s">
        <v>19</v>
      </c>
      <c r="D101" s="0" t="s">
        <v>20</v>
      </c>
      <c r="E101" s="0" t="s">
        <v>31</v>
      </c>
      <c r="F101" s="8" t="n">
        <v>36861</v>
      </c>
      <c r="G101" s="9" t="n">
        <v>1000000</v>
      </c>
      <c r="H101" s="7" t="n">
        <v>7.14</v>
      </c>
      <c r="I101" s="0" t="n">
        <v>0.95</v>
      </c>
      <c r="J101" s="7" t="n">
        <v>6.016</v>
      </c>
      <c r="K101" s="16" t="n">
        <f aca="false">ABS(G101)</f>
        <v>1000000</v>
      </c>
      <c r="L101" s="16" t="str">
        <f aca="false">IF(G101&gt;0,"BUY","SELL")</f>
        <v>BUY</v>
      </c>
      <c r="M101" s="16" t="str">
        <f aca="false">IF(E101="C","CALL","PUT")</f>
        <v>PUT</v>
      </c>
      <c r="N101" s="16" t="str">
        <f aca="false">CONCATENATE(L101," - ",M101)</f>
        <v>BUY - PUT</v>
      </c>
      <c r="O101" s="16" t="n">
        <f aca="false">I101+J101</f>
        <v>6.966</v>
      </c>
      <c r="P101" s="10" t="n">
        <f aca="false">IF(N101="SELL - PUT",IF(H101-O101&gt;0,0,(H101-O101)*K101),IF(N101="BUY - CALL",IF(O101-H101&gt;0,0,(H101-O101)*K101),IF(N101="SELL - CALL",IF(O101-H101&gt;0,0,(O101-H101)*K101),IF(N101="BUY - PUT",IF(H101-O101&gt;0,0,(O101-H101)*K101)))))</f>
        <v>0</v>
      </c>
    </row>
    <row r="102" customFormat="false" ht="12.75" hidden="false" customHeight="false" outlineLevel="0" collapsed="false">
      <c r="A102" s="0" t="s">
        <v>218</v>
      </c>
      <c r="B102" s="0" t="s">
        <v>441</v>
      </c>
      <c r="C102" s="7" t="s">
        <v>19</v>
      </c>
      <c r="D102" s="0" t="s">
        <v>20</v>
      </c>
      <c r="E102" s="0" t="s">
        <v>21</v>
      </c>
      <c r="F102" s="8" t="n">
        <v>36861</v>
      </c>
      <c r="G102" s="9" t="n">
        <v>-310000</v>
      </c>
      <c r="H102" s="7" t="n">
        <v>7.14</v>
      </c>
      <c r="I102" s="0" t="n">
        <v>4</v>
      </c>
      <c r="J102" s="7" t="n">
        <v>6.016</v>
      </c>
      <c r="K102" s="16" t="n">
        <f aca="false">ABS(G102)</f>
        <v>310000</v>
      </c>
      <c r="L102" s="16" t="str">
        <f aca="false">IF(G102&gt;0,"BUY","SELL")</f>
        <v>SELL</v>
      </c>
      <c r="M102" s="16" t="str">
        <f aca="false">IF(E102="C","CALL","PUT")</f>
        <v>CALL</v>
      </c>
      <c r="N102" s="16" t="str">
        <f aca="false">CONCATENATE(L102," - ",M102)</f>
        <v>SELL - CALL</v>
      </c>
      <c r="O102" s="16" t="n">
        <f aca="false">I102+J102</f>
        <v>10.016</v>
      </c>
      <c r="P102" s="10" t="n">
        <f aca="false">IF(N102="SELL - PUT",IF(H102-O102&gt;0,0,(H102-O102)*K102),IF(N102="BUY - CALL",IF(O102-H102&gt;0,0,(H102-O102)*K102),IF(N102="SELL - CALL",IF(O102-H102&gt;0,0,(O102-H102)*K102),IF(N102="BUY - PUT",IF(H102-O102&gt;0,0,(O102-H102)*K102)))))</f>
        <v>0</v>
      </c>
    </row>
    <row r="103" customFormat="false" ht="12.75" hidden="false" customHeight="false" outlineLevel="0" collapsed="false">
      <c r="A103" s="16" t="s">
        <v>115</v>
      </c>
      <c r="B103" s="0" t="s">
        <v>442</v>
      </c>
      <c r="C103" s="7" t="s">
        <v>19</v>
      </c>
      <c r="D103" s="0" t="s">
        <v>20</v>
      </c>
      <c r="E103" s="0" t="s">
        <v>21</v>
      </c>
      <c r="F103" s="8" t="n">
        <v>36861</v>
      </c>
      <c r="G103" s="9" t="n">
        <v>310000</v>
      </c>
      <c r="H103" s="7" t="n">
        <v>7.14</v>
      </c>
      <c r="I103" s="0" t="n">
        <v>2.5</v>
      </c>
      <c r="J103" s="7" t="n">
        <v>6.016</v>
      </c>
      <c r="K103" s="16" t="n">
        <f aca="false">ABS(G103)</f>
        <v>310000</v>
      </c>
      <c r="L103" s="16" t="str">
        <f aca="false">IF(G103&gt;0,"BUY","SELL")</f>
        <v>BUY</v>
      </c>
      <c r="M103" s="16" t="str">
        <f aca="false">IF(E103="C","CALL","PUT")</f>
        <v>CALL</v>
      </c>
      <c r="N103" s="16" t="str">
        <f aca="false">CONCATENATE(L103," - ",M103)</f>
        <v>BUY - CALL</v>
      </c>
      <c r="O103" s="16" t="n">
        <f aca="false">I103+J103</f>
        <v>8.516</v>
      </c>
      <c r="P103" s="10" t="n">
        <f aca="false">IF(N103="SELL - PUT",IF(H103-O103&gt;0,0,(H103-O103)*K103),IF(N103="BUY - CALL",IF(O103-H103&gt;0,0,(H103-O103)*K103),IF(N103="SELL - CALL",IF(O103-H103&gt;0,0,(O103-H103)*K103),IF(N103="BUY - PUT",IF(H103-O103&gt;0,0,(O103-H103)*K103)))))</f>
        <v>0</v>
      </c>
    </row>
    <row r="104" customFormat="false" ht="12.75" hidden="false" customHeight="false" outlineLevel="0" collapsed="false">
      <c r="A104" s="16" t="s">
        <v>218</v>
      </c>
      <c r="B104" s="0" t="s">
        <v>443</v>
      </c>
      <c r="C104" s="7" t="s">
        <v>19</v>
      </c>
      <c r="D104" s="0" t="s">
        <v>20</v>
      </c>
      <c r="E104" s="0" t="s">
        <v>21</v>
      </c>
      <c r="F104" s="8" t="n">
        <v>36861</v>
      </c>
      <c r="G104" s="9" t="n">
        <v>-500000</v>
      </c>
      <c r="H104" s="7" t="n">
        <v>7.14</v>
      </c>
      <c r="I104" s="0" t="n">
        <v>1.45</v>
      </c>
      <c r="J104" s="7" t="n">
        <v>6.016</v>
      </c>
      <c r="K104" s="16" t="n">
        <f aca="false">ABS(G104)</f>
        <v>500000</v>
      </c>
      <c r="L104" s="16" t="str">
        <f aca="false">IF(G104&gt;0,"BUY","SELL")</f>
        <v>SELL</v>
      </c>
      <c r="M104" s="16" t="str">
        <f aca="false">IF(E104="C","CALL","PUT")</f>
        <v>CALL</v>
      </c>
      <c r="N104" s="16" t="str">
        <f aca="false">CONCATENATE(L104," - ",M104)</f>
        <v>SELL - CALL</v>
      </c>
      <c r="O104" s="16" t="n">
        <f aca="false">I104+J104</f>
        <v>7.466</v>
      </c>
      <c r="P104" s="10" t="n">
        <f aca="false">IF(N104="SELL - PUT",IF(H104-O104&gt;0,0,(H104-O104)*K104),IF(N104="BUY - CALL",IF(O104-H104&gt;0,0,(H104-O104)*K104),IF(N104="SELL - CALL",IF(O104-H104&gt;0,0,(O104-H104)*K104),IF(N104="BUY - PUT",IF(H104-O104&gt;0,0,(O104-H104)*K104)))))</f>
        <v>0</v>
      </c>
    </row>
    <row r="105" customFormat="false" ht="12.75" hidden="false" customHeight="false" outlineLevel="0" collapsed="false">
      <c r="A105" s="16" t="s">
        <v>218</v>
      </c>
      <c r="B105" s="0" t="s">
        <v>444</v>
      </c>
      <c r="C105" s="7" t="s">
        <v>19</v>
      </c>
      <c r="D105" s="0" t="s">
        <v>20</v>
      </c>
      <c r="E105" s="0" t="s">
        <v>31</v>
      </c>
      <c r="F105" s="8" t="n">
        <v>36861</v>
      </c>
      <c r="G105" s="9" t="n">
        <v>-500000</v>
      </c>
      <c r="H105" s="7" t="n">
        <v>7.14</v>
      </c>
      <c r="I105" s="0" t="n">
        <v>1.45</v>
      </c>
      <c r="J105" s="7" t="n">
        <v>6.016</v>
      </c>
      <c r="K105" s="16" t="n">
        <f aca="false">ABS(G105)</f>
        <v>500000</v>
      </c>
      <c r="L105" s="16" t="str">
        <f aca="false">IF(G105&gt;0,"BUY","SELL")</f>
        <v>SELL</v>
      </c>
      <c r="M105" s="16" t="str">
        <f aca="false">IF(E105="C","CALL","PUT")</f>
        <v>PUT</v>
      </c>
      <c r="N105" s="16" t="str">
        <f aca="false">CONCATENATE(L105," - ",M105)</f>
        <v>SELL - PUT</v>
      </c>
      <c r="O105" s="16" t="n">
        <f aca="false">I105+J105</f>
        <v>7.466</v>
      </c>
      <c r="P105" s="76" t="n">
        <f aca="false">IF(N105="SELL - PUT",IF(H105-O105&gt;0,0,(H105-O105)*K105),IF(N105="BUY - CALL",IF(O105-H105&gt;0,0,(H105-O105)*K105),IF(N105="SELL - CALL",IF(O105-H105&gt;0,0,(O105-H105)*K105),IF(N105="BUY - PUT",IF(H105-O105&gt;0,0,(O105-H105)*K105)))))</f>
        <v>-163000</v>
      </c>
    </row>
    <row r="106" customFormat="false" ht="12.75" hidden="false" customHeight="false" outlineLevel="0" collapsed="false">
      <c r="A106" s="16" t="s">
        <v>218</v>
      </c>
      <c r="B106" s="0" t="s">
        <v>445</v>
      </c>
      <c r="C106" s="7" t="s">
        <v>19</v>
      </c>
      <c r="D106" s="0" t="s">
        <v>20</v>
      </c>
      <c r="E106" s="0" t="s">
        <v>31</v>
      </c>
      <c r="F106" s="8" t="n">
        <v>36861</v>
      </c>
      <c r="G106" s="9" t="n">
        <v>1000000</v>
      </c>
      <c r="H106" s="7" t="n">
        <v>7.14</v>
      </c>
      <c r="I106" s="0" t="n">
        <v>0.95</v>
      </c>
      <c r="J106" s="7" t="n">
        <v>6.016</v>
      </c>
      <c r="K106" s="16" t="n">
        <f aca="false">ABS(G106)</f>
        <v>1000000</v>
      </c>
      <c r="L106" s="16" t="str">
        <f aca="false">IF(G106&gt;0,"BUY","SELL")</f>
        <v>BUY</v>
      </c>
      <c r="M106" s="16" t="str">
        <f aca="false">IF(E106="C","CALL","PUT")</f>
        <v>PUT</v>
      </c>
      <c r="N106" s="16" t="str">
        <f aca="false">CONCATENATE(L106," - ",M106)</f>
        <v>BUY - PUT</v>
      </c>
      <c r="O106" s="16" t="n">
        <f aca="false">I106+J106</f>
        <v>6.966</v>
      </c>
      <c r="P106" s="76" t="n">
        <f aca="false">IF(N106="SELL - PUT",IF(H106-O106&gt;0,0,(H106-O106)*K106),IF(N106="BUY - CALL",IF(O106-H106&gt;0,0,(H106-O106)*K106),IF(N106="SELL - CALL",IF(O106-H106&gt;0,0,(O106-H106)*K106),IF(N106="BUY - PUT",IF(H106-O106&gt;0,0,(O106-H106)*K106)))))</f>
        <v>0</v>
      </c>
    </row>
    <row r="107" customFormat="false" ht="12.75" hidden="false" customHeight="false" outlineLevel="0" collapsed="false">
      <c r="A107" s="0" t="s">
        <v>172</v>
      </c>
      <c r="B107" s="0" t="s">
        <v>557</v>
      </c>
      <c r="C107" s="7" t="s">
        <v>19</v>
      </c>
      <c r="D107" s="0" t="s">
        <v>20</v>
      </c>
      <c r="E107" s="0" t="s">
        <v>21</v>
      </c>
      <c r="F107" s="8" t="n">
        <v>36861</v>
      </c>
      <c r="G107" s="9" t="n">
        <v>1000000</v>
      </c>
      <c r="H107" s="7" t="n">
        <v>7.14</v>
      </c>
      <c r="I107" s="80" t="n">
        <v>2.5</v>
      </c>
      <c r="J107" s="7" t="n">
        <v>6.016</v>
      </c>
      <c r="K107" s="16" t="n">
        <f aca="false">ABS(G107)</f>
        <v>1000000</v>
      </c>
      <c r="L107" s="16" t="str">
        <f aca="false">IF(G107&gt;0,"BUY","SELL")</f>
        <v>BUY</v>
      </c>
      <c r="M107" s="16" t="str">
        <f aca="false">IF(E107="C","CALL","PUT")</f>
        <v>CALL</v>
      </c>
      <c r="N107" s="16" t="str">
        <f aca="false">CONCATENATE(L107," - ",M107)</f>
        <v>BUY - CALL</v>
      </c>
      <c r="O107" s="16" t="n">
        <f aca="false">I107+J107</f>
        <v>8.516</v>
      </c>
      <c r="P107" s="76" t="n">
        <f aca="false">IF(N107="SELL - PUT",IF(H107-O107&gt;0,0,(H107-O107)*K107),IF(N107="BUY - CALL",IF(O107-H107&gt;0,0,(H107-O107)*K107),IF(N107="SELL - CALL",IF(O107-H107&gt;0,0,(O107-H107)*K107),IF(N107="BUY - PUT",IF(H107-O107&gt;0,0,(O107-H107)*K107)))))</f>
        <v>0</v>
      </c>
    </row>
    <row r="108" customFormat="false" ht="12.75" hidden="false" customHeight="false" outlineLevel="0" collapsed="false">
      <c r="A108" s="0" t="s">
        <v>172</v>
      </c>
      <c r="B108" s="0" t="s">
        <v>450</v>
      </c>
      <c r="C108" s="7" t="s">
        <v>19</v>
      </c>
      <c r="D108" s="0" t="s">
        <v>20</v>
      </c>
      <c r="E108" s="0" t="s">
        <v>21</v>
      </c>
      <c r="F108" s="8" t="n">
        <v>36861</v>
      </c>
      <c r="G108" s="9" t="n">
        <v>-620000</v>
      </c>
      <c r="H108" s="7" t="n">
        <v>7.14</v>
      </c>
      <c r="I108" s="80" t="n">
        <v>1.55</v>
      </c>
      <c r="J108" s="7" t="n">
        <v>6.016</v>
      </c>
      <c r="K108" s="16" t="n">
        <f aca="false">ABS(G108)</f>
        <v>620000</v>
      </c>
      <c r="L108" s="16" t="str">
        <f aca="false">IF(G108&gt;0,"BUY","SELL")</f>
        <v>SELL</v>
      </c>
      <c r="M108" s="16" t="str">
        <f aca="false">IF(E108="C","CALL","PUT")</f>
        <v>CALL</v>
      </c>
      <c r="N108" s="16" t="str">
        <f aca="false">CONCATENATE(L108," - ",M108)</f>
        <v>SELL - CALL</v>
      </c>
      <c r="O108" s="16" t="n">
        <f aca="false">I108+J108</f>
        <v>7.566</v>
      </c>
      <c r="P108" s="76" t="n">
        <f aca="false">IF(N108="SELL - PUT",IF(H108-O108&gt;0,0,(H108-O108)*K108),IF(N108="BUY - CALL",IF(O108-H108&gt;0,0,(H108-O108)*K108),IF(N108="SELL - CALL",IF(O108-H108&gt;0,0,(O108-H108)*K108),IF(N108="BUY - PUT",IF(H108-O108&gt;0,0,(O108-H108)*K108)))))</f>
        <v>0</v>
      </c>
    </row>
    <row r="109" customFormat="false" ht="12.75" hidden="false" customHeight="false" outlineLevel="0" collapsed="false">
      <c r="A109" s="0" t="s">
        <v>172</v>
      </c>
      <c r="B109" s="0" t="s">
        <v>451</v>
      </c>
      <c r="C109" s="7" t="s">
        <v>19</v>
      </c>
      <c r="D109" s="0" t="s">
        <v>20</v>
      </c>
      <c r="E109" s="0" t="s">
        <v>31</v>
      </c>
      <c r="F109" s="8" t="n">
        <v>36861</v>
      </c>
      <c r="G109" s="9" t="n">
        <v>-620000</v>
      </c>
      <c r="H109" s="7" t="n">
        <v>7.14</v>
      </c>
      <c r="I109" s="80" t="n">
        <v>1.55</v>
      </c>
      <c r="J109" s="7" t="n">
        <v>6.016</v>
      </c>
      <c r="K109" s="16" t="n">
        <f aca="false">ABS(G109)</f>
        <v>620000</v>
      </c>
      <c r="L109" s="16" t="str">
        <f aca="false">IF(G109&gt;0,"BUY","SELL")</f>
        <v>SELL</v>
      </c>
      <c r="M109" s="16" t="str">
        <f aca="false">IF(E109="C","CALL","PUT")</f>
        <v>PUT</v>
      </c>
      <c r="N109" s="16" t="str">
        <f aca="false">CONCATENATE(L109," - ",M109)</f>
        <v>SELL - PUT</v>
      </c>
      <c r="O109" s="16" t="n">
        <f aca="false">I109+J109</f>
        <v>7.566</v>
      </c>
      <c r="P109" s="76" t="n">
        <f aca="false">IF(N109="SELL - PUT",IF(H109-O109&gt;0,0,(H109-O109)*K109),IF(N109="BUY - CALL",IF(O109-H109&gt;0,0,(H109-O109)*K109),IF(N109="SELL - CALL",IF(O109-H109&gt;0,0,(O109-H109)*K109),IF(N109="BUY - PUT",IF(H109-O109&gt;0,0,(O109-H109)*K109)))))</f>
        <v>-264120</v>
      </c>
    </row>
    <row r="110" customFormat="false" ht="12.75" hidden="false" customHeight="false" outlineLevel="0" collapsed="false">
      <c r="A110" s="0" t="s">
        <v>218</v>
      </c>
      <c r="B110" s="0" t="s">
        <v>452</v>
      </c>
      <c r="C110" s="0" t="s">
        <v>19</v>
      </c>
      <c r="D110" s="0" t="s">
        <v>20</v>
      </c>
      <c r="E110" s="0" t="s">
        <v>21</v>
      </c>
      <c r="F110" s="8" t="n">
        <v>36861</v>
      </c>
      <c r="G110" s="9" t="n">
        <v>-500000</v>
      </c>
      <c r="H110" s="7" t="n">
        <v>7.14</v>
      </c>
      <c r="I110" s="81" t="n">
        <v>3</v>
      </c>
      <c r="J110" s="7" t="n">
        <v>6.016</v>
      </c>
      <c r="K110" s="16" t="n">
        <f aca="false">ABS(G110)</f>
        <v>500000</v>
      </c>
      <c r="L110" s="16" t="str">
        <f aca="false">IF(G110&gt;0,"BUY","SELL")</f>
        <v>SELL</v>
      </c>
      <c r="M110" s="16" t="str">
        <f aca="false">IF(E110="C","CALL","PUT")</f>
        <v>CALL</v>
      </c>
      <c r="N110" s="16" t="str">
        <f aca="false">CONCATENATE(L110," - ",M110)</f>
        <v>SELL - CALL</v>
      </c>
      <c r="O110" s="16" t="n">
        <f aca="false">I110+J110</f>
        <v>9.016</v>
      </c>
      <c r="P110" s="76" t="n">
        <f aca="false">IF(N110="SELL - PUT",IF(H110-O110&gt;0,0,(H110-O110)*K110),IF(N110="BUY - CALL",IF(O110-H110&gt;0,0,(H110-O110)*K110),IF(N110="SELL - CALL",IF(O110-H110&gt;0,0,(O110-H110)*K110),IF(N110="BUY - PUT",IF(H110-O110&gt;0,0,(O110-H110)*K110)))))</f>
        <v>0</v>
      </c>
    </row>
    <row r="111" customFormat="false" ht="12.75" hidden="false" customHeight="false" outlineLevel="0" collapsed="false">
      <c r="A111" s="0" t="s">
        <v>222</v>
      </c>
      <c r="B111" s="0" t="s">
        <v>453</v>
      </c>
      <c r="C111" s="0" t="s">
        <v>19</v>
      </c>
      <c r="D111" s="0" t="s">
        <v>20</v>
      </c>
      <c r="E111" s="0" t="s">
        <v>31</v>
      </c>
      <c r="F111" s="8" t="n">
        <v>36861</v>
      </c>
      <c r="G111" s="9" t="n">
        <v>310000</v>
      </c>
      <c r="H111" s="7" t="n">
        <v>7.14</v>
      </c>
      <c r="I111" s="81" t="n">
        <v>1</v>
      </c>
      <c r="J111" s="7" t="n">
        <v>6.016</v>
      </c>
      <c r="K111" s="16" t="n">
        <f aca="false">ABS(G111)</f>
        <v>310000</v>
      </c>
      <c r="L111" s="16" t="str">
        <f aca="false">IF(G111&gt;0,"BUY","SELL")</f>
        <v>BUY</v>
      </c>
      <c r="M111" s="16" t="str">
        <f aca="false">IF(E111="C","CALL","PUT")</f>
        <v>PUT</v>
      </c>
      <c r="N111" s="16" t="str">
        <f aca="false">CONCATENATE(L111," - ",M111)</f>
        <v>BUY - PUT</v>
      </c>
      <c r="O111" s="16" t="n">
        <f aca="false">I111+J111</f>
        <v>7.016</v>
      </c>
      <c r="P111" s="76" t="n">
        <f aca="false">IF(N111="SELL - PUT",IF(H111-O111&gt;0,0,(H111-O111)*K111),IF(N111="BUY - CALL",IF(O111-H111&gt;0,0,(H111-O111)*K111),IF(N111="SELL - CALL",IF(O111-H111&gt;0,0,(O111-H111)*K111),IF(N111="BUY - PUT",IF(H111-O111&gt;0,0,(O111-H111)*K111)))))</f>
        <v>0</v>
      </c>
    </row>
    <row r="112" customFormat="false" ht="12.75" hidden="false" customHeight="false" outlineLevel="0" collapsed="false">
      <c r="A112" s="16" t="s">
        <v>218</v>
      </c>
      <c r="B112" s="0" t="s">
        <v>558</v>
      </c>
      <c r="C112" s="7" t="s">
        <v>19</v>
      </c>
      <c r="D112" s="0" t="s">
        <v>20</v>
      </c>
      <c r="E112" s="0" t="s">
        <v>21</v>
      </c>
      <c r="F112" s="8" t="n">
        <v>36861</v>
      </c>
      <c r="G112" s="9" t="n">
        <v>-155000</v>
      </c>
      <c r="H112" s="7" t="n">
        <v>7.14</v>
      </c>
      <c r="I112" s="0" t="n">
        <v>3</v>
      </c>
      <c r="J112" s="7" t="n">
        <v>6.016</v>
      </c>
      <c r="K112" s="16" t="n">
        <f aca="false">ABS(G112)</f>
        <v>155000</v>
      </c>
      <c r="L112" s="16" t="str">
        <f aca="false">IF(G112&gt;0,"BUY","SELL")</f>
        <v>SELL</v>
      </c>
      <c r="M112" s="16" t="str">
        <f aca="false">IF(E112="C","CALL","PUT")</f>
        <v>CALL</v>
      </c>
      <c r="N112" s="16" t="str">
        <f aca="false">CONCATENATE(L112," - ",M112)</f>
        <v>SELL - CALL</v>
      </c>
      <c r="O112" s="16" t="n">
        <f aca="false">I112+J112</f>
        <v>9.016</v>
      </c>
      <c r="P112" s="76" t="n">
        <f aca="false">IF(N112="SELL - PUT",IF(H112-O112&gt;0,0,(H112-O112)*K112),IF(N112="BUY - CALL",IF(O112-H112&gt;0,0,(H112-O112)*K112),IF(N112="SELL - CALL",IF(O112-H112&gt;0,0,(O112-H112)*K112),IF(N112="BUY - PUT",IF(H112-O112&gt;0,0,(O112-H112)*K112)))))</f>
        <v>0</v>
      </c>
    </row>
    <row r="113" customFormat="false" ht="12.75" hidden="false" customHeight="false" outlineLevel="0" collapsed="false">
      <c r="A113" s="0" t="s">
        <v>172</v>
      </c>
      <c r="B113" s="0" t="s">
        <v>454</v>
      </c>
      <c r="C113" s="7" t="s">
        <v>19</v>
      </c>
      <c r="D113" s="0" t="s">
        <v>20</v>
      </c>
      <c r="E113" s="0" t="s">
        <v>21</v>
      </c>
      <c r="F113" s="8" t="n">
        <v>36861</v>
      </c>
      <c r="G113" s="9" t="n">
        <v>500000</v>
      </c>
      <c r="H113" s="7" t="n">
        <v>7.14</v>
      </c>
      <c r="I113" s="0" t="n">
        <v>2</v>
      </c>
      <c r="J113" s="7" t="n">
        <v>6.016</v>
      </c>
      <c r="K113" s="16" t="n">
        <f aca="false">ABS(G113)</f>
        <v>500000</v>
      </c>
      <c r="L113" s="16" t="str">
        <f aca="false">IF(G113&gt;0,"BUY","SELL")</f>
        <v>BUY</v>
      </c>
      <c r="M113" s="16" t="str">
        <f aca="false">IF(E113="C","CALL","PUT")</f>
        <v>CALL</v>
      </c>
      <c r="N113" s="16" t="str">
        <f aca="false">CONCATENATE(L113," - ",M113)</f>
        <v>BUY - CALL</v>
      </c>
      <c r="O113" s="16" t="n">
        <f aca="false">I113+J113</f>
        <v>8.016</v>
      </c>
      <c r="P113" s="76" t="n">
        <f aca="false">IF(N113="SELL - PUT",IF(H113-O113&gt;0,0,(H113-O113)*K113),IF(N113="BUY - CALL",IF(O113-H113&gt;0,0,(H113-O113)*K113),IF(N113="SELL - CALL",IF(O113-H113&gt;0,0,(O113-H113)*K113),IF(N113="BUY - PUT",IF(H113-O113&gt;0,0,(O113-H113)*K113)))))</f>
        <v>0</v>
      </c>
    </row>
    <row r="114" customFormat="false" ht="12.75" hidden="false" customHeight="false" outlineLevel="0" collapsed="false">
      <c r="A114" s="0" t="s">
        <v>218</v>
      </c>
      <c r="B114" s="0" t="s">
        <v>455</v>
      </c>
      <c r="C114" s="7" t="s">
        <v>19</v>
      </c>
      <c r="D114" s="0" t="s">
        <v>20</v>
      </c>
      <c r="E114" s="0" t="s">
        <v>21</v>
      </c>
      <c r="F114" s="8" t="n">
        <v>36861</v>
      </c>
      <c r="G114" s="9" t="n">
        <v>-310000</v>
      </c>
      <c r="H114" s="7" t="n">
        <v>7.14</v>
      </c>
      <c r="I114" s="80" t="n">
        <v>2</v>
      </c>
      <c r="J114" s="7" t="n">
        <v>6.016</v>
      </c>
      <c r="K114" s="16" t="n">
        <f aca="false">ABS(G114)</f>
        <v>310000</v>
      </c>
      <c r="L114" s="16" t="str">
        <f aca="false">IF(G114&gt;0,"BUY","SELL")</f>
        <v>SELL</v>
      </c>
      <c r="M114" s="16" t="str">
        <f aca="false">IF(E114="C","CALL","PUT")</f>
        <v>CALL</v>
      </c>
      <c r="N114" s="16" t="str">
        <f aca="false">CONCATENATE(L114," - ",M114)</f>
        <v>SELL - CALL</v>
      </c>
      <c r="O114" s="16" t="n">
        <f aca="false">I114+J114</f>
        <v>8.016</v>
      </c>
      <c r="P114" s="76" t="n">
        <f aca="false">IF(N114="SELL - PUT",IF(H114-O114&gt;0,0,(H114-O114)*K114),IF(N114="BUY - CALL",IF(O114-H114&gt;0,0,(H114-O114)*K114),IF(N114="SELL - CALL",IF(O114-H114&gt;0,0,(O114-H114)*K114),IF(N114="BUY - PUT",IF(H114-O114&gt;0,0,(O114-H114)*K114)))))</f>
        <v>0</v>
      </c>
    </row>
    <row r="115" customFormat="false" ht="12.75" hidden="false" customHeight="false" outlineLevel="0" collapsed="false">
      <c r="A115" s="0" t="s">
        <v>218</v>
      </c>
      <c r="B115" s="0" t="s">
        <v>456</v>
      </c>
      <c r="C115" s="7" t="s">
        <v>19</v>
      </c>
      <c r="D115" s="0" t="s">
        <v>20</v>
      </c>
      <c r="E115" s="0" t="s">
        <v>21</v>
      </c>
      <c r="F115" s="8" t="n">
        <v>36861</v>
      </c>
      <c r="G115" s="9" t="n">
        <v>310000</v>
      </c>
      <c r="H115" s="7" t="n">
        <v>7.14</v>
      </c>
      <c r="I115" s="80" t="n">
        <v>2</v>
      </c>
      <c r="J115" s="7" t="n">
        <v>6.016</v>
      </c>
      <c r="K115" s="16" t="n">
        <f aca="false">ABS(G115)</f>
        <v>310000</v>
      </c>
      <c r="L115" s="16" t="str">
        <f aca="false">IF(G115&gt;0,"BUY","SELL")</f>
        <v>BUY</v>
      </c>
      <c r="M115" s="16" t="str">
        <f aca="false">IF(E115="C","CALL","PUT")</f>
        <v>CALL</v>
      </c>
      <c r="N115" s="16" t="str">
        <f aca="false">CONCATENATE(L115," - ",M115)</f>
        <v>BUY - CALL</v>
      </c>
      <c r="O115" s="16" t="n">
        <f aca="false">I115+J115</f>
        <v>8.016</v>
      </c>
      <c r="P115" s="76" t="n">
        <f aca="false">IF(N115="SELL - PUT",IF(H115-O115&gt;0,0,(H115-O115)*K115),IF(N115="BUY - CALL",IF(O115-H115&gt;0,0,(H115-O115)*K115),IF(N115="SELL - CALL",IF(O115-H115&gt;0,0,(O115-H115)*K115),IF(N115="BUY - PUT",IF(H115-O115&gt;0,0,(O115-H115)*K115)))))</f>
        <v>0</v>
      </c>
    </row>
    <row r="116" customFormat="false" ht="12.75" hidden="false" customHeight="false" outlineLevel="0" collapsed="false">
      <c r="A116" s="0" t="s">
        <v>218</v>
      </c>
      <c r="B116" s="0" t="s">
        <v>457</v>
      </c>
      <c r="C116" s="7" t="s">
        <v>19</v>
      </c>
      <c r="D116" s="0" t="s">
        <v>20</v>
      </c>
      <c r="E116" s="0" t="s">
        <v>21</v>
      </c>
      <c r="F116" s="8" t="n">
        <v>36861</v>
      </c>
      <c r="G116" s="9" t="n">
        <v>-310000</v>
      </c>
      <c r="H116" s="7" t="n">
        <v>7.14</v>
      </c>
      <c r="I116" s="80" t="n">
        <v>2.5</v>
      </c>
      <c r="J116" s="7" t="n">
        <v>6.016</v>
      </c>
      <c r="K116" s="16" t="n">
        <f aca="false">ABS(G116)</f>
        <v>310000</v>
      </c>
      <c r="L116" s="16" t="str">
        <f aca="false">IF(G116&gt;0,"BUY","SELL")</f>
        <v>SELL</v>
      </c>
      <c r="M116" s="16" t="str">
        <f aca="false">IF(E116="C","CALL","PUT")</f>
        <v>CALL</v>
      </c>
      <c r="N116" s="16" t="str">
        <f aca="false">CONCATENATE(L116," - ",M116)</f>
        <v>SELL - CALL</v>
      </c>
      <c r="O116" s="16" t="n">
        <f aca="false">I116+J116</f>
        <v>8.516</v>
      </c>
      <c r="P116" s="76" t="n">
        <f aca="false">IF(N116="SELL - PUT",IF(H116-O116&gt;0,0,(H116-O116)*K116),IF(N116="BUY - CALL",IF(O116-H116&gt;0,0,(H116-O116)*K116),IF(N116="SELL - CALL",IF(O116-H116&gt;0,0,(O116-H116)*K116),IF(N116="BUY - PUT",IF(H116-O116&gt;0,0,(O116-H116)*K116)))))</f>
        <v>0</v>
      </c>
    </row>
    <row r="117" customFormat="false" ht="12.75" hidden="false" customHeight="false" outlineLevel="0" collapsed="false">
      <c r="A117" s="0" t="s">
        <v>218</v>
      </c>
      <c r="B117" s="0" t="s">
        <v>458</v>
      </c>
      <c r="C117" s="7" t="s">
        <v>19</v>
      </c>
      <c r="D117" s="0" t="s">
        <v>20</v>
      </c>
      <c r="E117" s="0" t="s">
        <v>21</v>
      </c>
      <c r="F117" s="8" t="n">
        <v>36861</v>
      </c>
      <c r="G117" s="9" t="n">
        <v>-500000</v>
      </c>
      <c r="H117" s="7" t="n">
        <v>7.14</v>
      </c>
      <c r="I117" s="80" t="n">
        <v>5</v>
      </c>
      <c r="J117" s="7" t="n">
        <v>6.016</v>
      </c>
      <c r="K117" s="16" t="n">
        <f aca="false">ABS(G117)</f>
        <v>500000</v>
      </c>
      <c r="L117" s="16" t="str">
        <f aca="false">IF(G117&gt;0,"BUY","SELL")</f>
        <v>SELL</v>
      </c>
      <c r="M117" s="16" t="str">
        <f aca="false">IF(E117="C","CALL","PUT")</f>
        <v>CALL</v>
      </c>
      <c r="N117" s="16" t="str">
        <f aca="false">CONCATENATE(L117," - ",M117)</f>
        <v>SELL - CALL</v>
      </c>
      <c r="O117" s="16" t="n">
        <f aca="false">I117+J117</f>
        <v>11.016</v>
      </c>
      <c r="P117" s="76" t="n">
        <f aca="false">IF(N117="SELL - PUT",IF(H117-O117&gt;0,0,(H117-O117)*K117),IF(N117="BUY - CALL",IF(O117-H117&gt;0,0,(H117-O117)*K117),IF(N117="SELL - CALL",IF(O117-H117&gt;0,0,(O117-H117)*K117),IF(N117="BUY - PUT",IF(H117-O117&gt;0,0,(O117-H117)*K117)))))</f>
        <v>0</v>
      </c>
    </row>
    <row r="118" customFormat="false" ht="12.75" hidden="false" customHeight="false" outlineLevel="0" collapsed="false">
      <c r="A118" s="0" t="s">
        <v>218</v>
      </c>
      <c r="B118" s="0" t="s">
        <v>559</v>
      </c>
      <c r="C118" s="7" t="s">
        <v>19</v>
      </c>
      <c r="D118" s="0" t="s">
        <v>20</v>
      </c>
      <c r="E118" s="0" t="s">
        <v>31</v>
      </c>
      <c r="F118" s="8" t="n">
        <v>36861</v>
      </c>
      <c r="G118" s="9" t="n">
        <v>-1000000</v>
      </c>
      <c r="H118" s="7" t="n">
        <v>7.14</v>
      </c>
      <c r="I118" s="0" t="n">
        <v>1.2</v>
      </c>
      <c r="J118" s="7" t="n">
        <v>6.016</v>
      </c>
      <c r="K118" s="16" t="n">
        <f aca="false">ABS(G118)</f>
        <v>1000000</v>
      </c>
      <c r="L118" s="16" t="str">
        <f aca="false">IF(G118&gt;0,"BUY","SELL")</f>
        <v>SELL</v>
      </c>
      <c r="M118" s="16" t="str">
        <f aca="false">IF(E118="C","CALL","PUT")</f>
        <v>PUT</v>
      </c>
      <c r="N118" s="16" t="str">
        <f aca="false">CONCATENATE(L118," - ",M118)</f>
        <v>SELL - PUT</v>
      </c>
      <c r="O118" s="16" t="n">
        <f aca="false">I118+J118</f>
        <v>7.216</v>
      </c>
      <c r="P118" s="76" t="n">
        <f aca="false">IF(N118="SELL - PUT",IF(H118-O118&gt;0,0,(H118-O118)*K118),IF(N118="BUY - CALL",IF(O118-H118&gt;0,0,(H118-O118)*K118),IF(N118="SELL - CALL",IF(O118-H118&gt;0,0,(O118-H118)*K118),IF(N118="BUY - PUT",IF(H118-O118&gt;0,0,(O118-H118)*K118)))))</f>
        <v>-76000.0000000005</v>
      </c>
    </row>
    <row r="119" customFormat="false" ht="12.75" hidden="false" customHeight="false" outlineLevel="0" collapsed="false">
      <c r="A119" s="0" t="s">
        <v>172</v>
      </c>
      <c r="B119" s="0" t="s">
        <v>460</v>
      </c>
      <c r="C119" s="7" t="s">
        <v>19</v>
      </c>
      <c r="D119" s="0" t="s">
        <v>20</v>
      </c>
      <c r="E119" s="0" t="s">
        <v>21</v>
      </c>
      <c r="F119" s="8" t="n">
        <v>36861</v>
      </c>
      <c r="G119" s="9" t="n">
        <v>-500000</v>
      </c>
      <c r="H119" s="7" t="n">
        <v>7.14</v>
      </c>
      <c r="I119" s="0" t="n">
        <v>5</v>
      </c>
      <c r="J119" s="7" t="n">
        <v>6.016</v>
      </c>
      <c r="K119" s="16" t="n">
        <f aca="false">ABS(G119)</f>
        <v>500000</v>
      </c>
      <c r="L119" s="16" t="str">
        <f aca="false">IF(G119&gt;0,"BUY","SELL")</f>
        <v>SELL</v>
      </c>
      <c r="M119" s="16" t="str">
        <f aca="false">IF(E119="C","CALL","PUT")</f>
        <v>CALL</v>
      </c>
      <c r="N119" s="16" t="str">
        <f aca="false">CONCATENATE(L119," - ",M119)</f>
        <v>SELL - CALL</v>
      </c>
      <c r="O119" s="16" t="n">
        <f aca="false">I119+J119</f>
        <v>11.016</v>
      </c>
      <c r="P119" s="76" t="n">
        <f aca="false">IF(N119="SELL - PUT",IF(H119-O119&gt;0,0,(H119-O119)*K119),IF(N119="BUY - CALL",IF(O119-H119&gt;0,0,(H119-O119)*K119),IF(N119="SELL - CALL",IF(O119-H119&gt;0,0,(O119-H119)*K119),IF(N119="BUY - PUT",IF(H119-O119&gt;0,0,(O119-H119)*K119)))))</f>
        <v>0</v>
      </c>
    </row>
    <row r="120" customFormat="false" ht="12.75" hidden="false" customHeight="false" outlineLevel="0" collapsed="false">
      <c r="A120" s="0" t="s">
        <v>218</v>
      </c>
      <c r="B120" s="0" t="s">
        <v>461</v>
      </c>
      <c r="C120" s="7" t="s">
        <v>19</v>
      </c>
      <c r="D120" s="0" t="s">
        <v>20</v>
      </c>
      <c r="E120" s="0" t="s">
        <v>21</v>
      </c>
      <c r="F120" s="8" t="n">
        <v>36861</v>
      </c>
      <c r="G120" s="9" t="n">
        <v>500000</v>
      </c>
      <c r="H120" s="7" t="n">
        <v>7.14</v>
      </c>
      <c r="I120" s="0" t="n">
        <v>2</v>
      </c>
      <c r="J120" s="7" t="n">
        <v>6.016</v>
      </c>
      <c r="K120" s="16" t="n">
        <f aca="false">ABS(G120)</f>
        <v>500000</v>
      </c>
      <c r="L120" s="16" t="str">
        <f aca="false">IF(G120&gt;0,"BUY","SELL")</f>
        <v>BUY</v>
      </c>
      <c r="M120" s="16" t="str">
        <f aca="false">IF(E120="C","CALL","PUT")</f>
        <v>CALL</v>
      </c>
      <c r="N120" s="16" t="str">
        <f aca="false">CONCATENATE(L120," - ",M120)</f>
        <v>BUY - CALL</v>
      </c>
      <c r="O120" s="16" t="n">
        <f aca="false">I120+J120</f>
        <v>8.016</v>
      </c>
      <c r="P120" s="76" t="n">
        <f aca="false">IF(N120="SELL - PUT",IF(H120-O120&gt;0,0,(H120-O120)*K120),IF(N120="BUY - CALL",IF(O120-H120&gt;0,0,(H120-O120)*K120),IF(N120="SELL - CALL",IF(O120-H120&gt;0,0,(O120-H120)*K120),IF(N120="BUY - PUT",IF(H120-O120&gt;0,0,(O120-H120)*K120)))))</f>
        <v>0</v>
      </c>
    </row>
    <row r="121" customFormat="false" ht="12.75" hidden="false" customHeight="false" outlineLevel="0" collapsed="false">
      <c r="A121" s="0" t="s">
        <v>218</v>
      </c>
      <c r="B121" s="0" t="s">
        <v>462</v>
      </c>
      <c r="C121" s="7" t="s">
        <v>19</v>
      </c>
      <c r="D121" s="0" t="s">
        <v>20</v>
      </c>
      <c r="E121" s="0" t="s">
        <v>21</v>
      </c>
      <c r="F121" s="8" t="n">
        <v>36861</v>
      </c>
      <c r="G121" s="9" t="n">
        <v>-500000</v>
      </c>
      <c r="H121" s="7" t="n">
        <v>7.14</v>
      </c>
      <c r="I121" s="0" t="n">
        <v>4</v>
      </c>
      <c r="J121" s="7" t="n">
        <v>6.016</v>
      </c>
      <c r="K121" s="16" t="n">
        <f aca="false">ABS(G121)</f>
        <v>500000</v>
      </c>
      <c r="L121" s="16" t="str">
        <f aca="false">IF(G121&gt;0,"BUY","SELL")</f>
        <v>SELL</v>
      </c>
      <c r="M121" s="16" t="str">
        <f aca="false">IF(E121="C","CALL","PUT")</f>
        <v>CALL</v>
      </c>
      <c r="N121" s="16" t="str">
        <f aca="false">CONCATENATE(L121," - ",M121)</f>
        <v>SELL - CALL</v>
      </c>
      <c r="O121" s="16" t="n">
        <f aca="false">I121+J121</f>
        <v>10.016</v>
      </c>
      <c r="P121" s="76" t="n">
        <f aca="false">IF(N121="SELL - PUT",IF(H121-O121&gt;0,0,(H121-O121)*K121),IF(N121="BUY - CALL",IF(O121-H121&gt;0,0,(H121-O121)*K121),IF(N121="SELL - CALL",IF(O121-H121&gt;0,0,(O121-H121)*K121),IF(N121="BUY - PUT",IF(H121-O121&gt;0,0,(O121-H121)*K121)))))</f>
        <v>0</v>
      </c>
    </row>
    <row r="122" customFormat="false" ht="12.75" hidden="false" customHeight="false" outlineLevel="0" collapsed="false">
      <c r="A122" s="0" t="s">
        <v>115</v>
      </c>
      <c r="B122" s="0" t="s">
        <v>463</v>
      </c>
      <c r="C122" s="7" t="s">
        <v>19</v>
      </c>
      <c r="D122" s="0" t="s">
        <v>20</v>
      </c>
      <c r="E122" s="0" t="s">
        <v>21</v>
      </c>
      <c r="F122" s="8" t="n">
        <v>36861</v>
      </c>
      <c r="G122" s="9" t="n">
        <v>155000</v>
      </c>
      <c r="H122" s="7" t="n">
        <v>7.14</v>
      </c>
      <c r="I122" s="80" t="n">
        <v>3.5</v>
      </c>
      <c r="J122" s="7" t="n">
        <v>6.016</v>
      </c>
      <c r="K122" s="16" t="n">
        <f aca="false">ABS(G122)</f>
        <v>155000</v>
      </c>
      <c r="L122" s="16" t="str">
        <f aca="false">IF(G122&gt;0,"BUY","SELL")</f>
        <v>BUY</v>
      </c>
      <c r="M122" s="16" t="str">
        <f aca="false">IF(E122="C","CALL","PUT")</f>
        <v>CALL</v>
      </c>
      <c r="N122" s="16" t="str">
        <f aca="false">CONCATENATE(L122," - ",M122)</f>
        <v>BUY - CALL</v>
      </c>
      <c r="O122" s="16" t="n">
        <f aca="false">I122+J122</f>
        <v>9.516</v>
      </c>
      <c r="P122" s="76" t="n">
        <f aca="false">IF(N122="SELL - PUT",IF(H122-O122&gt;0,0,(H122-O122)*K122),IF(N122="BUY - CALL",IF(O122-H122&gt;0,0,(H122-O122)*K122),IF(N122="SELL - CALL",IF(O122-H122&gt;0,0,(O122-H122)*K122),IF(N122="BUY - PUT",IF(H122-O122&gt;0,0,(O122-H122)*K122)))))</f>
        <v>0</v>
      </c>
    </row>
    <row r="123" customFormat="false" ht="12.75" hidden="false" customHeight="false" outlineLevel="0" collapsed="false">
      <c r="A123" s="0" t="s">
        <v>118</v>
      </c>
      <c r="B123" s="0" t="s">
        <v>464</v>
      </c>
      <c r="C123" s="7" t="s">
        <v>19</v>
      </c>
      <c r="D123" s="0" t="s">
        <v>20</v>
      </c>
      <c r="E123" s="0" t="s">
        <v>21</v>
      </c>
      <c r="F123" s="8" t="n">
        <v>36861</v>
      </c>
      <c r="G123" s="9" t="n">
        <v>500000</v>
      </c>
      <c r="H123" s="7" t="n">
        <v>7.14</v>
      </c>
      <c r="I123" s="80" t="n">
        <v>1.85</v>
      </c>
      <c r="J123" s="7" t="n">
        <v>6.016</v>
      </c>
      <c r="K123" s="16" t="n">
        <f aca="false">ABS(G123)</f>
        <v>500000</v>
      </c>
      <c r="L123" s="16" t="str">
        <f aca="false">IF(G123&gt;0,"BUY","SELL")</f>
        <v>BUY</v>
      </c>
      <c r="M123" s="16" t="str">
        <f aca="false">IF(E123="C","CALL","PUT")</f>
        <v>CALL</v>
      </c>
      <c r="N123" s="16" t="str">
        <f aca="false">CONCATENATE(L123," - ",M123)</f>
        <v>BUY - CALL</v>
      </c>
      <c r="O123" s="16" t="n">
        <f aca="false">I123+J123</f>
        <v>7.866</v>
      </c>
      <c r="P123" s="76" t="n">
        <f aca="false">IF(N123="SELL - PUT",IF(H123-O123&gt;0,0,(H123-O123)*K123),IF(N123="BUY - CALL",IF(O123-H123&gt;0,0,(H123-O123)*K123),IF(N123="SELL - CALL",IF(O123-H123&gt;0,0,(O123-H123)*K123),IF(N123="BUY - PUT",IF(H123-O123&gt;0,0,(O123-H123)*K123)))))</f>
        <v>0</v>
      </c>
    </row>
    <row r="124" customFormat="false" ht="12.75" hidden="false" customHeight="false" outlineLevel="0" collapsed="false">
      <c r="A124" s="21" t="s">
        <v>118</v>
      </c>
      <c r="B124" s="0" t="s">
        <v>465</v>
      </c>
      <c r="C124" s="7" t="s">
        <v>19</v>
      </c>
      <c r="D124" s="0" t="s">
        <v>20</v>
      </c>
      <c r="E124" s="0" t="s">
        <v>31</v>
      </c>
      <c r="F124" s="8" t="n">
        <v>36861</v>
      </c>
      <c r="G124" s="9" t="n">
        <v>500000</v>
      </c>
      <c r="H124" s="7" t="n">
        <v>7.14</v>
      </c>
      <c r="I124" s="0" t="n">
        <v>1.85</v>
      </c>
      <c r="J124" s="7" t="n">
        <v>6.016</v>
      </c>
      <c r="K124" s="16" t="n">
        <f aca="false">ABS(G124)</f>
        <v>500000</v>
      </c>
      <c r="L124" s="16" t="str">
        <f aca="false">IF(G124&gt;0,"BUY","SELL")</f>
        <v>BUY</v>
      </c>
      <c r="M124" s="16" t="str">
        <f aca="false">IF(E124="C","CALL","PUT")</f>
        <v>PUT</v>
      </c>
      <c r="N124" s="16" t="str">
        <f aca="false">CONCATENATE(L124," - ",M124)</f>
        <v>BUY - PUT</v>
      </c>
      <c r="O124" s="16" t="n">
        <f aca="false">I124+J124</f>
        <v>7.866</v>
      </c>
      <c r="P124" s="76" t="n">
        <f aca="false">IF(N124="SELL - PUT",IF(H124-O124&gt;0,0,(H124-O124)*K124),IF(N124="BUY - CALL",IF(O124-H124&gt;0,0,(H124-O124)*K124),IF(N124="SELL - CALL",IF(O124-H124&gt;0,0,(O124-H124)*K124),IF(N124="BUY - PUT",IF(H124-O124&gt;0,0,(O124-H124)*K124)))))</f>
        <v>363000</v>
      </c>
    </row>
    <row r="125" customFormat="false" ht="12.75" hidden="false" customHeight="false" outlineLevel="0" collapsed="false">
      <c r="A125" s="0" t="s">
        <v>118</v>
      </c>
      <c r="B125" s="0" t="s">
        <v>466</v>
      </c>
      <c r="C125" s="7" t="s">
        <v>19</v>
      </c>
      <c r="D125" s="0" t="s">
        <v>20</v>
      </c>
      <c r="E125" s="0" t="s">
        <v>21</v>
      </c>
      <c r="F125" s="8" t="n">
        <v>36861</v>
      </c>
      <c r="G125" s="9" t="n">
        <v>500000</v>
      </c>
      <c r="H125" s="7" t="n">
        <v>7.14</v>
      </c>
      <c r="I125" s="0" t="n">
        <v>1.85</v>
      </c>
      <c r="J125" s="7" t="n">
        <v>6.016</v>
      </c>
      <c r="K125" s="16" t="n">
        <f aca="false">ABS(G125)</f>
        <v>500000</v>
      </c>
      <c r="L125" s="16" t="str">
        <f aca="false">IF(G125&gt;0,"BUY","SELL")</f>
        <v>BUY</v>
      </c>
      <c r="M125" s="16" t="str">
        <f aca="false">IF(E125="C","CALL","PUT")</f>
        <v>CALL</v>
      </c>
      <c r="N125" s="16" t="str">
        <f aca="false">CONCATENATE(L125," - ",M125)</f>
        <v>BUY - CALL</v>
      </c>
      <c r="O125" s="16" t="n">
        <f aca="false">I125+J125</f>
        <v>7.866</v>
      </c>
      <c r="P125" s="76" t="n">
        <f aca="false">IF(N125="SELL - PUT",IF(H125-O125&gt;0,0,(H125-O125)*K125),IF(N125="BUY - CALL",IF(O125-H125&gt;0,0,(H125-O125)*K125),IF(N125="SELL - CALL",IF(O125-H125&gt;0,0,(O125-H125)*K125),IF(N125="BUY - PUT",IF(H125-O125&gt;0,0,(O125-H125)*K125)))))</f>
        <v>0</v>
      </c>
    </row>
    <row r="126" customFormat="false" ht="12.75" hidden="false" customHeight="false" outlineLevel="0" collapsed="false">
      <c r="A126" s="0" t="s">
        <v>118</v>
      </c>
      <c r="B126" s="0" t="s">
        <v>467</v>
      </c>
      <c r="C126" s="7" t="s">
        <v>19</v>
      </c>
      <c r="D126" s="0" t="s">
        <v>20</v>
      </c>
      <c r="E126" s="0" t="s">
        <v>31</v>
      </c>
      <c r="F126" s="8" t="n">
        <v>36861</v>
      </c>
      <c r="G126" s="9" t="n">
        <v>500000</v>
      </c>
      <c r="H126" s="7" t="n">
        <v>7.14</v>
      </c>
      <c r="I126" s="80" t="n">
        <v>1.85</v>
      </c>
      <c r="J126" s="7" t="n">
        <v>6.016</v>
      </c>
      <c r="K126" s="16" t="n">
        <f aca="false">ABS(G126)</f>
        <v>500000</v>
      </c>
      <c r="L126" s="16" t="str">
        <f aca="false">IF(G126&gt;0,"BUY","SELL")</f>
        <v>BUY</v>
      </c>
      <c r="M126" s="16" t="str">
        <f aca="false">IF(E126="C","CALL","PUT")</f>
        <v>PUT</v>
      </c>
      <c r="N126" s="16" t="str">
        <f aca="false">CONCATENATE(L126," - ",M126)</f>
        <v>BUY - PUT</v>
      </c>
      <c r="O126" s="16" t="n">
        <f aca="false">I126+J126</f>
        <v>7.866</v>
      </c>
      <c r="P126" s="76" t="n">
        <f aca="false">IF(N126="SELL - PUT",IF(H126-O126&gt;0,0,(H126-O126)*K126),IF(N126="BUY - CALL",IF(O126-H126&gt;0,0,(H126-O126)*K126),IF(N126="SELL - CALL",IF(O126-H126&gt;0,0,(O126-H126)*K126),IF(N126="BUY - PUT",IF(H126-O126&gt;0,0,(O126-H126)*K126)))))</f>
        <v>363000</v>
      </c>
    </row>
    <row r="127" customFormat="false" ht="12.75" hidden="false" customHeight="false" outlineLevel="0" collapsed="false">
      <c r="A127" s="0" t="s">
        <v>218</v>
      </c>
      <c r="B127" s="0" t="s">
        <v>468</v>
      </c>
      <c r="C127" s="7" t="s">
        <v>19</v>
      </c>
      <c r="D127" s="0" t="s">
        <v>20</v>
      </c>
      <c r="E127" s="0" t="s">
        <v>31</v>
      </c>
      <c r="F127" s="8" t="n">
        <v>36861</v>
      </c>
      <c r="G127" s="9" t="n">
        <v>310000</v>
      </c>
      <c r="H127" s="7" t="n">
        <v>7.14</v>
      </c>
      <c r="I127" s="80" t="n">
        <v>0.95</v>
      </c>
      <c r="J127" s="7" t="n">
        <v>6.016</v>
      </c>
      <c r="K127" s="16" t="n">
        <f aca="false">ABS(G127)</f>
        <v>310000</v>
      </c>
      <c r="L127" s="16" t="str">
        <f aca="false">IF(G127&gt;0,"BUY","SELL")</f>
        <v>BUY</v>
      </c>
      <c r="M127" s="16" t="str">
        <f aca="false">IF(E127="C","CALL","PUT")</f>
        <v>PUT</v>
      </c>
      <c r="N127" s="16" t="str">
        <f aca="false">CONCATENATE(L127," - ",M127)</f>
        <v>BUY - PUT</v>
      </c>
      <c r="O127" s="16" t="n">
        <f aca="false">I127+J127</f>
        <v>6.966</v>
      </c>
      <c r="P127" s="76" t="n">
        <f aca="false">IF(N127="SELL - PUT",IF(H127-O127&gt;0,0,(H127-O127)*K127),IF(N127="BUY - CALL",IF(O127-H127&gt;0,0,(H127-O127)*K127),IF(N127="SELL - CALL",IF(O127-H127&gt;0,0,(O127-H127)*K127),IF(N127="BUY - PUT",IF(H127-O127&gt;0,0,(O127-H127)*K127)))))</f>
        <v>0</v>
      </c>
    </row>
    <row r="128" customFormat="false" ht="12.75" hidden="false" customHeight="false" outlineLevel="0" collapsed="false">
      <c r="A128" s="0" t="s">
        <v>115</v>
      </c>
      <c r="B128" s="0" t="s">
        <v>469</v>
      </c>
      <c r="C128" s="7" t="s">
        <v>19</v>
      </c>
      <c r="D128" s="0" t="s">
        <v>20</v>
      </c>
      <c r="E128" s="0" t="s">
        <v>31</v>
      </c>
      <c r="F128" s="8" t="n">
        <v>36861</v>
      </c>
      <c r="G128" s="9" t="n">
        <v>-310000</v>
      </c>
      <c r="H128" s="7" t="n">
        <v>7.14</v>
      </c>
      <c r="I128" s="80" t="n">
        <v>1.5</v>
      </c>
      <c r="J128" s="7" t="n">
        <v>6.016</v>
      </c>
      <c r="K128" s="16" t="n">
        <f aca="false">ABS(G128)</f>
        <v>310000</v>
      </c>
      <c r="L128" s="16" t="str">
        <f aca="false">IF(G128&gt;0,"BUY","SELL")</f>
        <v>SELL</v>
      </c>
      <c r="M128" s="16" t="str">
        <f aca="false">IF(E128="C","CALL","PUT")</f>
        <v>PUT</v>
      </c>
      <c r="N128" s="16" t="str">
        <f aca="false">CONCATENATE(L128," - ",M128)</f>
        <v>SELL - PUT</v>
      </c>
      <c r="O128" s="16" t="n">
        <f aca="false">I128+J128</f>
        <v>7.516</v>
      </c>
      <c r="P128" s="76" t="n">
        <f aca="false">IF(N128="SELL - PUT",IF(H128-O128&gt;0,0,(H128-O128)*K128),IF(N128="BUY - CALL",IF(O128-H128&gt;0,0,(H128-O128)*K128),IF(N128="SELL - CALL",IF(O128-H128&gt;0,0,(O128-H128)*K128),IF(N128="BUY - PUT",IF(H128-O128&gt;0,0,(O128-H128)*K128)))))</f>
        <v>-116560</v>
      </c>
    </row>
    <row r="129" customFormat="false" ht="12.75" hidden="false" customHeight="false" outlineLevel="0" collapsed="false">
      <c r="A129" s="21" t="s">
        <v>115</v>
      </c>
      <c r="B129" s="0" t="s">
        <v>470</v>
      </c>
      <c r="C129" s="7" t="s">
        <v>19</v>
      </c>
      <c r="D129" s="0" t="s">
        <v>20</v>
      </c>
      <c r="E129" s="0" t="s">
        <v>31</v>
      </c>
      <c r="F129" s="8" t="n">
        <v>36861</v>
      </c>
      <c r="G129" s="9" t="n">
        <v>620000</v>
      </c>
      <c r="H129" s="7" t="n">
        <v>7.14</v>
      </c>
      <c r="I129" s="0" t="n">
        <v>1</v>
      </c>
      <c r="J129" s="7" t="n">
        <v>6.016</v>
      </c>
      <c r="K129" s="16" t="n">
        <f aca="false">ABS(G129)</f>
        <v>620000</v>
      </c>
      <c r="L129" s="16" t="str">
        <f aca="false">IF(G129&gt;0,"BUY","SELL")</f>
        <v>BUY</v>
      </c>
      <c r="M129" s="16" t="str">
        <f aca="false">IF(E129="C","CALL","PUT")</f>
        <v>PUT</v>
      </c>
      <c r="N129" s="16" t="str">
        <f aca="false">CONCATENATE(L129," - ",M129)</f>
        <v>BUY - PUT</v>
      </c>
      <c r="O129" s="16" t="n">
        <f aca="false">I129+J129</f>
        <v>7.016</v>
      </c>
      <c r="P129" s="76" t="n">
        <f aca="false">IF(N129="SELL - PUT",IF(H129-O129&gt;0,0,(H129-O129)*K129),IF(N129="BUY - CALL",IF(O129-H129&gt;0,0,(H129-O129)*K129),IF(N129="SELL - CALL",IF(O129-H129&gt;0,0,(O129-H129)*K129),IF(N129="BUY - PUT",IF(H129-O129&gt;0,0,(O129-H129)*K129)))))</f>
        <v>0</v>
      </c>
    </row>
    <row r="130" customFormat="false" ht="12.75" hidden="false" customHeight="false" outlineLevel="0" collapsed="false">
      <c r="A130" s="16" t="s">
        <v>172</v>
      </c>
      <c r="B130" s="0" t="s">
        <v>471</v>
      </c>
      <c r="C130" s="7" t="s">
        <v>19</v>
      </c>
      <c r="D130" s="0" t="s">
        <v>20</v>
      </c>
      <c r="E130" s="0" t="s">
        <v>21</v>
      </c>
      <c r="F130" s="8" t="n">
        <v>36861</v>
      </c>
      <c r="G130" s="9" t="n">
        <v>-1000000</v>
      </c>
      <c r="H130" s="7" t="n">
        <v>7.14</v>
      </c>
      <c r="I130" s="0" t="n">
        <v>2.5</v>
      </c>
      <c r="J130" s="7" t="n">
        <v>6.016</v>
      </c>
      <c r="K130" s="16" t="n">
        <f aca="false">ABS(G130)</f>
        <v>1000000</v>
      </c>
      <c r="L130" s="16" t="str">
        <f aca="false">IF(G130&gt;0,"BUY","SELL")</f>
        <v>SELL</v>
      </c>
      <c r="M130" s="16" t="str">
        <f aca="false">IF(E130="C","CALL","PUT")</f>
        <v>CALL</v>
      </c>
      <c r="N130" s="16" t="str">
        <f aca="false">CONCATENATE(L130," - ",M130)</f>
        <v>SELL - CALL</v>
      </c>
      <c r="O130" s="16" t="n">
        <f aca="false">I130+J130</f>
        <v>8.516</v>
      </c>
      <c r="P130" s="76" t="n">
        <f aca="false">IF(N130="SELL - PUT",IF(H130-O130&gt;0,0,(H130-O130)*K130),IF(N130="BUY - CALL",IF(O130-H130&gt;0,0,(H130-O130)*K130),IF(N130="SELL - CALL",IF(O130-H130&gt;0,0,(O130-H130)*K130),IF(N130="BUY - PUT",IF(H130-O130&gt;0,0,(O130-H130)*K130)))))</f>
        <v>0</v>
      </c>
    </row>
    <row r="131" customFormat="false" ht="12.75" hidden="false" customHeight="false" outlineLevel="0" collapsed="false">
      <c r="A131" s="0" t="s">
        <v>476</v>
      </c>
      <c r="B131" s="0" t="s">
        <v>477</v>
      </c>
      <c r="C131" s="7" t="s">
        <v>19</v>
      </c>
      <c r="D131" s="0" t="s">
        <v>20</v>
      </c>
      <c r="E131" s="0" t="s">
        <v>31</v>
      </c>
      <c r="F131" s="8" t="n">
        <v>36861</v>
      </c>
      <c r="G131" s="9" t="n">
        <v>500000</v>
      </c>
      <c r="H131" s="7" t="n">
        <v>7.14</v>
      </c>
      <c r="I131" s="80" t="n">
        <v>0.4</v>
      </c>
      <c r="J131" s="7" t="n">
        <v>6.016</v>
      </c>
      <c r="K131" s="16" t="n">
        <f aca="false">ABS(G131)</f>
        <v>500000</v>
      </c>
      <c r="L131" s="16" t="str">
        <f aca="false">IF(G131&gt;0,"BUY","SELL")</f>
        <v>BUY</v>
      </c>
      <c r="M131" s="16" t="str">
        <f aca="false">IF(E131="C","CALL","PUT")</f>
        <v>PUT</v>
      </c>
      <c r="N131" s="16" t="str">
        <f aca="false">CONCATENATE(L131," - ",M131)</f>
        <v>BUY - PUT</v>
      </c>
      <c r="O131" s="16" t="n">
        <f aca="false">I131+J131</f>
        <v>6.416</v>
      </c>
      <c r="P131" s="76" t="n">
        <f aca="false">IF(N131="SELL - PUT",IF(H131-O131&gt;0,0,(H131-O131)*K131),IF(N131="BUY - CALL",IF(O131-H131&gt;0,0,(H131-O131)*K131),IF(N131="SELL - CALL",IF(O131-H131&gt;0,0,(O131-H131)*K131),IF(N131="BUY - PUT",IF(H131-O131&gt;0,0,(O131-H131)*K131)))))</f>
        <v>0</v>
      </c>
    </row>
    <row r="132" customFormat="false" ht="12.75" hidden="false" customHeight="false" outlineLevel="0" collapsed="false">
      <c r="A132" s="0" t="s">
        <v>405</v>
      </c>
      <c r="B132" s="0" t="s">
        <v>479</v>
      </c>
      <c r="C132" s="7" t="s">
        <v>19</v>
      </c>
      <c r="D132" s="0" t="s">
        <v>20</v>
      </c>
      <c r="E132" s="0" t="s">
        <v>31</v>
      </c>
      <c r="F132" s="8" t="n">
        <v>36861</v>
      </c>
      <c r="G132" s="9" t="n">
        <v>-500000</v>
      </c>
      <c r="H132" s="7" t="n">
        <v>7.14</v>
      </c>
      <c r="I132" s="80" t="n">
        <v>0.4</v>
      </c>
      <c r="J132" s="7" t="n">
        <v>6.016</v>
      </c>
      <c r="K132" s="16" t="n">
        <f aca="false">ABS(G132)</f>
        <v>500000</v>
      </c>
      <c r="L132" s="16" t="str">
        <f aca="false">IF(G132&gt;0,"BUY","SELL")</f>
        <v>SELL</v>
      </c>
      <c r="M132" s="16" t="str">
        <f aca="false">IF(E132="C","CALL","PUT")</f>
        <v>PUT</v>
      </c>
      <c r="N132" s="16" t="str">
        <f aca="false">CONCATENATE(L132," - ",M132)</f>
        <v>SELL - PUT</v>
      </c>
      <c r="O132" s="16" t="n">
        <f aca="false">I132+J132</f>
        <v>6.416</v>
      </c>
      <c r="P132" s="76" t="n">
        <f aca="false">IF(N132="SELL - PUT",IF(H132-O132&gt;0,0,(H132-O132)*K132),IF(N132="BUY - CALL",IF(O132-H132&gt;0,0,(H132-O132)*K132),IF(N132="SELL - CALL",IF(O132-H132&gt;0,0,(O132-H132)*K132),IF(N132="BUY - PUT",IF(H132-O132&gt;0,0,(O132-H132)*K132)))))</f>
        <v>0</v>
      </c>
    </row>
    <row r="133" customFormat="false" ht="12.75" hidden="false" customHeight="false" outlineLevel="0" collapsed="false">
      <c r="A133" s="0" t="s">
        <v>172</v>
      </c>
      <c r="B133" s="0" t="s">
        <v>481</v>
      </c>
      <c r="C133" s="7" t="s">
        <v>19</v>
      </c>
      <c r="D133" s="0" t="s">
        <v>20</v>
      </c>
      <c r="E133" s="0" t="s">
        <v>21</v>
      </c>
      <c r="F133" s="8" t="n">
        <v>36861</v>
      </c>
      <c r="G133" s="9" t="n">
        <v>500000</v>
      </c>
      <c r="H133" s="7" t="n">
        <v>7.14</v>
      </c>
      <c r="I133" s="81" t="n">
        <v>1.55</v>
      </c>
      <c r="J133" s="7" t="n">
        <v>6.016</v>
      </c>
      <c r="K133" s="16" t="n">
        <f aca="false">ABS(G133)</f>
        <v>500000</v>
      </c>
      <c r="L133" s="16" t="str">
        <f aca="false">IF(G133&gt;0,"BUY","SELL")</f>
        <v>BUY</v>
      </c>
      <c r="M133" s="16" t="str">
        <f aca="false">IF(E133="C","CALL","PUT")</f>
        <v>CALL</v>
      </c>
      <c r="N133" s="16" t="str">
        <f aca="false">CONCATENATE(L133," - ",M133)</f>
        <v>BUY - CALL</v>
      </c>
      <c r="O133" s="16" t="n">
        <f aca="false">I133+J133</f>
        <v>7.566</v>
      </c>
      <c r="P133" s="76" t="n">
        <f aca="false">IF(N133="SELL - PUT",IF(H133-O133&gt;0,0,(H133-O133)*K133),IF(N133="BUY - CALL",IF(O133-H133&gt;0,0,(H133-O133)*K133),IF(N133="SELL - CALL",IF(O133-H133&gt;0,0,(O133-H133)*K133),IF(N133="BUY - PUT",IF(H133-O133&gt;0,0,(O133-H133)*K133)))))</f>
        <v>0</v>
      </c>
    </row>
    <row r="134" customFormat="false" ht="12.75" hidden="false" customHeight="false" outlineLevel="0" collapsed="false">
      <c r="A134" s="0" t="s">
        <v>172</v>
      </c>
      <c r="B134" s="0" t="s">
        <v>482</v>
      </c>
      <c r="C134" s="7" t="s">
        <v>19</v>
      </c>
      <c r="D134" s="0" t="s">
        <v>20</v>
      </c>
      <c r="E134" s="0" t="s">
        <v>31</v>
      </c>
      <c r="F134" s="8" t="n">
        <v>36861</v>
      </c>
      <c r="G134" s="9" t="n">
        <v>500000</v>
      </c>
      <c r="H134" s="7" t="n">
        <v>7.14</v>
      </c>
      <c r="I134" s="80" t="n">
        <v>1.55</v>
      </c>
      <c r="J134" s="7" t="n">
        <v>6.016</v>
      </c>
      <c r="K134" s="16" t="n">
        <f aca="false">ABS(G134)</f>
        <v>500000</v>
      </c>
      <c r="L134" s="16" t="str">
        <f aca="false">IF(G134&gt;0,"BUY","SELL")</f>
        <v>BUY</v>
      </c>
      <c r="M134" s="16" t="str">
        <f aca="false">IF(E134="C","CALL","PUT")</f>
        <v>PUT</v>
      </c>
      <c r="N134" s="16" t="str">
        <f aca="false">CONCATENATE(L134," - ",M134)</f>
        <v>BUY - PUT</v>
      </c>
      <c r="O134" s="16" t="n">
        <f aca="false">I134+J134</f>
        <v>7.566</v>
      </c>
      <c r="P134" s="76" t="n">
        <f aca="false">IF(N134="SELL - PUT",IF(H134-O134&gt;0,0,(H134-O134)*K134),IF(N134="BUY - CALL",IF(O134-H134&gt;0,0,(H134-O134)*K134),IF(N134="SELL - CALL",IF(O134-H134&gt;0,0,(O134-H134)*K134),IF(N134="BUY - PUT",IF(H134-O134&gt;0,0,(O134-H134)*K134)))))</f>
        <v>213000</v>
      </c>
    </row>
    <row r="135" customFormat="false" ht="12.75" hidden="false" customHeight="false" outlineLevel="0" collapsed="false">
      <c r="A135" s="21" t="s">
        <v>172</v>
      </c>
      <c r="B135" s="0" t="s">
        <v>483</v>
      </c>
      <c r="C135" s="7" t="s">
        <v>19</v>
      </c>
      <c r="D135" s="0" t="s">
        <v>20</v>
      </c>
      <c r="E135" s="0" t="s">
        <v>21</v>
      </c>
      <c r="F135" s="8" t="n">
        <v>36861</v>
      </c>
      <c r="G135" s="9" t="n">
        <v>-1000000</v>
      </c>
      <c r="H135" s="7" t="n">
        <v>7.14</v>
      </c>
      <c r="I135" s="0" t="n">
        <v>2.5</v>
      </c>
      <c r="J135" s="7" t="n">
        <v>6.016</v>
      </c>
      <c r="K135" s="16" t="n">
        <f aca="false">ABS(G135)</f>
        <v>1000000</v>
      </c>
      <c r="L135" s="16" t="str">
        <f aca="false">IF(G135&gt;0,"BUY","SELL")</f>
        <v>SELL</v>
      </c>
      <c r="M135" s="16" t="str">
        <f aca="false">IF(E135="C","CALL","PUT")</f>
        <v>CALL</v>
      </c>
      <c r="N135" s="16" t="str">
        <f aca="false">CONCATENATE(L135," - ",M135)</f>
        <v>SELL - CALL</v>
      </c>
      <c r="O135" s="16" t="n">
        <f aca="false">I135+J135</f>
        <v>8.516</v>
      </c>
      <c r="P135" s="76" t="n">
        <f aca="false">IF(N135="SELL - PUT",IF(H135-O135&gt;0,0,(H135-O135)*K135),IF(N135="BUY - CALL",IF(O135-H135&gt;0,0,(H135-O135)*K135),IF(N135="SELL - CALL",IF(O135-H135&gt;0,0,(O135-H135)*K135),IF(N135="BUY - PUT",IF(H135-O135&gt;0,0,(O135-H135)*K135)))))</f>
        <v>0</v>
      </c>
    </row>
    <row r="136" customFormat="false" ht="12.75" hidden="false" customHeight="false" outlineLevel="0" collapsed="false">
      <c r="A136" s="0" t="s">
        <v>172</v>
      </c>
      <c r="B136" s="0" t="s">
        <v>484</v>
      </c>
      <c r="C136" s="7" t="s">
        <v>19</v>
      </c>
      <c r="D136" s="0" t="s">
        <v>20</v>
      </c>
      <c r="E136" s="0" t="s">
        <v>21</v>
      </c>
      <c r="F136" s="8" t="n">
        <v>36861</v>
      </c>
      <c r="G136" s="9" t="n">
        <v>1000000</v>
      </c>
      <c r="H136" s="7" t="n">
        <v>7.14</v>
      </c>
      <c r="I136" s="80" t="n">
        <v>1.701</v>
      </c>
      <c r="J136" s="7" t="n">
        <v>6.016</v>
      </c>
      <c r="K136" s="16" t="n">
        <f aca="false">ABS(G136)</f>
        <v>1000000</v>
      </c>
      <c r="L136" s="16" t="str">
        <f aca="false">IF(G136&gt;0,"BUY","SELL")</f>
        <v>BUY</v>
      </c>
      <c r="M136" s="16" t="str">
        <f aca="false">IF(E136="C","CALL","PUT")</f>
        <v>CALL</v>
      </c>
      <c r="N136" s="16" t="str">
        <f aca="false">CONCATENATE(L136," - ",M136)</f>
        <v>BUY - CALL</v>
      </c>
      <c r="O136" s="16" t="n">
        <f aca="false">I136+J136</f>
        <v>7.717</v>
      </c>
      <c r="P136" s="76" t="n">
        <f aca="false">IF(N136="SELL - PUT",IF(H136-O136&gt;0,0,(H136-O136)*K136),IF(N136="BUY - CALL",IF(O136-H136&gt;0,0,(H136-O136)*K136),IF(N136="SELL - CALL",IF(O136-H136&gt;0,0,(O136-H136)*K136),IF(N136="BUY - PUT",IF(H136-O136&gt;0,0,(O136-H136)*K136)))))</f>
        <v>0</v>
      </c>
    </row>
    <row r="137" customFormat="false" ht="12.75" hidden="false" customHeight="false" outlineLevel="0" collapsed="false">
      <c r="A137" s="0" t="s">
        <v>172</v>
      </c>
      <c r="B137" s="0" t="s">
        <v>560</v>
      </c>
      <c r="C137" s="7" t="s">
        <v>19</v>
      </c>
      <c r="D137" s="0" t="s">
        <v>20</v>
      </c>
      <c r="E137" s="0" t="s">
        <v>21</v>
      </c>
      <c r="F137" s="8" t="n">
        <v>36861</v>
      </c>
      <c r="G137" s="9" t="n">
        <v>500000</v>
      </c>
      <c r="H137" s="7" t="n">
        <v>7.14</v>
      </c>
      <c r="I137" s="80" t="n">
        <v>1.7</v>
      </c>
      <c r="J137" s="7" t="n">
        <v>6.016</v>
      </c>
      <c r="K137" s="16" t="n">
        <f aca="false">ABS(G137)</f>
        <v>500000</v>
      </c>
      <c r="L137" s="16" t="str">
        <f aca="false">IF(G137&gt;0,"BUY","SELL")</f>
        <v>BUY</v>
      </c>
      <c r="M137" s="16" t="str">
        <f aca="false">IF(E137="C","CALL","PUT")</f>
        <v>CALL</v>
      </c>
      <c r="N137" s="16" t="str">
        <f aca="false">CONCATENATE(L137," - ",M137)</f>
        <v>BUY - CALL</v>
      </c>
      <c r="O137" s="16" t="n">
        <f aca="false">I137+J137</f>
        <v>7.716</v>
      </c>
      <c r="P137" s="76" t="n">
        <f aca="false">IF(N137="SELL - PUT",IF(H137-O137&gt;0,0,(H137-O137)*K137),IF(N137="BUY - CALL",IF(O137-H137&gt;0,0,(H137-O137)*K137),IF(N137="SELL - CALL",IF(O137-H137&gt;0,0,(O137-H137)*K137),IF(N137="BUY - PUT",IF(H137-O137&gt;0,0,(O137-H137)*K137)))))</f>
        <v>0</v>
      </c>
    </row>
    <row r="138" customFormat="false" ht="12.75" hidden="false" customHeight="false" outlineLevel="0" collapsed="false">
      <c r="A138" s="0" t="s">
        <v>172</v>
      </c>
      <c r="B138" s="0" t="s">
        <v>561</v>
      </c>
      <c r="C138" s="7" t="s">
        <v>19</v>
      </c>
      <c r="D138" s="0" t="s">
        <v>20</v>
      </c>
      <c r="E138" s="0" t="s">
        <v>21</v>
      </c>
      <c r="F138" s="8" t="n">
        <v>36861</v>
      </c>
      <c r="G138" s="9" t="n">
        <v>-500000</v>
      </c>
      <c r="H138" s="7" t="n">
        <v>7.14</v>
      </c>
      <c r="I138" s="0" t="n">
        <v>2.5</v>
      </c>
      <c r="J138" s="7" t="n">
        <v>6.016</v>
      </c>
      <c r="K138" s="16" t="n">
        <f aca="false">ABS(G138)</f>
        <v>500000</v>
      </c>
      <c r="L138" s="16" t="str">
        <f aca="false">IF(G138&gt;0,"BUY","SELL")</f>
        <v>SELL</v>
      </c>
      <c r="M138" s="16" t="str">
        <f aca="false">IF(E138="C","CALL","PUT")</f>
        <v>CALL</v>
      </c>
      <c r="N138" s="16" t="str">
        <f aca="false">CONCATENATE(L138," - ",M138)</f>
        <v>SELL - CALL</v>
      </c>
      <c r="O138" s="16" t="n">
        <f aca="false">I138+J138</f>
        <v>8.516</v>
      </c>
      <c r="P138" s="76" t="n">
        <f aca="false">IF(N138="SELL - PUT",IF(H138-O138&gt;0,0,(H138-O138)*K138),IF(N138="BUY - CALL",IF(O138-H138&gt;0,0,(H138-O138)*K138),IF(N138="SELL - CALL",IF(O138-H138&gt;0,0,(O138-H138)*K138),IF(N138="BUY - PUT",IF(H138-O138&gt;0,0,(O138-H138)*K138)))))</f>
        <v>0</v>
      </c>
    </row>
    <row r="139" customFormat="false" ht="12.75" hidden="false" customHeight="false" outlineLevel="0" collapsed="false">
      <c r="A139" s="16" t="s">
        <v>172</v>
      </c>
      <c r="B139" s="0" t="s">
        <v>562</v>
      </c>
      <c r="C139" s="7" t="s">
        <v>19</v>
      </c>
      <c r="D139" s="0" t="s">
        <v>20</v>
      </c>
      <c r="E139" s="0" t="s">
        <v>21</v>
      </c>
      <c r="F139" s="8" t="n">
        <v>36861</v>
      </c>
      <c r="G139" s="9" t="n">
        <v>1000000</v>
      </c>
      <c r="H139" s="7" t="n">
        <v>7.14</v>
      </c>
      <c r="I139" s="0" t="n">
        <v>3</v>
      </c>
      <c r="J139" s="7" t="n">
        <v>6.016</v>
      </c>
      <c r="K139" s="16" t="n">
        <f aca="false">ABS(G139)</f>
        <v>1000000</v>
      </c>
      <c r="L139" s="16" t="str">
        <f aca="false">IF(G139&gt;0,"BUY","SELL")</f>
        <v>BUY</v>
      </c>
      <c r="M139" s="16" t="str">
        <f aca="false">IF(E139="C","CALL","PUT")</f>
        <v>CALL</v>
      </c>
      <c r="N139" s="16" t="str">
        <f aca="false">CONCATENATE(L139," - ",M139)</f>
        <v>BUY - CALL</v>
      </c>
      <c r="O139" s="16" t="n">
        <f aca="false">I139+J139</f>
        <v>9.016</v>
      </c>
      <c r="P139" s="76" t="n">
        <f aca="false">IF(N139="SELL - PUT",IF(H139-O139&gt;0,0,(H139-O139)*K139),IF(N139="BUY - CALL",IF(O139-H139&gt;0,0,(H139-O139)*K139),IF(N139="SELL - CALL",IF(O139-H139&gt;0,0,(O139-H139)*K139),IF(N139="BUY - PUT",IF(H139-O139&gt;0,0,(O139-H139)*K139)))))</f>
        <v>0</v>
      </c>
    </row>
    <row r="140" customFormat="false" ht="12.75" hidden="false" customHeight="false" outlineLevel="0" collapsed="false">
      <c r="A140" s="21" t="s">
        <v>218</v>
      </c>
      <c r="B140" s="0" t="s">
        <v>563</v>
      </c>
      <c r="C140" s="7" t="s">
        <v>19</v>
      </c>
      <c r="D140" s="0" t="s">
        <v>20</v>
      </c>
      <c r="E140" s="0" t="s">
        <v>21</v>
      </c>
      <c r="F140" s="8" t="n">
        <v>36861</v>
      </c>
      <c r="G140" s="9" t="n">
        <v>500000</v>
      </c>
      <c r="H140" s="7" t="n">
        <v>7.14</v>
      </c>
      <c r="I140" s="0" t="n">
        <v>2</v>
      </c>
      <c r="J140" s="7" t="n">
        <v>6.016</v>
      </c>
      <c r="K140" s="16" t="n">
        <f aca="false">ABS(G140)</f>
        <v>500000</v>
      </c>
      <c r="L140" s="16" t="str">
        <f aca="false">IF(G140&gt;0,"BUY","SELL")</f>
        <v>BUY</v>
      </c>
      <c r="M140" s="16" t="str">
        <f aca="false">IF(E140="C","CALL","PUT")</f>
        <v>CALL</v>
      </c>
      <c r="N140" s="16" t="str">
        <f aca="false">CONCATENATE(L140," - ",M140)</f>
        <v>BUY - CALL</v>
      </c>
      <c r="O140" s="16" t="n">
        <f aca="false">I140+J140</f>
        <v>8.016</v>
      </c>
      <c r="P140" s="76" t="n">
        <f aca="false">IF(N140="SELL - PUT",IF(H140-O140&gt;0,0,(H140-O140)*K140),IF(N140="BUY - CALL",IF(O140-H140&gt;0,0,(H140-O140)*K140),IF(N140="SELL - CALL",IF(O140-H140&gt;0,0,(O140-H140)*K140),IF(N140="BUY - PUT",IF(H140-O140&gt;0,0,(O140-H140)*K140)))))</f>
        <v>0</v>
      </c>
    </row>
    <row r="141" customFormat="false" ht="12.75" hidden="false" customHeight="false" outlineLevel="0" collapsed="false">
      <c r="A141" s="16" t="s">
        <v>218</v>
      </c>
      <c r="B141" s="0" t="s">
        <v>564</v>
      </c>
      <c r="C141" s="7" t="s">
        <v>19</v>
      </c>
      <c r="D141" s="0" t="s">
        <v>20</v>
      </c>
      <c r="E141" s="0" t="s">
        <v>21</v>
      </c>
      <c r="F141" s="8" t="n">
        <v>36861</v>
      </c>
      <c r="G141" s="9" t="n">
        <v>-500000</v>
      </c>
      <c r="H141" s="7" t="n">
        <v>7.14</v>
      </c>
      <c r="I141" s="0" t="n">
        <v>4</v>
      </c>
      <c r="J141" s="7" t="n">
        <v>6.016</v>
      </c>
      <c r="K141" s="16" t="n">
        <f aca="false">ABS(G141)</f>
        <v>500000</v>
      </c>
      <c r="L141" s="16" t="str">
        <f aca="false">IF(G141&gt;0,"BUY","SELL")</f>
        <v>SELL</v>
      </c>
      <c r="M141" s="16" t="str">
        <f aca="false">IF(E141="C","CALL","PUT")</f>
        <v>CALL</v>
      </c>
      <c r="N141" s="16" t="str">
        <f aca="false">CONCATENATE(L141," - ",M141)</f>
        <v>SELL - CALL</v>
      </c>
      <c r="O141" s="16" t="n">
        <f aca="false">I141+J141</f>
        <v>10.016</v>
      </c>
      <c r="P141" s="76" t="n">
        <f aca="false">IF(N141="SELL - PUT",IF(H141-O141&gt;0,0,(H141-O141)*K141),IF(N141="BUY - CALL",IF(O141-H141&gt;0,0,(H141-O141)*K141),IF(N141="SELL - CALL",IF(O141-H141&gt;0,0,(O141-H141)*K141),IF(N141="BUY - PUT",IF(H141-O141&gt;0,0,(O141-H141)*K141)))))</f>
        <v>0</v>
      </c>
    </row>
    <row r="142" customFormat="false" ht="12.75" hidden="false" customHeight="false" outlineLevel="0" collapsed="false">
      <c r="A142" s="0" t="s">
        <v>178</v>
      </c>
      <c r="B142" s="0" t="s">
        <v>565</v>
      </c>
      <c r="C142" s="7" t="s">
        <v>19</v>
      </c>
      <c r="D142" s="0" t="s">
        <v>20</v>
      </c>
      <c r="E142" s="0" t="s">
        <v>31</v>
      </c>
      <c r="F142" s="8" t="n">
        <v>36861</v>
      </c>
      <c r="G142" s="9" t="n">
        <v>-1000000</v>
      </c>
      <c r="H142" s="7" t="n">
        <v>7.14</v>
      </c>
      <c r="I142" s="80" t="n">
        <v>1</v>
      </c>
      <c r="J142" s="7" t="n">
        <v>6.016</v>
      </c>
      <c r="K142" s="16" t="n">
        <f aca="false">ABS(G142)</f>
        <v>1000000</v>
      </c>
      <c r="L142" s="16" t="str">
        <f aca="false">IF(G142&gt;0,"BUY","SELL")</f>
        <v>SELL</v>
      </c>
      <c r="M142" s="16" t="str">
        <f aca="false">IF(E142="C","CALL","PUT")</f>
        <v>PUT</v>
      </c>
      <c r="N142" s="16" t="str">
        <f aca="false">CONCATENATE(L142," - ",M142)</f>
        <v>SELL - PUT</v>
      </c>
      <c r="O142" s="16" t="n">
        <f aca="false">I142+J142</f>
        <v>7.016</v>
      </c>
      <c r="P142" s="76" t="n">
        <f aca="false">IF(N142="SELL - PUT",IF(H142-O142&gt;0,0,(H142-O142)*K142),IF(N142="BUY - CALL",IF(O142-H142&gt;0,0,(H142-O142)*K142),IF(N142="SELL - CALL",IF(O142-H142&gt;0,0,(O142-H142)*K142),IF(N142="BUY - PUT",IF(H142-O142&gt;0,0,(O142-H142)*K142)))))</f>
        <v>0</v>
      </c>
    </row>
    <row r="143" customFormat="false" ht="12.75" hidden="false" customHeight="false" outlineLevel="0" collapsed="false">
      <c r="A143" s="0" t="s">
        <v>118</v>
      </c>
      <c r="B143" s="0" t="s">
        <v>566</v>
      </c>
      <c r="C143" s="7" t="s">
        <v>19</v>
      </c>
      <c r="D143" s="0" t="s">
        <v>20</v>
      </c>
      <c r="E143" s="0" t="s">
        <v>31</v>
      </c>
      <c r="F143" s="8" t="n">
        <v>36861</v>
      </c>
      <c r="G143" s="9" t="n">
        <v>-1000000</v>
      </c>
      <c r="H143" s="7" t="n">
        <v>7.14</v>
      </c>
      <c r="I143" s="80" t="n">
        <v>0.75</v>
      </c>
      <c r="J143" s="7" t="n">
        <v>6.016</v>
      </c>
      <c r="K143" s="16" t="n">
        <f aca="false">ABS(G143)</f>
        <v>1000000</v>
      </c>
      <c r="L143" s="16" t="str">
        <f aca="false">IF(G143&gt;0,"BUY","SELL")</f>
        <v>SELL</v>
      </c>
      <c r="M143" s="16" t="str">
        <f aca="false">IF(E143="C","CALL","PUT")</f>
        <v>PUT</v>
      </c>
      <c r="N143" s="16" t="str">
        <f aca="false">CONCATENATE(L143," - ",M143)</f>
        <v>SELL - PUT</v>
      </c>
      <c r="O143" s="16" t="n">
        <f aca="false">I143+J143</f>
        <v>6.766</v>
      </c>
      <c r="P143" s="76" t="n">
        <f aca="false">IF(N143="SELL - PUT",IF(H143-O143&gt;0,0,(H143-O143)*K143),IF(N143="BUY - CALL",IF(O143-H143&gt;0,0,(H143-O143)*K143),IF(N143="SELL - CALL",IF(O143-H143&gt;0,0,(O143-H143)*K143),IF(N143="BUY - PUT",IF(H143-O143&gt;0,0,(O143-H143)*K143)))))</f>
        <v>0</v>
      </c>
    </row>
    <row r="144" customFormat="false" ht="12.75" hidden="false" customHeight="false" outlineLevel="0" collapsed="false">
      <c r="A144" s="0" t="s">
        <v>222</v>
      </c>
      <c r="B144" s="0" t="s">
        <v>567</v>
      </c>
      <c r="C144" s="7" t="s">
        <v>19</v>
      </c>
      <c r="D144" s="0" t="s">
        <v>20</v>
      </c>
      <c r="E144" s="0" t="s">
        <v>21</v>
      </c>
      <c r="F144" s="8" t="n">
        <v>36861</v>
      </c>
      <c r="G144" s="9" t="n">
        <v>-620000</v>
      </c>
      <c r="H144" s="7" t="n">
        <v>7.14</v>
      </c>
      <c r="I144" s="80" t="n">
        <v>1</v>
      </c>
      <c r="J144" s="7" t="n">
        <v>6.016</v>
      </c>
      <c r="K144" s="16" t="n">
        <f aca="false">ABS(G144)</f>
        <v>620000</v>
      </c>
      <c r="L144" s="16" t="str">
        <f aca="false">IF(G144&gt;0,"BUY","SELL")</f>
        <v>SELL</v>
      </c>
      <c r="M144" s="16" t="str">
        <f aca="false">IF(E144="C","CALL","PUT")</f>
        <v>CALL</v>
      </c>
      <c r="N144" s="16" t="str">
        <f aca="false">CONCATENATE(L144," - ",M144)</f>
        <v>SELL - CALL</v>
      </c>
      <c r="O144" s="16" t="n">
        <f aca="false">I144+J144</f>
        <v>7.016</v>
      </c>
      <c r="P144" s="76" t="n">
        <f aca="false">IF(N144="SELL - PUT",IF(H144-O144&gt;0,0,(H144-O144)*K144),IF(N144="BUY - CALL",IF(O144-H144&gt;0,0,(H144-O144)*K144),IF(N144="SELL - CALL",IF(O144-H144&gt;0,0,(O144-H144)*K144),IF(N144="BUY - PUT",IF(H144-O144&gt;0,0,(O144-H144)*K144)))))</f>
        <v>-76879.9999999998</v>
      </c>
    </row>
    <row r="145" customFormat="false" ht="12.75" hidden="false" customHeight="false" outlineLevel="0" collapsed="false">
      <c r="A145" s="0" t="s">
        <v>222</v>
      </c>
      <c r="B145" s="0" t="s">
        <v>568</v>
      </c>
      <c r="C145" s="7" t="s">
        <v>19</v>
      </c>
      <c r="D145" s="0" t="s">
        <v>20</v>
      </c>
      <c r="E145" s="0" t="s">
        <v>31</v>
      </c>
      <c r="F145" s="8" t="n">
        <v>36861</v>
      </c>
      <c r="G145" s="9" t="n">
        <v>-620000</v>
      </c>
      <c r="H145" s="7" t="n">
        <v>7.14</v>
      </c>
      <c r="I145" s="80" t="n">
        <v>1</v>
      </c>
      <c r="J145" s="7" t="n">
        <v>6.016</v>
      </c>
      <c r="K145" s="16" t="n">
        <f aca="false">ABS(G145)</f>
        <v>620000</v>
      </c>
      <c r="L145" s="16" t="str">
        <f aca="false">IF(G145&gt;0,"BUY","SELL")</f>
        <v>SELL</v>
      </c>
      <c r="M145" s="16" t="str">
        <f aca="false">IF(E145="C","CALL","PUT")</f>
        <v>PUT</v>
      </c>
      <c r="N145" s="16" t="str">
        <f aca="false">CONCATENATE(L145," - ",M145)</f>
        <v>SELL - PUT</v>
      </c>
      <c r="O145" s="16" t="n">
        <f aca="false">I145+J145</f>
        <v>7.016</v>
      </c>
      <c r="P145" s="76" t="n">
        <f aca="false">IF(N145="SELL - PUT",IF(H145-O145&gt;0,0,(H145-O145)*K145),IF(N145="BUY - CALL",IF(O145-H145&gt;0,0,(H145-O145)*K145),IF(N145="SELL - CALL",IF(O145-H145&gt;0,0,(O145-H145)*K145),IF(N145="BUY - PUT",IF(H145-O145&gt;0,0,(O145-H145)*K145)))))</f>
        <v>0</v>
      </c>
    </row>
    <row r="146" customFormat="false" ht="12.75" hidden="false" customHeight="false" outlineLevel="0" collapsed="false">
      <c r="A146" s="0" t="s">
        <v>125</v>
      </c>
      <c r="B146" s="0" t="s">
        <v>569</v>
      </c>
      <c r="C146" s="7" t="s">
        <v>19</v>
      </c>
      <c r="D146" s="0" t="s">
        <v>20</v>
      </c>
      <c r="E146" s="0" t="s">
        <v>31</v>
      </c>
      <c r="F146" s="8" t="n">
        <v>36861</v>
      </c>
      <c r="G146" s="9" t="n">
        <v>-310000</v>
      </c>
      <c r="H146" s="7" t="n">
        <v>7.14</v>
      </c>
      <c r="I146" s="80" t="n">
        <v>0.75</v>
      </c>
      <c r="J146" s="7" t="n">
        <v>6.016</v>
      </c>
      <c r="K146" s="16" t="n">
        <f aca="false">ABS(G146)</f>
        <v>310000</v>
      </c>
      <c r="L146" s="16" t="str">
        <f aca="false">IF(G146&gt;0,"BUY","SELL")</f>
        <v>SELL</v>
      </c>
      <c r="M146" s="16" t="str">
        <f aca="false">IF(E146="C","CALL","PUT")</f>
        <v>PUT</v>
      </c>
      <c r="N146" s="16" t="str">
        <f aca="false">CONCATENATE(L146," - ",M146)</f>
        <v>SELL - PUT</v>
      </c>
      <c r="O146" s="16" t="n">
        <f aca="false">I146+J146</f>
        <v>6.766</v>
      </c>
      <c r="P146" s="76" t="n">
        <f aca="false">IF(N146="SELL - PUT",IF(H146-O146&gt;0,0,(H146-O146)*K146),IF(N146="BUY - CALL",IF(O146-H146&gt;0,0,(H146-O146)*K146),IF(N146="SELL - CALL",IF(O146-H146&gt;0,0,(O146-H146)*K146),IF(N146="BUY - PUT",IF(H146-O146&gt;0,0,(O146-H146)*K146)))))</f>
        <v>0</v>
      </c>
    </row>
    <row r="147" customFormat="false" ht="12.75" hidden="false" customHeight="false" outlineLevel="0" collapsed="false">
      <c r="A147" s="0" t="s">
        <v>172</v>
      </c>
      <c r="B147" s="0" t="s">
        <v>570</v>
      </c>
      <c r="C147" s="7" t="s">
        <v>19</v>
      </c>
      <c r="D147" s="0" t="s">
        <v>20</v>
      </c>
      <c r="E147" s="0" t="s">
        <v>21</v>
      </c>
      <c r="F147" s="8" t="n">
        <v>36861</v>
      </c>
      <c r="G147" s="9" t="n">
        <v>-500000</v>
      </c>
      <c r="H147" s="7" t="n">
        <v>7.14</v>
      </c>
      <c r="I147" s="80" t="n">
        <v>1.15</v>
      </c>
      <c r="J147" s="7" t="n">
        <v>6.016</v>
      </c>
      <c r="K147" s="16" t="n">
        <f aca="false">ABS(G147)</f>
        <v>500000</v>
      </c>
      <c r="L147" s="16" t="str">
        <f aca="false">IF(G147&gt;0,"BUY","SELL")</f>
        <v>SELL</v>
      </c>
      <c r="M147" s="16" t="str">
        <f aca="false">IF(E147="C","CALL","PUT")</f>
        <v>CALL</v>
      </c>
      <c r="N147" s="16" t="str">
        <f aca="false">CONCATENATE(L147," - ",M147)</f>
        <v>SELL - CALL</v>
      </c>
      <c r="O147" s="16" t="n">
        <f aca="false">I147+J147</f>
        <v>7.166</v>
      </c>
      <c r="P147" s="76" t="n">
        <f aca="false">IF(N147="SELL - PUT",IF(H147-O147&gt;0,0,(H147-O147)*K147),IF(N147="BUY - CALL",IF(O147-H147&gt;0,0,(H147-O147)*K147),IF(N147="SELL - CALL",IF(O147-H147&gt;0,0,(O147-H147)*K147),IF(N147="BUY - PUT",IF(H147-O147&gt;0,0,(O147-H147)*K147)))))</f>
        <v>0</v>
      </c>
    </row>
    <row r="148" customFormat="false" ht="12.75" hidden="false" customHeight="false" outlineLevel="0" collapsed="false">
      <c r="A148" s="0" t="s">
        <v>172</v>
      </c>
      <c r="B148" s="0" t="s">
        <v>570</v>
      </c>
      <c r="C148" s="7" t="s">
        <v>19</v>
      </c>
      <c r="D148" s="0" t="s">
        <v>20</v>
      </c>
      <c r="E148" s="0" t="s">
        <v>31</v>
      </c>
      <c r="F148" s="8" t="n">
        <v>36861</v>
      </c>
      <c r="G148" s="9" t="n">
        <v>-500000</v>
      </c>
      <c r="H148" s="7" t="n">
        <v>7.14</v>
      </c>
      <c r="I148" s="80" t="n">
        <v>1.15</v>
      </c>
      <c r="J148" s="7" t="n">
        <v>6.016</v>
      </c>
      <c r="K148" s="16" t="n">
        <f aca="false">ABS(G148)</f>
        <v>500000</v>
      </c>
      <c r="L148" s="16" t="str">
        <f aca="false">IF(G148&gt;0,"BUY","SELL")</f>
        <v>SELL</v>
      </c>
      <c r="M148" s="16" t="str">
        <f aca="false">IF(E148="C","CALL","PUT")</f>
        <v>PUT</v>
      </c>
      <c r="N148" s="16" t="str">
        <f aca="false">CONCATENATE(L148," - ",M148)</f>
        <v>SELL - PUT</v>
      </c>
      <c r="O148" s="16" t="n">
        <f aca="false">I148+J148</f>
        <v>7.166</v>
      </c>
      <c r="P148" s="76" t="n">
        <f aca="false">IF(N148="SELL - PUT",IF(H148-O148&gt;0,0,(H148-O148)*K148),IF(N148="BUY - CALL",IF(O148-H148&gt;0,0,(H148-O148)*K148),IF(N148="SELL - CALL",IF(O148-H148&gt;0,0,(O148-H148)*K148),IF(N148="BUY - PUT",IF(H148-O148&gt;0,0,(O148-H148)*K148)))))</f>
        <v>-13000.0000000003</v>
      </c>
    </row>
    <row r="149" customFormat="false" ht="12.75" hidden="false" customHeight="false" outlineLevel="0" collapsed="false">
      <c r="A149" s="0" t="s">
        <v>118</v>
      </c>
      <c r="B149" s="0" t="s">
        <v>571</v>
      </c>
      <c r="C149" s="7" t="s">
        <v>19</v>
      </c>
      <c r="D149" s="0" t="s">
        <v>20</v>
      </c>
      <c r="E149" s="0" t="s">
        <v>21</v>
      </c>
      <c r="F149" s="8" t="n">
        <v>36861</v>
      </c>
      <c r="G149" s="9" t="n">
        <v>2000000</v>
      </c>
      <c r="H149" s="7" t="n">
        <v>7.14</v>
      </c>
      <c r="I149" s="80" t="n">
        <v>2</v>
      </c>
      <c r="J149" s="7" t="n">
        <v>6.016</v>
      </c>
      <c r="K149" s="16" t="n">
        <f aca="false">ABS(G149)</f>
        <v>2000000</v>
      </c>
      <c r="L149" s="16" t="str">
        <f aca="false">IF(G149&gt;0,"BUY","SELL")</f>
        <v>BUY</v>
      </c>
      <c r="M149" s="16" t="str">
        <f aca="false">IF(E149="C","CALL","PUT")</f>
        <v>CALL</v>
      </c>
      <c r="N149" s="16" t="str">
        <f aca="false">CONCATENATE(L149," - ",M149)</f>
        <v>BUY - CALL</v>
      </c>
      <c r="O149" s="16" t="n">
        <f aca="false">I149+J149</f>
        <v>8.016</v>
      </c>
      <c r="P149" s="76" t="n">
        <f aca="false">IF(N149="SELL - PUT",IF(H149-O149&gt;0,0,(H149-O149)*K149),IF(N149="BUY - CALL",IF(O149-H149&gt;0,0,(H149-O149)*K149),IF(N149="SELL - CALL",IF(O149-H149&gt;0,0,(O149-H149)*K149),IF(N149="BUY - PUT",IF(H149-O149&gt;0,0,(O149-H149)*K149)))))</f>
        <v>0</v>
      </c>
    </row>
    <row r="150" customFormat="false" ht="12.75" hidden="false" customHeight="false" outlineLevel="0" collapsed="false">
      <c r="A150" s="0" t="s">
        <v>172</v>
      </c>
      <c r="B150" s="0" t="s">
        <v>572</v>
      </c>
      <c r="C150" s="7" t="s">
        <v>19</v>
      </c>
      <c r="D150" s="0" t="s">
        <v>20</v>
      </c>
      <c r="E150" s="0" t="s">
        <v>21</v>
      </c>
      <c r="F150" s="8" t="n">
        <v>36861</v>
      </c>
      <c r="G150" s="9" t="n">
        <v>-500000</v>
      </c>
      <c r="H150" s="7" t="n">
        <v>7.14</v>
      </c>
      <c r="I150" s="80" t="n">
        <v>1.25</v>
      </c>
      <c r="J150" s="7" t="n">
        <v>6.016</v>
      </c>
      <c r="K150" s="16" t="n">
        <f aca="false">ABS(G150)</f>
        <v>500000</v>
      </c>
      <c r="L150" s="16" t="str">
        <f aca="false">IF(G150&gt;0,"BUY","SELL")</f>
        <v>SELL</v>
      </c>
      <c r="M150" s="16" t="str">
        <f aca="false">IF(E150="C","CALL","PUT")</f>
        <v>CALL</v>
      </c>
      <c r="N150" s="16" t="str">
        <f aca="false">CONCATENATE(L150," - ",M150)</f>
        <v>SELL - CALL</v>
      </c>
      <c r="O150" s="16" t="n">
        <f aca="false">I150+J150</f>
        <v>7.266</v>
      </c>
      <c r="P150" s="76" t="n">
        <f aca="false">IF(N150="SELL - PUT",IF(H150-O150&gt;0,0,(H150-O150)*K150),IF(N150="BUY - CALL",IF(O150-H150&gt;0,0,(H150-O150)*K150),IF(N150="SELL - CALL",IF(O150-H150&gt;0,0,(O150-H150)*K150),IF(N150="BUY - PUT",IF(H150-O150&gt;0,0,(O150-H150)*K150)))))</f>
        <v>0</v>
      </c>
    </row>
    <row r="151" customFormat="false" ht="12.75" hidden="false" customHeight="false" outlineLevel="0" collapsed="false">
      <c r="A151" s="0" t="s">
        <v>172</v>
      </c>
      <c r="B151" s="0" t="s">
        <v>573</v>
      </c>
      <c r="C151" s="7" t="s">
        <v>19</v>
      </c>
      <c r="D151" s="0" t="s">
        <v>20</v>
      </c>
      <c r="E151" s="0" t="s">
        <v>31</v>
      </c>
      <c r="F151" s="8" t="n">
        <v>36861</v>
      </c>
      <c r="G151" s="9" t="n">
        <v>-500000</v>
      </c>
      <c r="H151" s="7" t="n">
        <v>7.14</v>
      </c>
      <c r="I151" s="80" t="n">
        <v>1.25</v>
      </c>
      <c r="J151" s="7" t="n">
        <v>6.016</v>
      </c>
      <c r="K151" s="16" t="n">
        <f aca="false">ABS(G151)</f>
        <v>500000</v>
      </c>
      <c r="L151" s="16" t="str">
        <f aca="false">IF(G151&gt;0,"BUY","SELL")</f>
        <v>SELL</v>
      </c>
      <c r="M151" s="16" t="str">
        <f aca="false">IF(E151="C","CALL","PUT")</f>
        <v>PUT</v>
      </c>
      <c r="N151" s="16" t="str">
        <f aca="false">CONCATENATE(L151," - ",M151)</f>
        <v>SELL - PUT</v>
      </c>
      <c r="O151" s="16" t="n">
        <f aca="false">I151+J151</f>
        <v>7.266</v>
      </c>
      <c r="P151" s="76" t="n">
        <f aca="false">IF(N151="SELL - PUT",IF(H151-O151&gt;0,0,(H151-O151)*K151),IF(N151="BUY - CALL",IF(O151-H151&gt;0,0,(H151-O151)*K151),IF(N151="SELL - CALL",IF(O151-H151&gt;0,0,(O151-H151)*K151),IF(N151="BUY - PUT",IF(H151-O151&gt;0,0,(O151-H151)*K151)))))</f>
        <v>-63000.0000000002</v>
      </c>
    </row>
    <row r="152" customFormat="false" ht="12.75" hidden="false" customHeight="false" outlineLevel="0" collapsed="false">
      <c r="A152" s="0" t="s">
        <v>118</v>
      </c>
      <c r="B152" s="0" t="s">
        <v>574</v>
      </c>
      <c r="C152" s="7" t="s">
        <v>19</v>
      </c>
      <c r="D152" s="0" t="s">
        <v>20</v>
      </c>
      <c r="E152" s="0" t="s">
        <v>31</v>
      </c>
      <c r="F152" s="8" t="n">
        <v>36861</v>
      </c>
      <c r="G152" s="9" t="n">
        <v>500000</v>
      </c>
      <c r="H152" s="7" t="n">
        <v>7.14</v>
      </c>
      <c r="I152" s="80" t="n">
        <v>1</v>
      </c>
      <c r="J152" s="7" t="n">
        <v>6.016</v>
      </c>
      <c r="K152" s="16" t="n">
        <f aca="false">ABS(G152)</f>
        <v>500000</v>
      </c>
      <c r="L152" s="16" t="str">
        <f aca="false">IF(G152&gt;0,"BUY","SELL")</f>
        <v>BUY</v>
      </c>
      <c r="M152" s="16" t="str">
        <f aca="false">IF(E152="C","CALL","PUT")</f>
        <v>PUT</v>
      </c>
      <c r="N152" s="16" t="str">
        <f aca="false">CONCATENATE(L152," - ",M152)</f>
        <v>BUY - PUT</v>
      </c>
      <c r="O152" s="16" t="n">
        <f aca="false">I152+J152</f>
        <v>7.016</v>
      </c>
      <c r="P152" s="76" t="n">
        <f aca="false">IF(N152="SELL - PUT",IF(H152-O152&gt;0,0,(H152-O152)*K152),IF(N152="BUY - CALL",IF(O152-H152&gt;0,0,(H152-O152)*K152),IF(N152="SELL - CALL",IF(O152-H152&gt;0,0,(O152-H152)*K152),IF(N152="BUY - PUT",IF(H152-O152&gt;0,0,(O152-H152)*K152)))))</f>
        <v>0</v>
      </c>
    </row>
    <row r="153" customFormat="false" ht="12.75" hidden="false" customHeight="false" outlineLevel="0" collapsed="false">
      <c r="A153" s="0" t="s">
        <v>118</v>
      </c>
      <c r="B153" s="0" t="s">
        <v>575</v>
      </c>
      <c r="C153" s="7" t="s">
        <v>19</v>
      </c>
      <c r="D153" s="0" t="s">
        <v>20</v>
      </c>
      <c r="E153" s="0" t="s">
        <v>21</v>
      </c>
      <c r="F153" s="8" t="n">
        <v>36861</v>
      </c>
      <c r="G153" s="9" t="n">
        <v>620000</v>
      </c>
      <c r="H153" s="7" t="n">
        <v>7.14</v>
      </c>
      <c r="I153" s="80" t="n">
        <v>1.3</v>
      </c>
      <c r="J153" s="7" t="n">
        <v>6.016</v>
      </c>
      <c r="K153" s="16" t="n">
        <f aca="false">ABS(G153)</f>
        <v>620000</v>
      </c>
      <c r="L153" s="16" t="str">
        <f aca="false">IF(G153&gt;0,"BUY","SELL")</f>
        <v>BUY</v>
      </c>
      <c r="M153" s="16" t="str">
        <f aca="false">IF(E153="C","CALL","PUT")</f>
        <v>CALL</v>
      </c>
      <c r="N153" s="16" t="str">
        <f aca="false">CONCATENATE(L153," - ",M153)</f>
        <v>BUY - CALL</v>
      </c>
      <c r="O153" s="16" t="n">
        <f aca="false">I153+J153</f>
        <v>7.316</v>
      </c>
      <c r="P153" s="76" t="n">
        <f aca="false">IF(N153="SELL - PUT",IF(H153-O153&gt;0,0,(H153-O153)*K153),IF(N153="BUY - CALL",IF(O153-H153&gt;0,0,(H153-O153)*K153),IF(N153="SELL - CALL",IF(O153-H153&gt;0,0,(O153-H153)*K153),IF(N153="BUY - PUT",IF(H153-O153&gt;0,0,(O153-H153)*K153)))))</f>
        <v>0</v>
      </c>
    </row>
    <row r="154" customFormat="false" ht="12.75" hidden="false" customHeight="false" outlineLevel="0" collapsed="false">
      <c r="A154" s="0" t="s">
        <v>122</v>
      </c>
      <c r="B154" s="0" t="s">
        <v>576</v>
      </c>
      <c r="C154" s="7" t="s">
        <v>19</v>
      </c>
      <c r="D154" s="0" t="s">
        <v>20</v>
      </c>
      <c r="E154" s="0" t="s">
        <v>21</v>
      </c>
      <c r="F154" s="8" t="n">
        <v>36861</v>
      </c>
      <c r="G154" s="9" t="n">
        <v>-1000000</v>
      </c>
      <c r="H154" s="7" t="n">
        <v>7.14</v>
      </c>
      <c r="I154" s="80" t="n">
        <v>1</v>
      </c>
      <c r="J154" s="7" t="n">
        <v>6.016</v>
      </c>
      <c r="K154" s="16" t="n">
        <f aca="false">ABS(G154)</f>
        <v>1000000</v>
      </c>
      <c r="L154" s="16" t="str">
        <f aca="false">IF(G154&gt;0,"BUY","SELL")</f>
        <v>SELL</v>
      </c>
      <c r="M154" s="16" t="str">
        <f aca="false">IF(E154="C","CALL","PUT")</f>
        <v>CALL</v>
      </c>
      <c r="N154" s="16" t="str">
        <f aca="false">CONCATENATE(L154," - ",M154)</f>
        <v>SELL - CALL</v>
      </c>
      <c r="O154" s="16" t="n">
        <f aca="false">I154+J154</f>
        <v>7.016</v>
      </c>
      <c r="P154" s="76" t="n">
        <f aca="false">IF(N154="SELL - PUT",IF(H154-O154&gt;0,0,(H154-O154)*K154),IF(N154="BUY - CALL",IF(O154-H154&gt;0,0,(H154-O154)*K154),IF(N154="SELL - CALL",IF(O154-H154&gt;0,0,(O154-H154)*K154),IF(N154="BUY - PUT",IF(H154-O154&gt;0,0,(O154-H154)*K154)))))</f>
        <v>-124000</v>
      </c>
    </row>
    <row r="155" customFormat="false" ht="12.75" hidden="false" customHeight="false" outlineLevel="0" collapsed="false">
      <c r="A155" s="0" t="s">
        <v>122</v>
      </c>
      <c r="B155" s="0" t="s">
        <v>577</v>
      </c>
      <c r="C155" s="7" t="s">
        <v>19</v>
      </c>
      <c r="D155" s="0" t="s">
        <v>20</v>
      </c>
      <c r="E155" s="0" t="s">
        <v>31</v>
      </c>
      <c r="F155" s="8" t="n">
        <v>36861</v>
      </c>
      <c r="G155" s="9" t="n">
        <v>-1000000</v>
      </c>
      <c r="H155" s="7" t="n">
        <v>7.14</v>
      </c>
      <c r="I155" s="0" t="n">
        <v>1</v>
      </c>
      <c r="J155" s="7" t="n">
        <v>6.016</v>
      </c>
      <c r="K155" s="16" t="n">
        <f aca="false">ABS(G155)</f>
        <v>1000000</v>
      </c>
      <c r="L155" s="16" t="str">
        <f aca="false">IF(G155&gt;0,"BUY","SELL")</f>
        <v>SELL</v>
      </c>
      <c r="M155" s="16" t="str">
        <f aca="false">IF(E155="C","CALL","PUT")</f>
        <v>PUT</v>
      </c>
      <c r="N155" s="16" t="str">
        <f aca="false">CONCATENATE(L155," - ",M155)</f>
        <v>SELL - PUT</v>
      </c>
      <c r="O155" s="16" t="n">
        <f aca="false">I155+J155</f>
        <v>7.016</v>
      </c>
      <c r="P155" s="76" t="n">
        <f aca="false">IF(N155="SELL - PUT",IF(H155-O155&gt;0,0,(H155-O155)*K155),IF(N155="BUY - CALL",IF(O155-H155&gt;0,0,(H155-O155)*K155),IF(N155="SELL - CALL",IF(O155-H155&gt;0,0,(O155-H155)*K155),IF(N155="BUY - PUT",IF(H155-O155&gt;0,0,(O155-H155)*K155)))))</f>
        <v>0</v>
      </c>
    </row>
    <row r="156" customFormat="false" ht="12.75" hidden="false" customHeight="false" outlineLevel="0" collapsed="false">
      <c r="A156" s="0" t="s">
        <v>125</v>
      </c>
      <c r="B156" s="0" t="s">
        <v>497</v>
      </c>
      <c r="C156" s="7" t="s">
        <v>498</v>
      </c>
      <c r="D156" s="0" t="s">
        <v>20</v>
      </c>
      <c r="E156" s="0" t="s">
        <v>21</v>
      </c>
      <c r="F156" s="8" t="n">
        <v>36861</v>
      </c>
      <c r="G156" s="9" t="n">
        <v>-500000</v>
      </c>
      <c r="H156" s="7" t="n">
        <v>6.09</v>
      </c>
      <c r="I156" s="80" t="n">
        <v>0.35</v>
      </c>
      <c r="J156" s="7" t="n">
        <v>6.016</v>
      </c>
      <c r="K156" s="16" t="n">
        <f aca="false">ABS(G156)</f>
        <v>500000</v>
      </c>
      <c r="L156" s="16" t="str">
        <f aca="false">IF(G156&gt;0,"BUY","SELL")</f>
        <v>SELL</v>
      </c>
      <c r="M156" s="16" t="str">
        <f aca="false">IF(E156="C","CALL","PUT")</f>
        <v>CALL</v>
      </c>
      <c r="N156" s="16" t="str">
        <f aca="false">CONCATENATE(L156," - ",M156)</f>
        <v>SELL - CALL</v>
      </c>
      <c r="O156" s="16" t="n">
        <f aca="false">I156+J156</f>
        <v>6.366</v>
      </c>
      <c r="P156" s="76" t="n">
        <f aca="false">IF(N156="SELL - PUT",IF(H156-O156&gt;0,0,(H156-O156)*K156),IF(N156="BUY - CALL",IF(O156-H156&gt;0,0,(H156-O156)*K156),IF(N156="SELL - CALL",IF(O156-H156&gt;0,0,(O156-H156)*K156),IF(N156="BUY - PUT",IF(H156-O156&gt;0,0,(O156-H156)*K156)))))</f>
        <v>0</v>
      </c>
    </row>
    <row r="157" customFormat="false" ht="12.75" hidden="false" customHeight="false" outlineLevel="0" collapsed="false">
      <c r="A157" s="0" t="s">
        <v>296</v>
      </c>
      <c r="B157" s="0" t="s">
        <v>499</v>
      </c>
      <c r="C157" s="7" t="s">
        <v>498</v>
      </c>
      <c r="D157" s="0" t="s">
        <v>20</v>
      </c>
      <c r="E157" s="0" t="s">
        <v>21</v>
      </c>
      <c r="F157" s="8" t="n">
        <v>36861</v>
      </c>
      <c r="G157" s="9" t="n">
        <v>-1000000</v>
      </c>
      <c r="H157" s="7" t="n">
        <v>6.09</v>
      </c>
      <c r="I157" s="80" t="n">
        <v>0.3</v>
      </c>
      <c r="J157" s="7" t="n">
        <v>6.016</v>
      </c>
      <c r="K157" s="16" t="n">
        <f aca="false">ABS(G157)</f>
        <v>1000000</v>
      </c>
      <c r="L157" s="16" t="str">
        <f aca="false">IF(G157&gt;0,"BUY","SELL")</f>
        <v>SELL</v>
      </c>
      <c r="M157" s="16" t="str">
        <f aca="false">IF(E157="C","CALL","PUT")</f>
        <v>CALL</v>
      </c>
      <c r="N157" s="16" t="str">
        <f aca="false">CONCATENATE(L157," - ",M157)</f>
        <v>SELL - CALL</v>
      </c>
      <c r="O157" s="16" t="n">
        <f aca="false">I157+J157</f>
        <v>6.316</v>
      </c>
      <c r="P157" s="76" t="n">
        <f aca="false">IF(N157="SELL - PUT",IF(H157-O157&gt;0,0,(H157-O157)*K157),IF(N157="BUY - CALL",IF(O157-H157&gt;0,0,(H157-O157)*K157),IF(N157="SELL - CALL",IF(O157-H157&gt;0,0,(O157-H157)*K157),IF(N157="BUY - PUT",IF(H157-O157&gt;0,0,(O157-H157)*K157)))))</f>
        <v>0</v>
      </c>
    </row>
    <row r="158" customFormat="false" ht="12.75" hidden="false" customHeight="false" outlineLevel="0" collapsed="false">
      <c r="A158" s="0" t="s">
        <v>578</v>
      </c>
      <c r="B158" s="0" t="s">
        <v>579</v>
      </c>
      <c r="C158" s="7" t="s">
        <v>42</v>
      </c>
      <c r="D158" s="0" t="s">
        <v>20</v>
      </c>
      <c r="E158" s="0" t="s">
        <v>21</v>
      </c>
      <c r="F158" s="8" t="n">
        <v>36861</v>
      </c>
      <c r="G158" s="9" t="n">
        <v>465000</v>
      </c>
      <c r="H158" s="7" t="n">
        <v>6.15</v>
      </c>
      <c r="I158" s="80" t="n">
        <v>0.15</v>
      </c>
      <c r="J158" s="7" t="n">
        <v>6.016</v>
      </c>
      <c r="K158" s="16" t="n">
        <f aca="false">ABS(G158)</f>
        <v>465000</v>
      </c>
      <c r="L158" s="16" t="str">
        <f aca="false">IF(G158&gt;0,"BUY","SELL")</f>
        <v>BUY</v>
      </c>
      <c r="M158" s="16" t="str">
        <f aca="false">IF(E158="C","CALL","PUT")</f>
        <v>CALL</v>
      </c>
      <c r="N158" s="16" t="str">
        <f aca="false">CONCATENATE(L158," - ",M158)</f>
        <v>BUY - CALL</v>
      </c>
      <c r="O158" s="16" t="n">
        <f aca="false">I158+J158</f>
        <v>6.166</v>
      </c>
      <c r="P158" s="76" t="n">
        <f aca="false">IF(N158="SELL - PUT",IF(H158-O158&gt;0,0,(H158-O158)*K158),IF(N158="BUY - CALL",IF(O158-H158&gt;0,0,(H158-O158)*K158),IF(N158="SELL - CALL",IF(O158-H158&gt;0,0,(O158-H158)*K158),IF(N158="BUY - PUT",IF(H158-O158&gt;0,0,(O158-H158)*K158)))))</f>
        <v>0</v>
      </c>
    </row>
    <row r="159" customFormat="false" ht="12.75" hidden="false" customHeight="false" outlineLevel="0" collapsed="false">
      <c r="A159" s="0" t="s">
        <v>314</v>
      </c>
      <c r="B159" s="0" t="s">
        <v>500</v>
      </c>
      <c r="C159" s="7" t="s">
        <v>42</v>
      </c>
      <c r="D159" s="0" t="s">
        <v>20</v>
      </c>
      <c r="E159" s="0" t="s">
        <v>21</v>
      </c>
      <c r="F159" s="8" t="n">
        <v>36861</v>
      </c>
      <c r="G159" s="9" t="n">
        <v>310000</v>
      </c>
      <c r="H159" s="7" t="n">
        <v>6.15</v>
      </c>
      <c r="I159" s="80" t="n">
        <v>0.15</v>
      </c>
      <c r="J159" s="7" t="n">
        <v>6.016</v>
      </c>
      <c r="K159" s="16" t="n">
        <f aca="false">ABS(G159)</f>
        <v>310000</v>
      </c>
      <c r="L159" s="16" t="str">
        <f aca="false">IF(G159&gt;0,"BUY","SELL")</f>
        <v>BUY</v>
      </c>
      <c r="M159" s="16" t="str">
        <f aca="false">IF(E159="C","CALL","PUT")</f>
        <v>CALL</v>
      </c>
      <c r="N159" s="16" t="str">
        <f aca="false">CONCATENATE(L159," - ",M159)</f>
        <v>BUY - CALL</v>
      </c>
      <c r="O159" s="16" t="n">
        <f aca="false">I159+J159</f>
        <v>6.166</v>
      </c>
      <c r="P159" s="76" t="n">
        <f aca="false">IF(N159="SELL - PUT",IF(H159-O159&gt;0,0,(H159-O159)*K159),IF(N159="BUY - CALL",IF(O159-H159&gt;0,0,(H159-O159)*K159),IF(N159="SELL - CALL",IF(O159-H159&gt;0,0,(O159-H159)*K159),IF(N159="BUY - PUT",IF(H159-O159&gt;0,0,(O159-H159)*K159)))))</f>
        <v>0</v>
      </c>
    </row>
    <row r="160" customFormat="false" ht="12.75" hidden="false" customHeight="false" outlineLevel="0" collapsed="false">
      <c r="A160" s="0" t="s">
        <v>125</v>
      </c>
      <c r="B160" s="0" t="s">
        <v>501</v>
      </c>
      <c r="C160" s="7" t="s">
        <v>42</v>
      </c>
      <c r="D160" s="0" t="s">
        <v>20</v>
      </c>
      <c r="E160" s="0" t="s">
        <v>21</v>
      </c>
      <c r="F160" s="8" t="n">
        <v>36861</v>
      </c>
      <c r="G160" s="9" t="n">
        <v>310000</v>
      </c>
      <c r="H160" s="7" t="n">
        <v>6.15</v>
      </c>
      <c r="I160" s="80" t="n">
        <v>0.15</v>
      </c>
      <c r="J160" s="7" t="n">
        <v>6.016</v>
      </c>
      <c r="K160" s="16" t="n">
        <f aca="false">ABS(G160)</f>
        <v>310000</v>
      </c>
      <c r="L160" s="16" t="str">
        <f aca="false">IF(G160&gt;0,"BUY","SELL")</f>
        <v>BUY</v>
      </c>
      <c r="M160" s="16" t="str">
        <f aca="false">IF(E160="C","CALL","PUT")</f>
        <v>CALL</v>
      </c>
      <c r="N160" s="16" t="str">
        <f aca="false">CONCATENATE(L160," - ",M160)</f>
        <v>BUY - CALL</v>
      </c>
      <c r="O160" s="16" t="n">
        <f aca="false">I160+J160</f>
        <v>6.166</v>
      </c>
      <c r="P160" s="76" t="n">
        <f aca="false">IF(N160="SELL - PUT",IF(H160-O160&gt;0,0,(H160-O160)*K160),IF(N160="BUY - CALL",IF(O160-H160&gt;0,0,(H160-O160)*K160),IF(N160="SELL - CALL",IF(O160-H160&gt;0,0,(O160-H160)*K160),IF(N160="BUY - PUT",IF(H160-O160&gt;0,0,(O160-H160)*K160)))))</f>
        <v>0</v>
      </c>
    </row>
    <row r="161" customFormat="false" ht="12.75" hidden="false" customHeight="false" outlineLevel="0" collapsed="false">
      <c r="A161" s="16" t="s">
        <v>172</v>
      </c>
      <c r="B161" s="0" t="s">
        <v>502</v>
      </c>
      <c r="C161" s="7" t="s">
        <v>42</v>
      </c>
      <c r="D161" s="0" t="s">
        <v>20</v>
      </c>
      <c r="E161" s="0" t="s">
        <v>21</v>
      </c>
      <c r="F161" s="8" t="n">
        <v>36861</v>
      </c>
      <c r="G161" s="9" t="n">
        <v>-1500000</v>
      </c>
      <c r="H161" s="7" t="n">
        <v>6.15</v>
      </c>
      <c r="I161" s="0" t="n">
        <v>0.3</v>
      </c>
      <c r="J161" s="7" t="n">
        <v>6.016</v>
      </c>
      <c r="K161" s="16" t="n">
        <f aca="false">ABS(G161)</f>
        <v>1500000</v>
      </c>
      <c r="L161" s="16" t="str">
        <f aca="false">IF(G161&gt;0,"BUY","SELL")</f>
        <v>SELL</v>
      </c>
      <c r="M161" s="16" t="str">
        <f aca="false">IF(E161="C","CALL","PUT")</f>
        <v>CALL</v>
      </c>
      <c r="N161" s="16" t="str">
        <f aca="false">CONCATENATE(L161," - ",M161)</f>
        <v>SELL - CALL</v>
      </c>
      <c r="O161" s="16" t="n">
        <f aca="false">I161+J161</f>
        <v>6.316</v>
      </c>
      <c r="P161" s="76" t="n">
        <f aca="false">IF(N161="SELL - PUT",IF(H161-O161&gt;0,0,(H161-O161)*K161),IF(N161="BUY - CALL",IF(O161-H161&gt;0,0,(H161-O161)*K161),IF(N161="SELL - CALL",IF(O161-H161&gt;0,0,(O161-H161)*K161),IF(N161="BUY - PUT",IF(H161-O161&gt;0,0,(O161-H161)*K161)))))</f>
        <v>0</v>
      </c>
    </row>
    <row r="162" customFormat="false" ht="12.75" hidden="false" customHeight="false" outlineLevel="0" collapsed="false">
      <c r="A162" s="0" t="s">
        <v>296</v>
      </c>
      <c r="B162" s="0" t="s">
        <v>503</v>
      </c>
      <c r="C162" s="7" t="s">
        <v>42</v>
      </c>
      <c r="D162" s="0" t="s">
        <v>20</v>
      </c>
      <c r="E162" s="0" t="s">
        <v>21</v>
      </c>
      <c r="F162" s="8" t="n">
        <v>36861</v>
      </c>
      <c r="G162" s="9" t="n">
        <v>-155000</v>
      </c>
      <c r="H162" s="7" t="n">
        <v>6.15</v>
      </c>
      <c r="I162" s="81" t="n">
        <v>0.15</v>
      </c>
      <c r="J162" s="7" t="n">
        <v>6.016</v>
      </c>
      <c r="K162" s="16" t="n">
        <f aca="false">ABS(G162)</f>
        <v>155000</v>
      </c>
      <c r="L162" s="16" t="str">
        <f aca="false">IF(G162&gt;0,"BUY","SELL")</f>
        <v>SELL</v>
      </c>
      <c r="M162" s="16" t="str">
        <f aca="false">IF(E162="C","CALL","PUT")</f>
        <v>CALL</v>
      </c>
      <c r="N162" s="16" t="str">
        <f aca="false">CONCATENATE(L162," - ",M162)</f>
        <v>SELL - CALL</v>
      </c>
      <c r="O162" s="16" t="n">
        <f aca="false">I162+J162</f>
        <v>6.166</v>
      </c>
      <c r="P162" s="76" t="n">
        <f aca="false">IF(N162="SELL - PUT",IF(H162-O162&gt;0,0,(H162-O162)*K162),IF(N162="BUY - CALL",IF(O162-H162&gt;0,0,(H162-O162)*K162),IF(N162="SELL - CALL",IF(O162-H162&gt;0,0,(O162-H162)*K162),IF(N162="BUY - PUT",IF(H162-O162&gt;0,0,(O162-H162)*K162)))))</f>
        <v>0</v>
      </c>
    </row>
    <row r="163" customFormat="false" ht="12.75" hidden="false" customHeight="false" outlineLevel="0" collapsed="false">
      <c r="A163" s="0" t="s">
        <v>125</v>
      </c>
      <c r="B163" s="0" t="s">
        <v>504</v>
      </c>
      <c r="C163" s="7" t="s">
        <v>42</v>
      </c>
      <c r="D163" s="0" t="s">
        <v>20</v>
      </c>
      <c r="E163" s="0" t="s">
        <v>21</v>
      </c>
      <c r="F163" s="8" t="n">
        <v>36861</v>
      </c>
      <c r="G163" s="9" t="n">
        <v>-310000</v>
      </c>
      <c r="H163" s="7" t="n">
        <v>6.15</v>
      </c>
      <c r="I163" s="80" t="n">
        <v>0.15</v>
      </c>
      <c r="J163" s="7" t="n">
        <v>6.016</v>
      </c>
      <c r="K163" s="16" t="n">
        <f aca="false">ABS(G163)</f>
        <v>310000</v>
      </c>
      <c r="L163" s="16" t="str">
        <f aca="false">IF(G163&gt;0,"BUY","SELL")</f>
        <v>SELL</v>
      </c>
      <c r="M163" s="16" t="str">
        <f aca="false">IF(E163="C","CALL","PUT")</f>
        <v>CALL</v>
      </c>
      <c r="N163" s="16" t="str">
        <f aca="false">CONCATENATE(L163," - ",M163)</f>
        <v>SELL - CALL</v>
      </c>
      <c r="O163" s="16" t="n">
        <f aca="false">I163+J163</f>
        <v>6.166</v>
      </c>
      <c r="P163" s="76" t="n">
        <f aca="false">IF(N163="SELL - PUT",IF(H163-O163&gt;0,0,(H163-O163)*K163),IF(N163="BUY - CALL",IF(O163-H163&gt;0,0,(H163-O163)*K163),IF(N163="SELL - CALL",IF(O163-H163&gt;0,0,(O163-H163)*K163),IF(N163="BUY - PUT",IF(H163-O163&gt;0,0,(O163-H163)*K163)))))</f>
        <v>0</v>
      </c>
    </row>
    <row r="164" customFormat="false" ht="12.75" hidden="false" customHeight="false" outlineLevel="0" collapsed="false">
      <c r="A164" s="16" t="s">
        <v>296</v>
      </c>
      <c r="B164" s="0" t="s">
        <v>505</v>
      </c>
      <c r="C164" s="7" t="s">
        <v>42</v>
      </c>
      <c r="D164" s="0" t="s">
        <v>20</v>
      </c>
      <c r="E164" s="0" t="s">
        <v>21</v>
      </c>
      <c r="F164" s="8" t="n">
        <v>36861</v>
      </c>
      <c r="G164" s="9" t="n">
        <v>-155000</v>
      </c>
      <c r="H164" s="7" t="n">
        <v>6.15</v>
      </c>
      <c r="I164" s="0" t="n">
        <v>0.15</v>
      </c>
      <c r="J164" s="7" t="n">
        <v>6.016</v>
      </c>
      <c r="K164" s="16" t="n">
        <f aca="false">ABS(G164)</f>
        <v>155000</v>
      </c>
      <c r="L164" s="16" t="str">
        <f aca="false">IF(G164&gt;0,"BUY","SELL")</f>
        <v>SELL</v>
      </c>
      <c r="M164" s="16" t="str">
        <f aca="false">IF(E164="C","CALL","PUT")</f>
        <v>CALL</v>
      </c>
      <c r="N164" s="16" t="str">
        <f aca="false">CONCATENATE(L164," - ",M164)</f>
        <v>SELL - CALL</v>
      </c>
      <c r="O164" s="16" t="n">
        <f aca="false">I164+J164</f>
        <v>6.166</v>
      </c>
      <c r="P164" s="76" t="n">
        <f aca="false">IF(N164="SELL - PUT",IF(H164-O164&gt;0,0,(H164-O164)*K164),IF(N164="BUY - CALL",IF(O164-H164&gt;0,0,(H164-O164)*K164),IF(N164="SELL - CALL",IF(O164-H164&gt;0,0,(O164-H164)*K164),IF(N164="BUY - PUT",IF(H164-O164&gt;0,0,(O164-H164)*K164)))))</f>
        <v>0</v>
      </c>
    </row>
    <row r="165" customFormat="false" ht="12.75" hidden="false" customHeight="false" outlineLevel="0" collapsed="false">
      <c r="A165" s="0" t="s">
        <v>506</v>
      </c>
      <c r="B165" s="0" t="s">
        <v>507</v>
      </c>
      <c r="C165" s="7" t="s">
        <v>42</v>
      </c>
      <c r="D165" s="0" t="s">
        <v>20</v>
      </c>
      <c r="E165" s="0" t="s">
        <v>21</v>
      </c>
      <c r="F165" s="8" t="n">
        <v>36861</v>
      </c>
      <c r="G165" s="9" t="n">
        <v>-1550000</v>
      </c>
      <c r="H165" s="7" t="n">
        <v>6.15</v>
      </c>
      <c r="I165" s="0" t="n">
        <v>0.12</v>
      </c>
      <c r="J165" s="7" t="n">
        <v>6.016</v>
      </c>
      <c r="K165" s="16" t="n">
        <f aca="false">ABS(G165)</f>
        <v>1550000</v>
      </c>
      <c r="L165" s="16" t="str">
        <f aca="false">IF(G165&gt;0,"BUY","SELL")</f>
        <v>SELL</v>
      </c>
      <c r="M165" s="16" t="str">
        <f aca="false">IF(E165="C","CALL","PUT")</f>
        <v>CALL</v>
      </c>
      <c r="N165" s="16" t="str">
        <f aca="false">CONCATENATE(L165," - ",M165)</f>
        <v>SELL - CALL</v>
      </c>
      <c r="O165" s="16" t="n">
        <f aca="false">I165+J165</f>
        <v>6.136</v>
      </c>
      <c r="P165" s="76" t="n">
        <f aca="false">IF(N165="SELL - PUT",IF(H165-O165&gt;0,0,(H165-O165)*K165),IF(N165="BUY - CALL",IF(O165-H165&gt;0,0,(H165-O165)*K165),IF(N165="SELL - CALL",IF(O165-H165&gt;0,0,(O165-H165)*K165),IF(N165="BUY - PUT",IF(H165-O165&gt;0,0,(O165-H165)*K165)))))</f>
        <v>-21700.0000000004</v>
      </c>
    </row>
    <row r="166" customFormat="false" ht="12.75" hidden="false" customHeight="false" outlineLevel="0" collapsed="false">
      <c r="A166" s="0" t="s">
        <v>314</v>
      </c>
      <c r="B166" s="0" t="s">
        <v>508</v>
      </c>
      <c r="C166" s="7" t="s">
        <v>42</v>
      </c>
      <c r="D166" s="0" t="s">
        <v>20</v>
      </c>
      <c r="E166" s="0" t="s">
        <v>21</v>
      </c>
      <c r="F166" s="8" t="n">
        <v>36861</v>
      </c>
      <c r="G166" s="9" t="n">
        <v>-310000</v>
      </c>
      <c r="H166" s="7" t="n">
        <v>6.15</v>
      </c>
      <c r="I166" s="0" t="n">
        <v>0.12</v>
      </c>
      <c r="J166" s="7" t="n">
        <v>6.016</v>
      </c>
      <c r="K166" s="16" t="n">
        <f aca="false">ABS(G166)</f>
        <v>310000</v>
      </c>
      <c r="L166" s="16" t="str">
        <f aca="false">IF(G166&gt;0,"BUY","SELL")</f>
        <v>SELL</v>
      </c>
      <c r="M166" s="16" t="str">
        <f aca="false">IF(E166="C","CALL","PUT")</f>
        <v>CALL</v>
      </c>
      <c r="N166" s="16" t="str">
        <f aca="false">CONCATENATE(L166," - ",M166)</f>
        <v>SELL - CALL</v>
      </c>
      <c r="O166" s="16" t="n">
        <f aca="false">I166+J166</f>
        <v>6.136</v>
      </c>
      <c r="P166" s="76" t="n">
        <f aca="false">IF(N166="SELL - PUT",IF(H166-O166&gt;0,0,(H166-O166)*K166),IF(N166="BUY - CALL",IF(O166-H166&gt;0,0,(H166-O166)*K166),IF(N166="SELL - CALL",IF(O166-H166&gt;0,0,(O166-H166)*K166),IF(N166="BUY - PUT",IF(H166-O166&gt;0,0,(O166-H166)*K166)))))</f>
        <v>-4340.00000000007</v>
      </c>
    </row>
    <row r="167" customFormat="false" ht="12.75" hidden="false" customHeight="false" outlineLevel="0" collapsed="false">
      <c r="A167" s="0" t="s">
        <v>266</v>
      </c>
      <c r="B167" s="0" t="s">
        <v>509</v>
      </c>
      <c r="C167" s="7" t="s">
        <v>42</v>
      </c>
      <c r="D167" s="0" t="s">
        <v>20</v>
      </c>
      <c r="E167" s="0" t="s">
        <v>21</v>
      </c>
      <c r="F167" s="8" t="n">
        <v>36861</v>
      </c>
      <c r="G167" s="9" t="n">
        <v>-310000</v>
      </c>
      <c r="H167" s="7" t="n">
        <v>6.15</v>
      </c>
      <c r="I167" s="0" t="n">
        <v>0.15</v>
      </c>
      <c r="J167" s="7" t="n">
        <v>6.016</v>
      </c>
      <c r="K167" s="16" t="n">
        <f aca="false">ABS(G167)</f>
        <v>310000</v>
      </c>
      <c r="L167" s="16" t="str">
        <f aca="false">IF(G167&gt;0,"BUY","SELL")</f>
        <v>SELL</v>
      </c>
      <c r="M167" s="16" t="str">
        <f aca="false">IF(E167="C","CALL","PUT")</f>
        <v>CALL</v>
      </c>
      <c r="N167" s="16" t="str">
        <f aca="false">CONCATENATE(L167," - ",M167)</f>
        <v>SELL - CALL</v>
      </c>
      <c r="O167" s="16" t="n">
        <f aca="false">I167+J167</f>
        <v>6.166</v>
      </c>
      <c r="P167" s="76" t="n">
        <f aca="false">IF(N167="SELL - PUT",IF(H167-O167&gt;0,0,(H167-O167)*K167),IF(N167="BUY - CALL",IF(O167-H167&gt;0,0,(H167-O167)*K167),IF(N167="SELL - CALL",IF(O167-H167&gt;0,0,(O167-H167)*K167),IF(N167="BUY - PUT",IF(H167-O167&gt;0,0,(O167-H167)*K167)))))</f>
        <v>0</v>
      </c>
    </row>
    <row r="168" customFormat="false" ht="12.75" hidden="false" customHeight="false" outlineLevel="0" collapsed="false">
      <c r="A168" s="21" t="s">
        <v>200</v>
      </c>
      <c r="B168" s="0" t="s">
        <v>510</v>
      </c>
      <c r="C168" s="7" t="s">
        <v>42</v>
      </c>
      <c r="D168" s="0" t="s">
        <v>20</v>
      </c>
      <c r="E168" s="0" t="s">
        <v>21</v>
      </c>
      <c r="F168" s="8" t="n">
        <v>36861</v>
      </c>
      <c r="G168" s="9" t="n">
        <v>-310000</v>
      </c>
      <c r="H168" s="7" t="n">
        <v>6.15</v>
      </c>
      <c r="I168" s="0" t="n">
        <v>0.15</v>
      </c>
      <c r="J168" s="7" t="n">
        <v>6.016</v>
      </c>
      <c r="K168" s="16" t="n">
        <f aca="false">ABS(G168)</f>
        <v>310000</v>
      </c>
      <c r="L168" s="16" t="str">
        <f aca="false">IF(G168&gt;0,"BUY","SELL")</f>
        <v>SELL</v>
      </c>
      <c r="M168" s="16" t="str">
        <f aca="false">IF(E168="C","CALL","PUT")</f>
        <v>CALL</v>
      </c>
      <c r="N168" s="16" t="str">
        <f aca="false">CONCATENATE(L168," - ",M168)</f>
        <v>SELL - CALL</v>
      </c>
      <c r="O168" s="16" t="n">
        <f aca="false">I168+J168</f>
        <v>6.166</v>
      </c>
      <c r="P168" s="76" t="n">
        <f aca="false">IF(N168="SELL - PUT",IF(H168-O168&gt;0,0,(H168-O168)*K168),IF(N168="BUY - CALL",IF(O168-H168&gt;0,0,(H168-O168)*K168),IF(N168="SELL - CALL",IF(O168-H168&gt;0,0,(O168-H168)*K168),IF(N168="BUY - PUT",IF(H168-O168&gt;0,0,(O168-H168)*K168)))))</f>
        <v>0</v>
      </c>
    </row>
    <row r="169" customFormat="false" ht="12.75" hidden="false" customHeight="false" outlineLevel="0" collapsed="false">
      <c r="A169" s="21" t="s">
        <v>225</v>
      </c>
      <c r="B169" s="0" t="s">
        <v>511</v>
      </c>
      <c r="C169" s="7" t="s">
        <v>42</v>
      </c>
      <c r="D169" s="0" t="s">
        <v>20</v>
      </c>
      <c r="E169" s="0" t="s">
        <v>21</v>
      </c>
      <c r="F169" s="8" t="n">
        <v>36861</v>
      </c>
      <c r="G169" s="9" t="n">
        <v>-310000</v>
      </c>
      <c r="H169" s="7" t="n">
        <v>6.15</v>
      </c>
      <c r="I169" s="0" t="n">
        <v>0.15</v>
      </c>
      <c r="J169" s="7" t="n">
        <v>6.016</v>
      </c>
      <c r="K169" s="16" t="n">
        <f aca="false">ABS(G169)</f>
        <v>310000</v>
      </c>
      <c r="L169" s="16" t="str">
        <f aca="false">IF(G169&gt;0,"BUY","SELL")</f>
        <v>SELL</v>
      </c>
      <c r="M169" s="16" t="str">
        <f aca="false">IF(E169="C","CALL","PUT")</f>
        <v>CALL</v>
      </c>
      <c r="N169" s="16" t="str">
        <f aca="false">CONCATENATE(L169," - ",M169)</f>
        <v>SELL - CALL</v>
      </c>
      <c r="O169" s="16" t="n">
        <f aca="false">I169+J169</f>
        <v>6.166</v>
      </c>
      <c r="P169" s="76" t="n">
        <f aca="false">IF(N169="SELL - PUT",IF(H169-O169&gt;0,0,(H169-O169)*K169),IF(N169="BUY - CALL",IF(O169-H169&gt;0,0,(H169-O169)*K169),IF(N169="SELL - CALL",IF(O169-H169&gt;0,0,(O169-H169)*K169),IF(N169="BUY - PUT",IF(H169-O169&gt;0,0,(O169-H169)*K169)))))</f>
        <v>0</v>
      </c>
    </row>
    <row r="170" customFormat="false" ht="12.75" hidden="false" customHeight="false" outlineLevel="0" collapsed="false">
      <c r="A170" s="0" t="s">
        <v>200</v>
      </c>
      <c r="B170" s="0" t="s">
        <v>512</v>
      </c>
      <c r="C170" s="7" t="s">
        <v>42</v>
      </c>
      <c r="D170" s="0" t="s">
        <v>20</v>
      </c>
      <c r="E170" s="0" t="s">
        <v>21</v>
      </c>
      <c r="F170" s="8" t="n">
        <v>36861</v>
      </c>
      <c r="G170" s="9" t="n">
        <v>-1000000</v>
      </c>
      <c r="H170" s="7" t="n">
        <v>6.15</v>
      </c>
      <c r="I170" s="80" t="n">
        <v>0.2</v>
      </c>
      <c r="J170" s="7" t="n">
        <v>6.016</v>
      </c>
      <c r="K170" s="16" t="n">
        <f aca="false">ABS(G170)</f>
        <v>1000000</v>
      </c>
      <c r="L170" s="16" t="str">
        <f aca="false">IF(G170&gt;0,"BUY","SELL")</f>
        <v>SELL</v>
      </c>
      <c r="M170" s="16" t="str">
        <f aca="false">IF(E170="C","CALL","PUT")</f>
        <v>CALL</v>
      </c>
      <c r="N170" s="16" t="str">
        <f aca="false">CONCATENATE(L170," - ",M170)</f>
        <v>SELL - CALL</v>
      </c>
      <c r="O170" s="16" t="n">
        <f aca="false">I170+J170</f>
        <v>6.216</v>
      </c>
      <c r="P170" s="76" t="n">
        <f aca="false">IF(N170="SELL - PUT",IF(H170-O170&gt;0,0,(H170-O170)*K170),IF(N170="BUY - CALL",IF(O170-H170&gt;0,0,(H170-O170)*K170),IF(N170="SELL - CALL",IF(O170-H170&gt;0,0,(O170-H170)*K170),IF(N170="BUY - PUT",IF(H170-O170&gt;0,0,(O170-H170)*K170)))))</f>
        <v>0</v>
      </c>
    </row>
    <row r="171" customFormat="false" ht="12.75" hidden="false" customHeight="false" outlineLevel="0" collapsed="false">
      <c r="A171" s="0" t="s">
        <v>314</v>
      </c>
      <c r="B171" s="0" t="s">
        <v>513</v>
      </c>
      <c r="C171" s="7" t="s">
        <v>42</v>
      </c>
      <c r="D171" s="0" t="s">
        <v>20</v>
      </c>
      <c r="E171" s="0" t="s">
        <v>31</v>
      </c>
      <c r="F171" s="8" t="n">
        <v>36861</v>
      </c>
      <c r="G171" s="9" t="n">
        <v>310000</v>
      </c>
      <c r="H171" s="7" t="n">
        <v>6.15</v>
      </c>
      <c r="I171" s="80" t="n">
        <v>0.11</v>
      </c>
      <c r="J171" s="7" t="n">
        <v>6.016</v>
      </c>
      <c r="K171" s="16" t="n">
        <f aca="false">ABS(G171)</f>
        <v>310000</v>
      </c>
      <c r="L171" s="16" t="str">
        <f aca="false">IF(G171&gt;0,"BUY","SELL")</f>
        <v>BUY</v>
      </c>
      <c r="M171" s="16" t="str">
        <f aca="false">IF(E171="C","CALL","PUT")</f>
        <v>PUT</v>
      </c>
      <c r="N171" s="16" t="str">
        <f aca="false">CONCATENATE(L171," - ",M171)</f>
        <v>BUY - PUT</v>
      </c>
      <c r="O171" s="16" t="n">
        <f aca="false">I171+J171</f>
        <v>6.126</v>
      </c>
      <c r="P171" s="76" t="n">
        <f aca="false">IF(N171="SELL - PUT",IF(H171-O171&gt;0,0,(H171-O171)*K171),IF(N171="BUY - CALL",IF(O171-H171&gt;0,0,(H171-O171)*K171),IF(N171="SELL - CALL",IF(O171-H171&gt;0,0,(O171-H171)*K171),IF(N171="BUY - PUT",IF(H171-O171&gt;0,0,(O171-H171)*K171)))))</f>
        <v>0</v>
      </c>
    </row>
    <row r="172" customFormat="false" ht="12.75" hidden="false" customHeight="false" outlineLevel="0" collapsed="false">
      <c r="A172" s="0" t="s">
        <v>314</v>
      </c>
      <c r="B172" s="0" t="s">
        <v>514</v>
      </c>
      <c r="C172" s="7" t="s">
        <v>42</v>
      </c>
      <c r="D172" s="0" t="s">
        <v>20</v>
      </c>
      <c r="E172" s="0" t="s">
        <v>31</v>
      </c>
      <c r="F172" s="8" t="n">
        <v>36861</v>
      </c>
      <c r="G172" s="9" t="n">
        <v>310000</v>
      </c>
      <c r="H172" s="7" t="n">
        <v>6.15</v>
      </c>
      <c r="I172" s="80" t="n">
        <v>0.11</v>
      </c>
      <c r="J172" s="7" t="n">
        <v>6.016</v>
      </c>
      <c r="K172" s="16" t="n">
        <f aca="false">ABS(G172)</f>
        <v>310000</v>
      </c>
      <c r="L172" s="16" t="str">
        <f aca="false">IF(G172&gt;0,"BUY","SELL")</f>
        <v>BUY</v>
      </c>
      <c r="M172" s="16" t="str">
        <f aca="false">IF(E172="C","CALL","PUT")</f>
        <v>PUT</v>
      </c>
      <c r="N172" s="16" t="str">
        <f aca="false">CONCATENATE(L172," - ",M172)</f>
        <v>BUY - PUT</v>
      </c>
      <c r="O172" s="16" t="n">
        <f aca="false">I172+J172</f>
        <v>6.126</v>
      </c>
      <c r="P172" s="76" t="n">
        <f aca="false">IF(N172="SELL - PUT",IF(H172-O172&gt;0,0,(H172-O172)*K172),IF(N172="BUY - CALL",IF(O172-H172&gt;0,0,(H172-O172)*K172),IF(N172="SELL - CALL",IF(O172-H172&gt;0,0,(O172-H172)*K172),IF(N172="BUY - PUT",IF(H172-O172&gt;0,0,(O172-H172)*K172)))))</f>
        <v>0</v>
      </c>
    </row>
    <row r="173" customFormat="false" ht="12.75" hidden="false" customHeight="false" outlineLevel="0" collapsed="false">
      <c r="A173" s="0" t="s">
        <v>314</v>
      </c>
      <c r="B173" s="0" t="s">
        <v>515</v>
      </c>
      <c r="C173" s="7" t="s">
        <v>42</v>
      </c>
      <c r="D173" s="0" t="s">
        <v>20</v>
      </c>
      <c r="E173" s="0" t="s">
        <v>31</v>
      </c>
      <c r="F173" s="8" t="n">
        <v>36861</v>
      </c>
      <c r="G173" s="9" t="n">
        <v>310000</v>
      </c>
      <c r="H173" s="7" t="n">
        <v>6.15</v>
      </c>
      <c r="I173" s="80" t="n">
        <v>0.11</v>
      </c>
      <c r="J173" s="7" t="n">
        <v>6.016</v>
      </c>
      <c r="K173" s="16" t="n">
        <f aca="false">ABS(G173)</f>
        <v>310000</v>
      </c>
      <c r="L173" s="16" t="str">
        <f aca="false">IF(G173&gt;0,"BUY","SELL")</f>
        <v>BUY</v>
      </c>
      <c r="M173" s="16" t="str">
        <f aca="false">IF(E173="C","CALL","PUT")</f>
        <v>PUT</v>
      </c>
      <c r="N173" s="16" t="str">
        <f aca="false">CONCATENATE(L173," - ",M173)</f>
        <v>BUY - PUT</v>
      </c>
      <c r="O173" s="16" t="n">
        <f aca="false">I173+J173</f>
        <v>6.126</v>
      </c>
      <c r="P173" s="76" t="n">
        <f aca="false">IF(N173="SELL - PUT",IF(H173-O173&gt;0,0,(H173-O173)*K173),IF(N173="BUY - CALL",IF(O173-H173&gt;0,0,(H173-O173)*K173),IF(N173="SELL - CALL",IF(O173-H173&gt;0,0,(O173-H173)*K173),IF(N173="BUY - PUT",IF(H173-O173&gt;0,0,(O173-H173)*K173)))))</f>
        <v>0</v>
      </c>
    </row>
    <row r="174" customFormat="false" ht="12.75" hidden="false" customHeight="false" outlineLevel="0" collapsed="false">
      <c r="A174" s="0" t="s">
        <v>118</v>
      </c>
      <c r="B174" s="0" t="s">
        <v>516</v>
      </c>
      <c r="C174" s="7" t="s">
        <v>42</v>
      </c>
      <c r="D174" s="0" t="s">
        <v>20</v>
      </c>
      <c r="E174" s="0" t="s">
        <v>21</v>
      </c>
      <c r="F174" s="8" t="n">
        <v>36861</v>
      </c>
      <c r="G174" s="9" t="n">
        <v>310000</v>
      </c>
      <c r="H174" s="7" t="n">
        <v>6.15</v>
      </c>
      <c r="I174" s="0" t="n">
        <v>0.15</v>
      </c>
      <c r="J174" s="7" t="n">
        <v>6.016</v>
      </c>
      <c r="K174" s="16" t="n">
        <f aca="false">ABS(G174)</f>
        <v>310000</v>
      </c>
      <c r="L174" s="16" t="str">
        <f aca="false">IF(G174&gt;0,"BUY","SELL")</f>
        <v>BUY</v>
      </c>
      <c r="M174" s="16" t="str">
        <f aca="false">IF(E174="C","CALL","PUT")</f>
        <v>CALL</v>
      </c>
      <c r="N174" s="16" t="str">
        <f aca="false">CONCATENATE(L174," - ",M174)</f>
        <v>BUY - CALL</v>
      </c>
      <c r="O174" s="16" t="n">
        <f aca="false">I174+J174</f>
        <v>6.166</v>
      </c>
      <c r="P174" s="76" t="n">
        <f aca="false">IF(N174="SELL - PUT",IF(H174-O174&gt;0,0,(H174-O174)*K174),IF(N174="BUY - CALL",IF(O174-H174&gt;0,0,(H174-O174)*K174),IF(N174="SELL - CALL",IF(O174-H174&gt;0,0,(O174-H174)*K174),IF(N174="BUY - PUT",IF(H174-O174&gt;0,0,(O174-H174)*K174)))))</f>
        <v>0</v>
      </c>
    </row>
    <row r="175" customFormat="false" ht="12.75" hidden="false" customHeight="false" outlineLevel="0" collapsed="false">
      <c r="A175" s="16" t="s">
        <v>218</v>
      </c>
      <c r="B175" s="0" t="s">
        <v>517</v>
      </c>
      <c r="C175" s="0" t="s">
        <v>42</v>
      </c>
      <c r="D175" s="0" t="s">
        <v>20</v>
      </c>
      <c r="E175" s="0" t="s">
        <v>21</v>
      </c>
      <c r="F175" s="8" t="n">
        <v>36861</v>
      </c>
      <c r="G175" s="9" t="n">
        <v>500000</v>
      </c>
      <c r="H175" s="7" t="n">
        <v>6.15</v>
      </c>
      <c r="I175" s="0" t="n">
        <v>0.3</v>
      </c>
      <c r="J175" s="7" t="n">
        <v>6.016</v>
      </c>
      <c r="K175" s="16" t="n">
        <f aca="false">ABS(G175)</f>
        <v>500000</v>
      </c>
      <c r="L175" s="16" t="str">
        <f aca="false">IF(G175&gt;0,"BUY","SELL")</f>
        <v>BUY</v>
      </c>
      <c r="M175" s="16" t="str">
        <f aca="false">IF(E175="C","CALL","PUT")</f>
        <v>CALL</v>
      </c>
      <c r="N175" s="16" t="str">
        <f aca="false">CONCATENATE(L175," - ",M175)</f>
        <v>BUY - CALL</v>
      </c>
      <c r="O175" s="16" t="n">
        <f aca="false">I175+J175</f>
        <v>6.316</v>
      </c>
      <c r="P175" s="76" t="n">
        <f aca="false">IF(N175="SELL - PUT",IF(H175-O175&gt;0,0,(H175-O175)*K175),IF(N175="BUY - CALL",IF(O175-H175&gt;0,0,(H175-O175)*K175),IF(N175="SELL - CALL",IF(O175-H175&gt;0,0,(O175-H175)*K175),IF(N175="BUY - PUT",IF(H175-O175&gt;0,0,(O175-H175)*K175)))))</f>
        <v>0</v>
      </c>
    </row>
    <row r="176" customFormat="false" ht="12.75" hidden="false" customHeight="false" outlineLevel="0" collapsed="false">
      <c r="A176" s="0" t="s">
        <v>296</v>
      </c>
      <c r="B176" s="0" t="s">
        <v>518</v>
      </c>
      <c r="C176" s="7" t="s">
        <v>42</v>
      </c>
      <c r="D176" s="0" t="s">
        <v>20</v>
      </c>
      <c r="E176" s="0" t="s">
        <v>21</v>
      </c>
      <c r="F176" s="8" t="n">
        <v>36861</v>
      </c>
      <c r="G176" s="9" t="n">
        <v>-310000</v>
      </c>
      <c r="H176" s="7" t="n">
        <v>6.15</v>
      </c>
      <c r="I176" s="80" t="n">
        <v>0.15</v>
      </c>
      <c r="J176" s="7" t="n">
        <v>6.016</v>
      </c>
      <c r="K176" s="16" t="n">
        <f aca="false">ABS(G176)</f>
        <v>310000</v>
      </c>
      <c r="L176" s="16" t="str">
        <f aca="false">IF(G176&gt;0,"BUY","SELL")</f>
        <v>SELL</v>
      </c>
      <c r="M176" s="16" t="str">
        <f aca="false">IF(E176="C","CALL","PUT")</f>
        <v>CALL</v>
      </c>
      <c r="N176" s="16" t="str">
        <f aca="false">CONCATENATE(L176," - ",M176)</f>
        <v>SELL - CALL</v>
      </c>
      <c r="O176" s="16" t="n">
        <f aca="false">I176+J176</f>
        <v>6.166</v>
      </c>
      <c r="P176" s="76" t="n">
        <f aca="false">IF(N176="SELL - PUT",IF(H176-O176&gt;0,0,(H176-O176)*K176),IF(N176="BUY - CALL",IF(O176-H176&gt;0,0,(H176-O176)*K176),IF(N176="SELL - CALL",IF(O176-H176&gt;0,0,(O176-H176)*K176),IF(N176="BUY - PUT",IF(H176-O176&gt;0,0,(O176-H176)*K176)))))</f>
        <v>0</v>
      </c>
    </row>
    <row r="177" customFormat="false" ht="12.75" hidden="false" customHeight="false" outlineLevel="0" collapsed="false">
      <c r="A177" s="0" t="s">
        <v>118</v>
      </c>
      <c r="B177" s="0" t="s">
        <v>519</v>
      </c>
      <c r="C177" s="7" t="s">
        <v>42</v>
      </c>
      <c r="D177" s="0" t="s">
        <v>20</v>
      </c>
      <c r="E177" s="0" t="s">
        <v>31</v>
      </c>
      <c r="F177" s="8" t="n">
        <v>36861</v>
      </c>
      <c r="G177" s="9" t="n">
        <v>500000</v>
      </c>
      <c r="H177" s="7" t="n">
        <v>6.15</v>
      </c>
      <c r="I177" s="80" t="n">
        <v>0.15</v>
      </c>
      <c r="J177" s="7" t="n">
        <v>6.016</v>
      </c>
      <c r="K177" s="16" t="n">
        <f aca="false">ABS(G177)</f>
        <v>500000</v>
      </c>
      <c r="L177" s="16" t="str">
        <f aca="false">IF(G177&gt;0,"BUY","SELL")</f>
        <v>BUY</v>
      </c>
      <c r="M177" s="16" t="str">
        <f aca="false">IF(E177="C","CALL","PUT")</f>
        <v>PUT</v>
      </c>
      <c r="N177" s="16" t="str">
        <f aca="false">CONCATENATE(L177," - ",M177)</f>
        <v>BUY - PUT</v>
      </c>
      <c r="O177" s="16" t="n">
        <f aca="false">I177+J177</f>
        <v>6.166</v>
      </c>
      <c r="P177" s="76" t="n">
        <f aca="false">IF(N177="SELL - PUT",IF(H177-O177&gt;0,0,(H177-O177)*K177),IF(N177="BUY - CALL",IF(O177-H177&gt;0,0,(H177-O177)*K177),IF(N177="SELL - CALL",IF(O177-H177&gt;0,0,(O177-H177)*K177),IF(N177="BUY - PUT",IF(H177-O177&gt;0,0,(O177-H177)*K177)))))</f>
        <v>8000.00000000001</v>
      </c>
    </row>
    <row r="178" customFormat="false" ht="12.75" hidden="false" customHeight="false" outlineLevel="0" collapsed="false">
      <c r="A178" s="0" t="s">
        <v>122</v>
      </c>
      <c r="B178" s="0" t="s">
        <v>521</v>
      </c>
      <c r="C178" s="7" t="s">
        <v>42</v>
      </c>
      <c r="D178" s="0" t="s">
        <v>20</v>
      </c>
      <c r="E178" s="0" t="s">
        <v>21</v>
      </c>
      <c r="F178" s="8" t="n">
        <v>36861</v>
      </c>
      <c r="G178" s="9" t="n">
        <v>-1000000</v>
      </c>
      <c r="H178" s="7" t="n">
        <v>6.15</v>
      </c>
      <c r="I178" s="0" t="n">
        <v>0.16</v>
      </c>
      <c r="J178" s="7" t="n">
        <v>6.016</v>
      </c>
      <c r="K178" s="16" t="n">
        <f aca="false">ABS(G178)</f>
        <v>1000000</v>
      </c>
      <c r="L178" s="16" t="str">
        <f aca="false">IF(G178&gt;0,"BUY","SELL")</f>
        <v>SELL</v>
      </c>
      <c r="M178" s="16" t="str">
        <f aca="false">IF(E178="C","CALL","PUT")</f>
        <v>CALL</v>
      </c>
      <c r="N178" s="16" t="str">
        <f aca="false">CONCATENATE(L178," - ",M178)</f>
        <v>SELL - CALL</v>
      </c>
      <c r="O178" s="16" t="n">
        <f aca="false">I178+J178</f>
        <v>6.176</v>
      </c>
      <c r="P178" s="76" t="n">
        <f aca="false">IF(N178="SELL - PUT",IF(H178-O178&gt;0,0,(H178-O178)*K178),IF(N178="BUY - CALL",IF(O178-H178&gt;0,0,(H178-O178)*K178),IF(N178="SELL - CALL",IF(O178-H178&gt;0,0,(O178-H178)*K178),IF(N178="BUY - PUT",IF(H178-O178&gt;0,0,(O178-H178)*K178)))))</f>
        <v>0</v>
      </c>
    </row>
    <row r="179" customFormat="false" ht="12.75" hidden="false" customHeight="false" outlineLevel="0" collapsed="false">
      <c r="A179" s="21" t="s">
        <v>118</v>
      </c>
      <c r="B179" s="0" t="s">
        <v>522</v>
      </c>
      <c r="C179" s="7" t="s">
        <v>42</v>
      </c>
      <c r="D179" s="0" t="s">
        <v>20</v>
      </c>
      <c r="E179" s="0" t="s">
        <v>21</v>
      </c>
      <c r="F179" s="8" t="n">
        <v>36861</v>
      </c>
      <c r="G179" s="9" t="n">
        <v>-500000</v>
      </c>
      <c r="H179" s="7" t="n">
        <v>6.15</v>
      </c>
      <c r="I179" s="0" t="n">
        <v>0.15</v>
      </c>
      <c r="J179" s="7" t="n">
        <v>6.016</v>
      </c>
      <c r="K179" s="16" t="n">
        <f aca="false">ABS(G179)</f>
        <v>500000</v>
      </c>
      <c r="L179" s="16" t="str">
        <f aca="false">IF(G179&gt;0,"BUY","SELL")</f>
        <v>SELL</v>
      </c>
      <c r="M179" s="16" t="str">
        <f aca="false">IF(E179="C","CALL","PUT")</f>
        <v>CALL</v>
      </c>
      <c r="N179" s="16" t="str">
        <f aca="false">CONCATENATE(L179," - ",M179)</f>
        <v>SELL - CALL</v>
      </c>
      <c r="O179" s="16" t="n">
        <f aca="false">I179+J179</f>
        <v>6.166</v>
      </c>
      <c r="P179" s="76" t="n">
        <f aca="false">IF(N179="SELL - PUT",IF(H179-O179&gt;0,0,(H179-O179)*K179),IF(N179="BUY - CALL",IF(O179-H179&gt;0,0,(H179-O179)*K179),IF(N179="SELL - CALL",IF(O179-H179&gt;0,0,(O179-H179)*K179),IF(N179="BUY - PUT",IF(H179-O179&gt;0,0,(O179-H179)*K179)))))</f>
        <v>0</v>
      </c>
    </row>
    <row r="180" customFormat="false" ht="12.75" hidden="false" customHeight="false" outlineLevel="0" collapsed="false">
      <c r="A180" s="0" t="s">
        <v>506</v>
      </c>
      <c r="B180" s="0" t="s">
        <v>580</v>
      </c>
      <c r="C180" s="7" t="s">
        <v>42</v>
      </c>
      <c r="D180" s="0" t="s">
        <v>20</v>
      </c>
      <c r="E180" s="0" t="s">
        <v>21</v>
      </c>
      <c r="F180" s="8" t="n">
        <v>36861</v>
      </c>
      <c r="G180" s="9" t="n">
        <v>-1000000</v>
      </c>
      <c r="H180" s="7" t="n">
        <v>6.15</v>
      </c>
      <c r="I180" s="80" t="n">
        <v>0.12</v>
      </c>
      <c r="J180" s="7" t="n">
        <v>6.016</v>
      </c>
      <c r="K180" s="16" t="n">
        <f aca="false">ABS(G180)</f>
        <v>1000000</v>
      </c>
      <c r="L180" s="16" t="str">
        <f aca="false">IF(G180&gt;0,"BUY","SELL")</f>
        <v>SELL</v>
      </c>
      <c r="M180" s="16" t="str">
        <f aca="false">IF(E180="C","CALL","PUT")</f>
        <v>CALL</v>
      </c>
      <c r="N180" s="16" t="str">
        <f aca="false">CONCATENATE(L180," - ",M180)</f>
        <v>SELL - CALL</v>
      </c>
      <c r="O180" s="16" t="n">
        <f aca="false">I180+J180</f>
        <v>6.136</v>
      </c>
      <c r="P180" s="76" t="n">
        <f aca="false">IF(N180="SELL - PUT",IF(H180-O180&gt;0,0,(H180-O180)*K180),IF(N180="BUY - CALL",IF(O180-H180&gt;0,0,(H180-O180)*K180),IF(N180="SELL - CALL",IF(O180-H180&gt;0,0,(O180-H180)*K180),IF(N180="BUY - PUT",IF(H180-O180&gt;0,0,(O180-H180)*K180)))))</f>
        <v>-14000.0000000002</v>
      </c>
    </row>
    <row r="181" customFormat="false" ht="12.75" hidden="false" customHeight="false" outlineLevel="0" collapsed="false">
      <c r="A181" s="0" t="s">
        <v>225</v>
      </c>
      <c r="B181" s="0" t="s">
        <v>581</v>
      </c>
      <c r="C181" s="7" t="s">
        <v>42</v>
      </c>
      <c r="D181" s="0" t="s">
        <v>20</v>
      </c>
      <c r="E181" s="0" t="s">
        <v>21</v>
      </c>
      <c r="F181" s="8" t="n">
        <v>36861</v>
      </c>
      <c r="G181" s="9" t="n">
        <v>-500000</v>
      </c>
      <c r="H181" s="7" t="n">
        <v>6.15</v>
      </c>
      <c r="I181" s="80" t="n">
        <v>0.2</v>
      </c>
      <c r="J181" s="7" t="n">
        <v>6.016</v>
      </c>
      <c r="K181" s="16" t="n">
        <f aca="false">ABS(G181)</f>
        <v>500000</v>
      </c>
      <c r="L181" s="16" t="str">
        <f aca="false">IF(G181&gt;0,"BUY","SELL")</f>
        <v>SELL</v>
      </c>
      <c r="M181" s="16" t="str">
        <f aca="false">IF(E181="C","CALL","PUT")</f>
        <v>CALL</v>
      </c>
      <c r="N181" s="16" t="str">
        <f aca="false">CONCATENATE(L181," - ",M181)</f>
        <v>SELL - CALL</v>
      </c>
      <c r="O181" s="16" t="n">
        <f aca="false">I181+J181</f>
        <v>6.216</v>
      </c>
      <c r="P181" s="76" t="n">
        <f aca="false">IF(N181="SELL - PUT",IF(H181-O181&gt;0,0,(H181-O181)*K181),IF(N181="BUY - CALL",IF(O181-H181&gt;0,0,(H181-O181)*K181),IF(N181="SELL - CALL",IF(O181-H181&gt;0,0,(O181-H181)*K181),IF(N181="BUY - PUT",IF(H181-O181&gt;0,0,(O181-H181)*K181)))))</f>
        <v>0</v>
      </c>
    </row>
    <row r="182" customFormat="false" ht="12.75" hidden="false" customHeight="false" outlineLevel="0" collapsed="false">
      <c r="A182" s="0" t="s">
        <v>118</v>
      </c>
      <c r="B182" s="0" t="s">
        <v>582</v>
      </c>
      <c r="C182" s="7" t="s">
        <v>42</v>
      </c>
      <c r="D182" s="0" t="s">
        <v>20</v>
      </c>
      <c r="E182" s="0" t="s">
        <v>21</v>
      </c>
      <c r="F182" s="8" t="n">
        <v>36861</v>
      </c>
      <c r="G182" s="9" t="n">
        <v>-500000</v>
      </c>
      <c r="H182" s="7" t="n">
        <v>6.15</v>
      </c>
      <c r="I182" s="80" t="n">
        <v>0.2</v>
      </c>
      <c r="J182" s="7" t="n">
        <v>6.016</v>
      </c>
      <c r="K182" s="16" t="n">
        <f aca="false">ABS(G182)</f>
        <v>500000</v>
      </c>
      <c r="L182" s="16" t="str">
        <f aca="false">IF(G182&gt;0,"BUY","SELL")</f>
        <v>SELL</v>
      </c>
      <c r="M182" s="16" t="str">
        <f aca="false">IF(E182="C","CALL","PUT")</f>
        <v>CALL</v>
      </c>
      <c r="N182" s="16" t="str">
        <f aca="false">CONCATENATE(L182," - ",M182)</f>
        <v>SELL - CALL</v>
      </c>
      <c r="O182" s="16" t="n">
        <f aca="false">I182+J182</f>
        <v>6.216</v>
      </c>
      <c r="P182" s="76" t="n">
        <f aca="false">IF(N182="SELL - PUT",IF(H182-O182&gt;0,0,(H182-O182)*K182),IF(N182="BUY - CALL",IF(O182-H182&gt;0,0,(H182-O182)*K182),IF(N182="SELL - CALL",IF(O182-H182&gt;0,0,(O182-H182)*K182),IF(N182="BUY - PUT",IF(H182-O182&gt;0,0,(O182-H182)*K182)))))</f>
        <v>0</v>
      </c>
    </row>
    <row r="183" customFormat="false" ht="12.75" hidden="false" customHeight="false" outlineLevel="0" collapsed="false">
      <c r="A183" s="0" t="s">
        <v>118</v>
      </c>
      <c r="B183" s="0" t="s">
        <v>523</v>
      </c>
      <c r="C183" s="7" t="s">
        <v>205</v>
      </c>
      <c r="D183" s="0" t="s">
        <v>20</v>
      </c>
      <c r="E183" s="0" t="s">
        <v>21</v>
      </c>
      <c r="F183" s="8" t="n">
        <v>36861</v>
      </c>
      <c r="G183" s="9" t="n">
        <v>155000</v>
      </c>
      <c r="H183" s="7" t="n">
        <v>14.08</v>
      </c>
      <c r="I183" s="80" t="n">
        <v>0.2</v>
      </c>
      <c r="J183" s="7" t="n">
        <v>6.016</v>
      </c>
      <c r="K183" s="16" t="n">
        <f aca="false">ABS(G183)</f>
        <v>155000</v>
      </c>
      <c r="L183" s="16" t="str">
        <f aca="false">IF(G183&gt;0,"BUY","SELL")</f>
        <v>BUY</v>
      </c>
      <c r="M183" s="16" t="str">
        <f aca="false">IF(E183="C","CALL","PUT")</f>
        <v>CALL</v>
      </c>
      <c r="N183" s="16" t="str">
        <f aca="false">CONCATENATE(L183," - ",M183)</f>
        <v>BUY - CALL</v>
      </c>
      <c r="O183" s="16" t="n">
        <f aca="false">I183+J183</f>
        <v>6.216</v>
      </c>
      <c r="P183" s="76" t="n">
        <f aca="false">IF(N183="SELL - PUT",IF(H183-O183&gt;0,0,(H183-O183)*K183),IF(N183="BUY - CALL",IF(O183-H183&gt;0,0,(H183-O183)*K183),IF(N183="SELL - CALL",IF(O183-H183&gt;0,0,(O183-H183)*K183),IF(N183="BUY - PUT",IF(H183-O183&gt;0,0,(O183-H183)*K183)))))</f>
        <v>1218920</v>
      </c>
    </row>
    <row r="184" customFormat="false" ht="12.75" hidden="false" customHeight="false" outlineLevel="0" collapsed="false">
      <c r="A184" s="39" t="s">
        <v>172</v>
      </c>
      <c r="B184" s="0" t="s">
        <v>524</v>
      </c>
      <c r="C184" s="0" t="s">
        <v>205</v>
      </c>
      <c r="D184" s="0" t="s">
        <v>20</v>
      </c>
      <c r="E184" s="0" t="s">
        <v>21</v>
      </c>
      <c r="F184" s="8" t="n">
        <v>36861</v>
      </c>
      <c r="G184" s="9" t="n">
        <v>1000000</v>
      </c>
      <c r="H184" s="7" t="n">
        <v>14.08</v>
      </c>
      <c r="I184" s="0" t="n">
        <v>0.3</v>
      </c>
      <c r="J184" s="7" t="n">
        <v>6.016</v>
      </c>
      <c r="K184" s="16" t="n">
        <f aca="false">ABS(G184)</f>
        <v>1000000</v>
      </c>
      <c r="L184" s="16" t="str">
        <f aca="false">IF(G184&gt;0,"BUY","SELL")</f>
        <v>BUY</v>
      </c>
      <c r="M184" s="16" t="str">
        <f aca="false">IF(E184="C","CALL","PUT")</f>
        <v>CALL</v>
      </c>
      <c r="N184" s="16" t="str">
        <f aca="false">CONCATENATE(L184," - ",M184)</f>
        <v>BUY - CALL</v>
      </c>
      <c r="O184" s="16" t="n">
        <f aca="false">I184+J184</f>
        <v>6.316</v>
      </c>
      <c r="P184" s="76" t="n">
        <f aca="false">IF(N184="SELL - PUT",IF(H184-O184&gt;0,0,(H184-O184)*K184),IF(N184="BUY - CALL",IF(O184-H184&gt;0,0,(H184-O184)*K184),IF(N184="SELL - CALL",IF(O184-H184&gt;0,0,(O184-H184)*K184),IF(N184="BUY - PUT",IF(H184-O184&gt;0,0,(O184-H184)*K184)))))</f>
        <v>7764000</v>
      </c>
    </row>
    <row r="185" customFormat="false" ht="12.75" hidden="false" customHeight="false" outlineLevel="0" collapsed="false">
      <c r="A185" s="16" t="s">
        <v>300</v>
      </c>
      <c r="B185" s="0" t="s">
        <v>525</v>
      </c>
      <c r="C185" s="0" t="s">
        <v>205</v>
      </c>
      <c r="D185" s="0" t="s">
        <v>20</v>
      </c>
      <c r="E185" s="0" t="s">
        <v>21</v>
      </c>
      <c r="F185" s="8" t="n">
        <v>36861</v>
      </c>
      <c r="G185" s="9" t="n">
        <v>500000</v>
      </c>
      <c r="H185" s="7" t="n">
        <v>14.08</v>
      </c>
      <c r="I185" s="0" t="n">
        <v>0.3</v>
      </c>
      <c r="J185" s="7" t="n">
        <v>6.016</v>
      </c>
      <c r="K185" s="16" t="n">
        <f aca="false">ABS(G185)</f>
        <v>500000</v>
      </c>
      <c r="L185" s="16" t="str">
        <f aca="false">IF(G185&gt;0,"BUY","SELL")</f>
        <v>BUY</v>
      </c>
      <c r="M185" s="16" t="str">
        <f aca="false">IF(E185="C","CALL","PUT")</f>
        <v>CALL</v>
      </c>
      <c r="N185" s="16" t="str">
        <f aca="false">CONCATENATE(L185," - ",M185)</f>
        <v>BUY - CALL</v>
      </c>
      <c r="O185" s="16" t="n">
        <f aca="false">I185+J185</f>
        <v>6.316</v>
      </c>
      <c r="P185" s="76" t="n">
        <f aca="false">IF(N185="SELL - PUT",IF(H185-O185&gt;0,0,(H185-O185)*K185),IF(N185="BUY - CALL",IF(O185-H185&gt;0,0,(H185-O185)*K185),IF(N185="SELL - CALL",IF(O185-H185&gt;0,0,(O185-H185)*K185),IF(N185="BUY - PUT",IF(H185-O185&gt;0,0,(O185-H185)*K185)))))</f>
        <v>3882000</v>
      </c>
    </row>
    <row r="186" customFormat="false" ht="12.75" hidden="false" customHeight="false" outlineLevel="0" collapsed="false">
      <c r="A186" s="0" t="s">
        <v>172</v>
      </c>
      <c r="B186" s="0" t="s">
        <v>526</v>
      </c>
      <c r="C186" s="7" t="s">
        <v>205</v>
      </c>
      <c r="D186" s="0" t="s">
        <v>20</v>
      </c>
      <c r="E186" s="0" t="s">
        <v>21</v>
      </c>
      <c r="F186" s="8" t="n">
        <v>36861</v>
      </c>
      <c r="G186" s="9" t="n">
        <v>500000</v>
      </c>
      <c r="H186" s="7" t="n">
        <v>14.08</v>
      </c>
      <c r="I186" s="0" t="n">
        <v>0.3</v>
      </c>
      <c r="J186" s="7" t="n">
        <v>6.016</v>
      </c>
      <c r="K186" s="16" t="n">
        <f aca="false">ABS(G186)</f>
        <v>500000</v>
      </c>
      <c r="L186" s="16" t="str">
        <f aca="false">IF(G186&gt;0,"BUY","SELL")</f>
        <v>BUY</v>
      </c>
      <c r="M186" s="16" t="str">
        <f aca="false">IF(E186="C","CALL","PUT")</f>
        <v>CALL</v>
      </c>
      <c r="N186" s="16" t="str">
        <f aca="false">CONCATENATE(L186," - ",M186)</f>
        <v>BUY - CALL</v>
      </c>
      <c r="O186" s="16" t="n">
        <f aca="false">I186+J186</f>
        <v>6.316</v>
      </c>
      <c r="P186" s="76" t="n">
        <f aca="false">IF(N186="SELL - PUT",IF(H186-O186&gt;0,0,(H186-O186)*K186),IF(N186="BUY - CALL",IF(O186-H186&gt;0,0,(H186-O186)*K186),IF(N186="SELL - CALL",IF(O186-H186&gt;0,0,(O186-H186)*K186),IF(N186="BUY - PUT",IF(H186-O186&gt;0,0,(O186-H186)*K186)))))</f>
        <v>3882000</v>
      </c>
    </row>
    <row r="187" customFormat="false" ht="12.75" hidden="false" customHeight="false" outlineLevel="0" collapsed="false">
      <c r="A187" s="0" t="s">
        <v>172</v>
      </c>
      <c r="B187" s="0" t="s">
        <v>527</v>
      </c>
      <c r="C187" s="0" t="s">
        <v>205</v>
      </c>
      <c r="D187" s="0" t="s">
        <v>20</v>
      </c>
      <c r="E187" s="0" t="s">
        <v>21</v>
      </c>
      <c r="F187" s="8" t="n">
        <v>36861</v>
      </c>
      <c r="G187" s="9" t="n">
        <v>500000</v>
      </c>
      <c r="H187" s="7" t="n">
        <v>14.08</v>
      </c>
      <c r="I187" s="81" t="n">
        <v>0.3</v>
      </c>
      <c r="J187" s="7" t="n">
        <v>6.016</v>
      </c>
      <c r="K187" s="16" t="n">
        <f aca="false">ABS(G187)</f>
        <v>500000</v>
      </c>
      <c r="L187" s="16" t="str">
        <f aca="false">IF(G187&gt;0,"BUY","SELL")</f>
        <v>BUY</v>
      </c>
      <c r="M187" s="16" t="str">
        <f aca="false">IF(E187="C","CALL","PUT")</f>
        <v>CALL</v>
      </c>
      <c r="N187" s="16" t="str">
        <f aca="false">CONCATENATE(L187," - ",M187)</f>
        <v>BUY - CALL</v>
      </c>
      <c r="O187" s="16" t="n">
        <f aca="false">I187+J187</f>
        <v>6.316</v>
      </c>
      <c r="P187" s="76" t="n">
        <f aca="false">IF(N187="SELL - PUT",IF(H187-O187&gt;0,0,(H187-O187)*K187),IF(N187="BUY - CALL",IF(O187-H187&gt;0,0,(H187-O187)*K187),IF(N187="SELL - CALL",IF(O187-H187&gt;0,0,(O187-H187)*K187),IF(N187="BUY - PUT",IF(H187-O187&gt;0,0,(O187-H187)*K187)))))</f>
        <v>3882000</v>
      </c>
    </row>
    <row r="188" customFormat="false" ht="12.75" hidden="false" customHeight="false" outlineLevel="0" collapsed="false">
      <c r="A188" s="0" t="s">
        <v>172</v>
      </c>
      <c r="B188" s="0" t="s">
        <v>528</v>
      </c>
      <c r="C188" s="7" t="s">
        <v>205</v>
      </c>
      <c r="D188" s="0" t="s">
        <v>20</v>
      </c>
      <c r="E188" s="0" t="s">
        <v>21</v>
      </c>
      <c r="F188" s="8" t="n">
        <v>36861</v>
      </c>
      <c r="G188" s="9" t="n">
        <v>155000</v>
      </c>
      <c r="H188" s="7" t="n">
        <v>14.08</v>
      </c>
      <c r="I188" s="0" t="n">
        <v>0.3</v>
      </c>
      <c r="J188" s="7" t="n">
        <v>6.016</v>
      </c>
      <c r="K188" s="16" t="n">
        <f aca="false">ABS(G188)</f>
        <v>155000</v>
      </c>
      <c r="L188" s="16" t="str">
        <f aca="false">IF(G188&gt;0,"BUY","SELL")</f>
        <v>BUY</v>
      </c>
      <c r="M188" s="16" t="str">
        <f aca="false">IF(E188="C","CALL","PUT")</f>
        <v>CALL</v>
      </c>
      <c r="N188" s="16" t="str">
        <f aca="false">CONCATENATE(L188," - ",M188)</f>
        <v>BUY - CALL</v>
      </c>
      <c r="O188" s="16" t="n">
        <f aca="false">I188+J188</f>
        <v>6.316</v>
      </c>
      <c r="P188" s="76" t="n">
        <f aca="false">IF(N188="SELL - PUT",IF(H188-O188&gt;0,0,(H188-O188)*K188),IF(N188="BUY - CALL",IF(O188-H188&gt;0,0,(H188-O188)*K188),IF(N188="SELL - CALL",IF(O188-H188&gt;0,0,(O188-H188)*K188),IF(N188="BUY - PUT",IF(H188-O188&gt;0,0,(O188-H188)*K188)))))</f>
        <v>1203420</v>
      </c>
    </row>
    <row r="189" customFormat="false" ht="12.75" hidden="false" customHeight="false" outlineLevel="0" collapsed="false">
      <c r="A189" s="21" t="s">
        <v>172</v>
      </c>
      <c r="B189" s="0" t="s">
        <v>529</v>
      </c>
      <c r="C189" s="7" t="s">
        <v>205</v>
      </c>
      <c r="D189" s="0" t="s">
        <v>20</v>
      </c>
      <c r="E189" s="0" t="s">
        <v>21</v>
      </c>
      <c r="F189" s="8" t="n">
        <v>36861</v>
      </c>
      <c r="G189" s="9" t="n">
        <v>155000</v>
      </c>
      <c r="H189" s="7" t="n">
        <v>14.08</v>
      </c>
      <c r="I189" s="0" t="n">
        <v>0.3</v>
      </c>
      <c r="J189" s="7" t="n">
        <v>6.016</v>
      </c>
      <c r="K189" s="16" t="n">
        <f aca="false">ABS(G189)</f>
        <v>155000</v>
      </c>
      <c r="L189" s="16" t="str">
        <f aca="false">IF(G189&gt;0,"BUY","SELL")</f>
        <v>BUY</v>
      </c>
      <c r="M189" s="16" t="str">
        <f aca="false">IF(E189="C","CALL","PUT")</f>
        <v>CALL</v>
      </c>
      <c r="N189" s="16" t="str">
        <f aca="false">CONCATENATE(L189," - ",M189)</f>
        <v>BUY - CALL</v>
      </c>
      <c r="O189" s="16" t="n">
        <f aca="false">I189+J189</f>
        <v>6.316</v>
      </c>
      <c r="P189" s="76" t="n">
        <f aca="false">IF(N189="SELL - PUT",IF(H189-O189&gt;0,0,(H189-O189)*K189),IF(N189="BUY - CALL",IF(O189-H189&gt;0,0,(H189-O189)*K189),IF(N189="SELL - CALL",IF(O189-H189&gt;0,0,(O189-H189)*K189),IF(N189="BUY - PUT",IF(H189-O189&gt;0,0,(O189-H189)*K189)))))</f>
        <v>1203420</v>
      </c>
    </row>
    <row r="190" customFormat="false" ht="12.75" hidden="false" customHeight="false" outlineLevel="0" collapsed="false">
      <c r="A190" s="21" t="s">
        <v>172</v>
      </c>
      <c r="B190" s="0" t="s">
        <v>530</v>
      </c>
      <c r="C190" s="7" t="s">
        <v>205</v>
      </c>
      <c r="D190" s="0" t="s">
        <v>20</v>
      </c>
      <c r="E190" s="0" t="s">
        <v>21</v>
      </c>
      <c r="F190" s="8" t="n">
        <v>36861</v>
      </c>
      <c r="G190" s="9" t="n">
        <v>-310000</v>
      </c>
      <c r="H190" s="7" t="n">
        <v>14.08</v>
      </c>
      <c r="I190" s="0" t="n">
        <v>0.4</v>
      </c>
      <c r="J190" s="7" t="n">
        <v>6.016</v>
      </c>
      <c r="K190" s="16" t="n">
        <f aca="false">ABS(G190)</f>
        <v>310000</v>
      </c>
      <c r="L190" s="16" t="str">
        <f aca="false">IF(G190&gt;0,"BUY","SELL")</f>
        <v>SELL</v>
      </c>
      <c r="M190" s="16" t="str">
        <f aca="false">IF(E190="C","CALL","PUT")</f>
        <v>CALL</v>
      </c>
      <c r="N190" s="16" t="str">
        <f aca="false">CONCATENATE(L190," - ",M190)</f>
        <v>SELL - CALL</v>
      </c>
      <c r="O190" s="16" t="n">
        <f aca="false">I190+J190</f>
        <v>6.416</v>
      </c>
      <c r="P190" s="76" t="n">
        <f aca="false">IF(N190="SELL - PUT",IF(H190-O190&gt;0,0,(H190-O190)*K190),IF(N190="BUY - CALL",IF(O190-H190&gt;0,0,(H190-O190)*K190),IF(N190="SELL - CALL",IF(O190-H190&gt;0,0,(O190-H190)*K190),IF(N190="BUY - PUT",IF(H190-O190&gt;0,0,(O190-H190)*K190)))))</f>
        <v>-2375840</v>
      </c>
    </row>
    <row r="191" customFormat="false" ht="12.75" hidden="false" customHeight="false" outlineLevel="0" collapsed="false">
      <c r="A191" s="39" t="s">
        <v>172</v>
      </c>
      <c r="B191" s="0" t="s">
        <v>531</v>
      </c>
      <c r="C191" s="0" t="s">
        <v>205</v>
      </c>
      <c r="D191" s="0" t="s">
        <v>20</v>
      </c>
      <c r="E191" s="0" t="s">
        <v>31</v>
      </c>
      <c r="F191" s="8" t="n">
        <v>36861</v>
      </c>
      <c r="G191" s="9" t="n">
        <v>310000</v>
      </c>
      <c r="H191" s="7" t="n">
        <v>14.08</v>
      </c>
      <c r="I191" s="0" t="n">
        <v>0.3</v>
      </c>
      <c r="J191" s="7" t="n">
        <v>6.016</v>
      </c>
      <c r="K191" s="16" t="n">
        <f aca="false">ABS(G191)</f>
        <v>310000</v>
      </c>
      <c r="L191" s="16" t="str">
        <f aca="false">IF(G191&gt;0,"BUY","SELL")</f>
        <v>BUY</v>
      </c>
      <c r="M191" s="16" t="str">
        <f aca="false">IF(E191="C","CALL","PUT")</f>
        <v>PUT</v>
      </c>
      <c r="N191" s="16" t="str">
        <f aca="false">CONCATENATE(L191," - ",M191)</f>
        <v>BUY - PUT</v>
      </c>
      <c r="O191" s="16" t="n">
        <f aca="false">I191+J191</f>
        <v>6.316</v>
      </c>
      <c r="P191" s="76" t="n">
        <f aca="false">IF(N191="SELL - PUT",IF(H191-O191&gt;0,0,(H191-O191)*K191),IF(N191="BUY - CALL",IF(O191-H191&gt;0,0,(H191-O191)*K191),IF(N191="SELL - CALL",IF(O191-H191&gt;0,0,(O191-H191)*K191),IF(N191="BUY - PUT",IF(H191-O191&gt;0,0,(O191-H191)*K191)))))</f>
        <v>0</v>
      </c>
    </row>
    <row r="192" customFormat="false" ht="12.75" hidden="false" customHeight="false" outlineLevel="0" collapsed="false">
      <c r="A192" s="16" t="s">
        <v>172</v>
      </c>
      <c r="B192" s="0" t="s">
        <v>532</v>
      </c>
      <c r="C192" s="7" t="s">
        <v>205</v>
      </c>
      <c r="D192" s="0" t="s">
        <v>20</v>
      </c>
      <c r="E192" s="0" t="s">
        <v>21</v>
      </c>
      <c r="F192" s="8" t="n">
        <v>36861</v>
      </c>
      <c r="G192" s="9" t="n">
        <v>310000</v>
      </c>
      <c r="H192" s="7" t="n">
        <v>14.08</v>
      </c>
      <c r="I192" s="0" t="n">
        <v>0.6</v>
      </c>
      <c r="J192" s="7" t="n">
        <v>6.016</v>
      </c>
      <c r="K192" s="16" t="n">
        <f aca="false">ABS(G192)</f>
        <v>310000</v>
      </c>
      <c r="L192" s="16" t="str">
        <f aca="false">IF(G192&gt;0,"BUY","SELL")</f>
        <v>BUY</v>
      </c>
      <c r="M192" s="16" t="str">
        <f aca="false">IF(E192="C","CALL","PUT")</f>
        <v>CALL</v>
      </c>
      <c r="N192" s="16" t="str">
        <f aca="false">CONCATENATE(L192," - ",M192)</f>
        <v>BUY - CALL</v>
      </c>
      <c r="O192" s="16" t="n">
        <f aca="false">I192+J192</f>
        <v>6.616</v>
      </c>
      <c r="P192" s="76" t="n">
        <f aca="false">IF(N192="SELL - PUT",IF(H192-O192&gt;0,0,(H192-O192)*K192),IF(N192="BUY - CALL",IF(O192-H192&gt;0,0,(H192-O192)*K192),IF(N192="SELL - CALL",IF(O192-H192&gt;0,0,(O192-H192)*K192),IF(N192="BUY - PUT",IF(H192-O192&gt;0,0,(O192-H192)*K192)))))</f>
        <v>2313840</v>
      </c>
    </row>
    <row r="193" customFormat="false" ht="12.75" hidden="false" customHeight="false" outlineLevel="0" collapsed="false">
      <c r="A193" s="0" t="s">
        <v>172</v>
      </c>
      <c r="B193" s="0" t="s">
        <v>533</v>
      </c>
      <c r="C193" s="7" t="s">
        <v>205</v>
      </c>
      <c r="D193" s="0" t="s">
        <v>20</v>
      </c>
      <c r="E193" s="0" t="s">
        <v>21</v>
      </c>
      <c r="F193" s="8" t="n">
        <v>36861</v>
      </c>
      <c r="G193" s="9" t="n">
        <v>-1000000</v>
      </c>
      <c r="H193" s="7" t="n">
        <v>14.08</v>
      </c>
      <c r="I193" s="80" t="n">
        <v>1</v>
      </c>
      <c r="J193" s="7" t="n">
        <v>6.016</v>
      </c>
      <c r="K193" s="16" t="n">
        <f aca="false">ABS(G193)</f>
        <v>1000000</v>
      </c>
      <c r="L193" s="16" t="str">
        <f aca="false">IF(G193&gt;0,"BUY","SELL")</f>
        <v>SELL</v>
      </c>
      <c r="M193" s="16" t="str">
        <f aca="false">IF(E193="C","CALL","PUT")</f>
        <v>CALL</v>
      </c>
      <c r="N193" s="16" t="str">
        <f aca="false">CONCATENATE(L193," - ",M193)</f>
        <v>SELL - CALL</v>
      </c>
      <c r="O193" s="16" t="n">
        <f aca="false">I193+J193</f>
        <v>7.016</v>
      </c>
      <c r="P193" s="76" t="n">
        <f aca="false">IF(N193="SELL - PUT",IF(H193-O193&gt;0,0,(H193-O193)*K193),IF(N193="BUY - CALL",IF(O193-H193&gt;0,0,(H193-O193)*K193),IF(N193="SELL - CALL",IF(O193-H193&gt;0,0,(O193-H193)*K193),IF(N193="BUY - PUT",IF(H193-O193&gt;0,0,(O193-H193)*K193)))))</f>
        <v>-7064000</v>
      </c>
    </row>
    <row r="194" customFormat="false" ht="12.75" hidden="false" customHeight="false" outlineLevel="0" collapsed="false">
      <c r="A194" s="0" t="s">
        <v>115</v>
      </c>
      <c r="B194" s="0" t="s">
        <v>534</v>
      </c>
      <c r="C194" s="7" t="s">
        <v>205</v>
      </c>
      <c r="D194" s="0" t="s">
        <v>20</v>
      </c>
      <c r="E194" s="0" t="s">
        <v>31</v>
      </c>
      <c r="F194" s="8" t="n">
        <v>36861</v>
      </c>
      <c r="G194" s="9" t="n">
        <v>-155000</v>
      </c>
      <c r="H194" s="7" t="n">
        <v>14.08</v>
      </c>
      <c r="I194" s="80" t="n">
        <v>0.5</v>
      </c>
      <c r="J194" s="7" t="n">
        <v>6.016</v>
      </c>
      <c r="K194" s="16" t="n">
        <f aca="false">ABS(G194)</f>
        <v>155000</v>
      </c>
      <c r="L194" s="16" t="str">
        <f aca="false">IF(G194&gt;0,"BUY","SELL")</f>
        <v>SELL</v>
      </c>
      <c r="M194" s="16" t="str">
        <f aca="false">IF(E194="C","CALL","PUT")</f>
        <v>PUT</v>
      </c>
      <c r="N194" s="16" t="str">
        <f aca="false">CONCATENATE(L194," - ",M194)</f>
        <v>SELL - PUT</v>
      </c>
      <c r="O194" s="16" t="n">
        <f aca="false">I194+J194</f>
        <v>6.516</v>
      </c>
      <c r="P194" s="76" t="n">
        <f aca="false">IF(N194="SELL - PUT",IF(H194-O194&gt;0,0,(H194-O194)*K194),IF(N194="BUY - CALL",IF(O194-H194&gt;0,0,(H194-O194)*K194),IF(N194="SELL - CALL",IF(O194-H194&gt;0,0,(O194-H194)*K194),IF(N194="BUY - PUT",IF(H194-O194&gt;0,0,(O194-H194)*K194)))))</f>
        <v>0</v>
      </c>
    </row>
    <row r="195" customFormat="false" ht="12.75" hidden="false" customHeight="false" outlineLevel="0" collapsed="false">
      <c r="A195" s="0" t="s">
        <v>218</v>
      </c>
      <c r="B195" s="0" t="s">
        <v>535</v>
      </c>
      <c r="C195" s="7" t="s">
        <v>205</v>
      </c>
      <c r="D195" s="0" t="s">
        <v>20</v>
      </c>
      <c r="E195" s="0" t="s">
        <v>31</v>
      </c>
      <c r="F195" s="8" t="n">
        <v>36861</v>
      </c>
      <c r="G195" s="9" t="n">
        <v>-1000000</v>
      </c>
      <c r="H195" s="7" t="n">
        <v>14.08</v>
      </c>
      <c r="I195" s="80" t="n">
        <v>0.5</v>
      </c>
      <c r="J195" s="7" t="n">
        <v>6.016</v>
      </c>
      <c r="K195" s="16" t="n">
        <f aca="false">ABS(G195)</f>
        <v>1000000</v>
      </c>
      <c r="L195" s="16" t="str">
        <f aca="false">IF(G195&gt;0,"BUY","SELL")</f>
        <v>SELL</v>
      </c>
      <c r="M195" s="16" t="str">
        <f aca="false">IF(E195="C","CALL","PUT")</f>
        <v>PUT</v>
      </c>
      <c r="N195" s="16" t="str">
        <f aca="false">CONCATENATE(L195," - ",M195)</f>
        <v>SELL - PUT</v>
      </c>
      <c r="O195" s="16" t="n">
        <f aca="false">I195+J195</f>
        <v>6.516</v>
      </c>
      <c r="P195" s="76" t="n">
        <f aca="false">IF(N195="SELL - PUT",IF(H195-O195&gt;0,0,(H195-O195)*K195),IF(N195="BUY - CALL",IF(O195-H195&gt;0,0,(H195-O195)*K195),IF(N195="SELL - CALL",IF(O195-H195&gt;0,0,(O195-H195)*K195),IF(N195="BUY - PUT",IF(H195-O195&gt;0,0,(O195-H195)*K195)))))</f>
        <v>0</v>
      </c>
    </row>
    <row r="196" customFormat="false" ht="12.75" hidden="false" customHeight="false" outlineLevel="0" collapsed="false">
      <c r="A196" s="0" t="s">
        <v>172</v>
      </c>
      <c r="B196" s="0" t="s">
        <v>536</v>
      </c>
      <c r="C196" s="7" t="s">
        <v>205</v>
      </c>
      <c r="D196" s="0" t="s">
        <v>20</v>
      </c>
      <c r="E196" s="0" t="s">
        <v>21</v>
      </c>
      <c r="F196" s="8" t="n">
        <v>36861</v>
      </c>
      <c r="G196" s="9" t="n">
        <v>-310000</v>
      </c>
      <c r="H196" s="7" t="n">
        <v>14.08</v>
      </c>
      <c r="I196" s="80" t="n">
        <v>1.5</v>
      </c>
      <c r="J196" s="7" t="n">
        <v>6.016</v>
      </c>
      <c r="K196" s="16" t="n">
        <f aca="false">ABS(G196)</f>
        <v>310000</v>
      </c>
      <c r="L196" s="16" t="str">
        <f aca="false">IF(G196&gt;0,"BUY","SELL")</f>
        <v>SELL</v>
      </c>
      <c r="M196" s="16" t="str">
        <f aca="false">IF(E196="C","CALL","PUT")</f>
        <v>CALL</v>
      </c>
      <c r="N196" s="16" t="str">
        <f aca="false">CONCATENATE(L196," - ",M196)</f>
        <v>SELL - CALL</v>
      </c>
      <c r="O196" s="16" t="n">
        <f aca="false">I196+J196</f>
        <v>7.516</v>
      </c>
      <c r="P196" s="76" t="n">
        <f aca="false">IF(N196="SELL - PUT",IF(H196-O196&gt;0,0,(H196-O196)*K196),IF(N196="BUY - CALL",IF(O196-H196&gt;0,0,(H196-O196)*K196),IF(N196="SELL - CALL",IF(O196-H196&gt;0,0,(O196-H196)*K196),IF(N196="BUY - PUT",IF(H196-O196&gt;0,0,(O196-H196)*K196)))))</f>
        <v>-2034840</v>
      </c>
    </row>
    <row r="197" customFormat="false" ht="12.75" hidden="false" customHeight="false" outlineLevel="0" collapsed="false">
      <c r="A197" s="0" t="s">
        <v>172</v>
      </c>
      <c r="B197" s="0" t="s">
        <v>537</v>
      </c>
      <c r="C197" s="7" t="s">
        <v>205</v>
      </c>
      <c r="D197" s="0" t="s">
        <v>20</v>
      </c>
      <c r="E197" s="0" t="s">
        <v>21</v>
      </c>
      <c r="F197" s="8" t="n">
        <v>36861</v>
      </c>
      <c r="G197" s="9" t="n">
        <v>1000000</v>
      </c>
      <c r="H197" s="7" t="n">
        <v>14.08</v>
      </c>
      <c r="I197" s="80" t="n">
        <v>1.5</v>
      </c>
      <c r="J197" s="7" t="n">
        <v>6.016</v>
      </c>
      <c r="K197" s="16" t="n">
        <f aca="false">ABS(G197)</f>
        <v>1000000</v>
      </c>
      <c r="L197" s="16" t="str">
        <f aca="false">IF(G197&gt;0,"BUY","SELL")</f>
        <v>BUY</v>
      </c>
      <c r="M197" s="16" t="str">
        <f aca="false">IF(E197="C","CALL","PUT")</f>
        <v>CALL</v>
      </c>
      <c r="N197" s="16" t="str">
        <f aca="false">CONCATENATE(L197," - ",M197)</f>
        <v>BUY - CALL</v>
      </c>
      <c r="O197" s="16" t="n">
        <f aca="false">I197+J197</f>
        <v>7.516</v>
      </c>
      <c r="P197" s="76" t="n">
        <f aca="false">IF(N197="SELL - PUT",IF(H197-O197&gt;0,0,(H197-O197)*K197),IF(N197="BUY - CALL",IF(O197-H197&gt;0,0,(H197-O197)*K197),IF(N197="SELL - CALL",IF(O197-H197&gt;0,0,(O197-H197)*K197),IF(N197="BUY - PUT",IF(H197-O197&gt;0,0,(O197-H197)*K197)))))</f>
        <v>6564000</v>
      </c>
    </row>
    <row r="198" customFormat="false" ht="12.75" hidden="false" customHeight="false" outlineLevel="0" collapsed="false">
      <c r="A198" s="0" t="s">
        <v>218</v>
      </c>
      <c r="B198" s="0" t="s">
        <v>538</v>
      </c>
      <c r="C198" s="7" t="s">
        <v>205</v>
      </c>
      <c r="D198" s="0" t="s">
        <v>20</v>
      </c>
      <c r="E198" s="0" t="s">
        <v>31</v>
      </c>
      <c r="F198" s="8" t="n">
        <v>36861</v>
      </c>
      <c r="G198" s="9" t="n">
        <v>500000</v>
      </c>
      <c r="H198" s="7" t="n">
        <v>14.08</v>
      </c>
      <c r="I198" s="80" t="n">
        <v>0.5</v>
      </c>
      <c r="J198" s="7" t="n">
        <v>6.016</v>
      </c>
      <c r="K198" s="16" t="n">
        <f aca="false">ABS(G198)</f>
        <v>500000</v>
      </c>
      <c r="L198" s="16" t="str">
        <f aca="false">IF(G198&gt;0,"BUY","SELL")</f>
        <v>BUY</v>
      </c>
      <c r="M198" s="16" t="str">
        <f aca="false">IF(E198="C","CALL","PUT")</f>
        <v>PUT</v>
      </c>
      <c r="N198" s="16" t="str">
        <f aca="false">CONCATENATE(L198," - ",M198)</f>
        <v>BUY - PUT</v>
      </c>
      <c r="O198" s="16" t="n">
        <f aca="false">I198+J198</f>
        <v>6.516</v>
      </c>
      <c r="P198" s="76" t="n">
        <f aca="false">IF(N198="SELL - PUT",IF(H198-O198&gt;0,0,(H198-O198)*K198),IF(N198="BUY - CALL",IF(O198-H198&gt;0,0,(H198-O198)*K198),IF(N198="SELL - CALL",IF(O198-H198&gt;0,0,(O198-H198)*K198),IF(N198="BUY - PUT",IF(H198-O198&gt;0,0,(O198-H198)*K198)))))</f>
        <v>0</v>
      </c>
    </row>
    <row r="199" customFormat="false" ht="12.75" hidden="false" customHeight="false" outlineLevel="0" collapsed="false">
      <c r="A199" s="0" t="s">
        <v>218</v>
      </c>
      <c r="B199" s="0" t="s">
        <v>539</v>
      </c>
      <c r="C199" s="7" t="s">
        <v>205</v>
      </c>
      <c r="D199" s="0" t="s">
        <v>20</v>
      </c>
      <c r="E199" s="0" t="s">
        <v>31</v>
      </c>
      <c r="F199" s="8" t="n">
        <v>36861</v>
      </c>
      <c r="G199" s="9" t="n">
        <v>500000</v>
      </c>
      <c r="H199" s="7" t="n">
        <v>14.08</v>
      </c>
      <c r="I199" s="80" t="n">
        <v>0.5</v>
      </c>
      <c r="J199" s="7" t="n">
        <v>6.016</v>
      </c>
      <c r="K199" s="16" t="n">
        <f aca="false">ABS(G199)</f>
        <v>500000</v>
      </c>
      <c r="L199" s="16" t="str">
        <f aca="false">IF(G199&gt;0,"BUY","SELL")</f>
        <v>BUY</v>
      </c>
      <c r="M199" s="16" t="str">
        <f aca="false">IF(E199="C","CALL","PUT")</f>
        <v>PUT</v>
      </c>
      <c r="N199" s="16" t="str">
        <f aca="false">CONCATENATE(L199," - ",M199)</f>
        <v>BUY - PUT</v>
      </c>
      <c r="O199" s="16" t="n">
        <f aca="false">I199+J199</f>
        <v>6.516</v>
      </c>
      <c r="P199" s="76" t="n">
        <f aca="false">IF(N199="SELL - PUT",IF(H199-O199&gt;0,0,(H199-O199)*K199),IF(N199="BUY - CALL",IF(O199-H199&gt;0,0,(H199-O199)*K199),IF(N199="SELL - CALL",IF(O199-H199&gt;0,0,(O199-H199)*K199),IF(N199="BUY - PUT",IF(H199-O199&gt;0,0,(O199-H199)*K199)))))</f>
        <v>0</v>
      </c>
    </row>
    <row r="200" customFormat="false" ht="12.75" hidden="false" customHeight="false" outlineLevel="0" collapsed="false">
      <c r="A200" s="0" t="s">
        <v>172</v>
      </c>
      <c r="B200" s="0" t="s">
        <v>540</v>
      </c>
      <c r="C200" s="7" t="s">
        <v>205</v>
      </c>
      <c r="D200" s="0" t="s">
        <v>20</v>
      </c>
      <c r="E200" s="0" t="s">
        <v>31</v>
      </c>
      <c r="F200" s="8" t="n">
        <v>36861</v>
      </c>
      <c r="G200" s="9" t="n">
        <v>500000</v>
      </c>
      <c r="H200" s="7" t="n">
        <v>14.08</v>
      </c>
      <c r="I200" s="80" t="n">
        <v>0.5</v>
      </c>
      <c r="J200" s="7" t="n">
        <v>6.016</v>
      </c>
      <c r="K200" s="16" t="n">
        <f aca="false">ABS(G200)</f>
        <v>500000</v>
      </c>
      <c r="L200" s="16" t="str">
        <f aca="false">IF(G200&gt;0,"BUY","SELL")</f>
        <v>BUY</v>
      </c>
      <c r="M200" s="16" t="str">
        <f aca="false">IF(E200="C","CALL","PUT")</f>
        <v>PUT</v>
      </c>
      <c r="N200" s="16" t="str">
        <f aca="false">CONCATENATE(L200," - ",M200)</f>
        <v>BUY - PUT</v>
      </c>
      <c r="O200" s="16" t="n">
        <f aca="false">I200+J200</f>
        <v>6.516</v>
      </c>
      <c r="P200" s="76" t="n">
        <f aca="false">IF(N200="SELL - PUT",IF(H200-O200&gt;0,0,(H200-O200)*K200),IF(N200="BUY - CALL",IF(O200-H200&gt;0,0,(H200-O200)*K200),IF(N200="SELL - CALL",IF(O200-H200&gt;0,0,(O200-H200)*K200),IF(N200="BUY - PUT",IF(H200-O200&gt;0,0,(O200-H200)*K200)))))</f>
        <v>0</v>
      </c>
    </row>
    <row r="201" customFormat="false" ht="12.75" hidden="false" customHeight="false" outlineLevel="0" collapsed="false">
      <c r="A201" s="0" t="s">
        <v>115</v>
      </c>
      <c r="B201" s="0" t="s">
        <v>541</v>
      </c>
      <c r="C201" s="0" t="s">
        <v>205</v>
      </c>
      <c r="D201" s="0" t="s">
        <v>20</v>
      </c>
      <c r="E201" s="0" t="s">
        <v>21</v>
      </c>
      <c r="F201" s="8" t="n">
        <v>36861</v>
      </c>
      <c r="G201" s="9" t="n">
        <v>155000</v>
      </c>
      <c r="H201" s="7" t="n">
        <v>14.08</v>
      </c>
      <c r="I201" s="81" t="n">
        <v>0.4</v>
      </c>
      <c r="J201" s="7" t="n">
        <v>6.016</v>
      </c>
      <c r="K201" s="16" t="n">
        <f aca="false">ABS(G201)</f>
        <v>155000</v>
      </c>
      <c r="L201" s="16" t="str">
        <f aca="false">IF(G201&gt;0,"BUY","SELL")</f>
        <v>BUY</v>
      </c>
      <c r="M201" s="16" t="str">
        <f aca="false">IF(E201="C","CALL","PUT")</f>
        <v>CALL</v>
      </c>
      <c r="N201" s="16" t="str">
        <f aca="false">CONCATENATE(L201," - ",M201)</f>
        <v>BUY - CALL</v>
      </c>
      <c r="O201" s="16" t="n">
        <f aca="false">I201+J201</f>
        <v>6.416</v>
      </c>
      <c r="P201" s="76" t="n">
        <f aca="false">IF(N201="SELL - PUT",IF(H201-O201&gt;0,0,(H201-O201)*K201),IF(N201="BUY - CALL",IF(O201-H201&gt;0,0,(H201-O201)*K201),IF(N201="SELL - CALL",IF(O201-H201&gt;0,0,(O201-H201)*K201),IF(N201="BUY - PUT",IF(H201-O201&gt;0,0,(O201-H201)*K201)))))</f>
        <v>1187920</v>
      </c>
    </row>
    <row r="202" customFormat="false" ht="12.75" hidden="false" customHeight="false" outlineLevel="0" collapsed="false">
      <c r="A202" s="0" t="s">
        <v>115</v>
      </c>
      <c r="B202" s="0" t="s">
        <v>542</v>
      </c>
      <c r="C202" s="0" t="s">
        <v>205</v>
      </c>
      <c r="D202" s="0" t="s">
        <v>20</v>
      </c>
      <c r="E202" s="0" t="s">
        <v>31</v>
      </c>
      <c r="F202" s="8" t="n">
        <v>36861</v>
      </c>
      <c r="G202" s="9" t="n">
        <v>155000</v>
      </c>
      <c r="H202" s="7" t="n">
        <v>14.08</v>
      </c>
      <c r="I202" s="81" t="n">
        <v>0.4</v>
      </c>
      <c r="J202" s="7" t="n">
        <v>6.016</v>
      </c>
      <c r="K202" s="16" t="n">
        <f aca="false">ABS(G202)</f>
        <v>155000</v>
      </c>
      <c r="L202" s="16" t="str">
        <f aca="false">IF(G202&gt;0,"BUY","SELL")</f>
        <v>BUY</v>
      </c>
      <c r="M202" s="16" t="str">
        <f aca="false">IF(E202="C","CALL","PUT")</f>
        <v>PUT</v>
      </c>
      <c r="N202" s="16" t="str">
        <f aca="false">CONCATENATE(L202," - ",M202)</f>
        <v>BUY - PUT</v>
      </c>
      <c r="O202" s="16" t="n">
        <f aca="false">I202+J202</f>
        <v>6.416</v>
      </c>
      <c r="P202" s="76" t="n">
        <f aca="false">IF(N202="SELL - PUT",IF(H202-O202&gt;0,0,(H202-O202)*K202),IF(N202="BUY - CALL",IF(O202-H202&gt;0,0,(H202-O202)*K202),IF(N202="SELL - CALL",IF(O202-H202&gt;0,0,(O202-H202)*K202),IF(N202="BUY - PUT",IF(H202-O202&gt;0,0,(O202-H202)*K202)))))</f>
        <v>0</v>
      </c>
    </row>
    <row r="203" customFormat="false" ht="12.75" hidden="false" customHeight="false" outlineLevel="0" collapsed="false">
      <c r="A203" s="0" t="s">
        <v>172</v>
      </c>
      <c r="B203" s="0" t="s">
        <v>543</v>
      </c>
      <c r="C203" s="7" t="s">
        <v>205</v>
      </c>
      <c r="D203" s="0" t="s">
        <v>20</v>
      </c>
      <c r="E203" s="0" t="s">
        <v>21</v>
      </c>
      <c r="F203" s="8" t="n">
        <v>36861</v>
      </c>
      <c r="G203" s="9" t="n">
        <v>-155000</v>
      </c>
      <c r="H203" s="7" t="n">
        <v>14.08</v>
      </c>
      <c r="I203" s="80" t="n">
        <v>0.4</v>
      </c>
      <c r="J203" s="7" t="n">
        <v>6.016</v>
      </c>
      <c r="K203" s="16" t="n">
        <f aca="false">ABS(G203)</f>
        <v>155000</v>
      </c>
      <c r="L203" s="16" t="str">
        <f aca="false">IF(G203&gt;0,"BUY","SELL")</f>
        <v>SELL</v>
      </c>
      <c r="M203" s="16" t="str">
        <f aca="false">IF(E203="C","CALL","PUT")</f>
        <v>CALL</v>
      </c>
      <c r="N203" s="16" t="str">
        <f aca="false">CONCATENATE(L203," - ",M203)</f>
        <v>SELL - CALL</v>
      </c>
      <c r="O203" s="16" t="n">
        <f aca="false">I203+J203</f>
        <v>6.416</v>
      </c>
      <c r="P203" s="76" t="n">
        <f aca="false">IF(N203="SELL - PUT",IF(H203-O203&gt;0,0,(H203-O203)*K203),IF(N203="BUY - CALL",IF(O203-H203&gt;0,0,(H203-O203)*K203),IF(N203="SELL - CALL",IF(O203-H203&gt;0,0,(O203-H203)*K203),IF(N203="BUY - PUT",IF(H203-O203&gt;0,0,(O203-H203)*K203)))))</f>
        <v>-1187920</v>
      </c>
    </row>
    <row r="204" customFormat="false" ht="12.75" hidden="false" customHeight="false" outlineLevel="0" collapsed="false">
      <c r="A204" s="0" t="s">
        <v>172</v>
      </c>
      <c r="B204" s="0" t="s">
        <v>544</v>
      </c>
      <c r="C204" s="7" t="s">
        <v>205</v>
      </c>
      <c r="D204" s="0" t="s">
        <v>20</v>
      </c>
      <c r="E204" s="0" t="s">
        <v>31</v>
      </c>
      <c r="F204" s="8" t="n">
        <v>36861</v>
      </c>
      <c r="G204" s="9" t="n">
        <v>-155000</v>
      </c>
      <c r="H204" s="7" t="n">
        <v>14.08</v>
      </c>
      <c r="I204" s="80" t="n">
        <v>0.4</v>
      </c>
      <c r="J204" s="7" t="n">
        <v>6.016</v>
      </c>
      <c r="K204" s="16" t="n">
        <f aca="false">ABS(G204)</f>
        <v>155000</v>
      </c>
      <c r="L204" s="16" t="str">
        <f aca="false">IF(G204&gt;0,"BUY","SELL")</f>
        <v>SELL</v>
      </c>
      <c r="M204" s="16" t="str">
        <f aca="false">IF(E204="C","CALL","PUT")</f>
        <v>PUT</v>
      </c>
      <c r="N204" s="16" t="str">
        <f aca="false">CONCATENATE(L204," - ",M204)</f>
        <v>SELL - PUT</v>
      </c>
      <c r="O204" s="16" t="n">
        <f aca="false">I204+J204</f>
        <v>6.416</v>
      </c>
      <c r="P204" s="76" t="n">
        <f aca="false">IF(N204="SELL - PUT",IF(H204-O204&gt;0,0,(H204-O204)*K204),IF(N204="BUY - CALL",IF(O204-H204&gt;0,0,(H204-O204)*K204),IF(N204="SELL - CALL",IF(O204-H204&gt;0,0,(O204-H204)*K204),IF(N204="BUY - PUT",IF(H204-O204&gt;0,0,(O204-H204)*K204)))))</f>
        <v>0</v>
      </c>
    </row>
    <row r="205" customFormat="false" ht="12.75" hidden="false" customHeight="false" outlineLevel="0" collapsed="false">
      <c r="A205" s="0" t="s">
        <v>546</v>
      </c>
      <c r="B205" s="0" t="s">
        <v>547</v>
      </c>
      <c r="C205" s="7" t="s">
        <v>205</v>
      </c>
      <c r="D205" s="0" t="s">
        <v>20</v>
      </c>
      <c r="E205" s="0" t="s">
        <v>21</v>
      </c>
      <c r="F205" s="8" t="n">
        <v>36861</v>
      </c>
      <c r="G205" s="9" t="n">
        <v>-310000</v>
      </c>
      <c r="H205" s="7" t="n">
        <v>14.08</v>
      </c>
      <c r="I205" s="80" t="n">
        <v>2</v>
      </c>
      <c r="J205" s="7" t="n">
        <v>6.016</v>
      </c>
      <c r="K205" s="16" t="n">
        <f aca="false">ABS(G205)</f>
        <v>310000</v>
      </c>
      <c r="L205" s="16" t="str">
        <f aca="false">IF(G205&gt;0,"BUY","SELL")</f>
        <v>SELL</v>
      </c>
      <c r="M205" s="16" t="str">
        <f aca="false">IF(E205="C","CALL","PUT")</f>
        <v>CALL</v>
      </c>
      <c r="N205" s="16" t="str">
        <f aca="false">CONCATENATE(L205," - ",M205)</f>
        <v>SELL - CALL</v>
      </c>
      <c r="O205" s="16" t="n">
        <f aca="false">I205+J205</f>
        <v>8.016</v>
      </c>
      <c r="P205" s="76" t="n">
        <f aca="false">IF(N205="SELL - PUT",IF(H205-O205&gt;0,0,(H205-O205)*K205),IF(N205="BUY - CALL",IF(O205-H205&gt;0,0,(H205-O205)*K205),IF(N205="SELL - CALL",IF(O205-H205&gt;0,0,(O205-H205)*K205),IF(N205="BUY - PUT",IF(H205-O205&gt;0,0,(O205-H205)*K205)))))</f>
        <v>-1879840</v>
      </c>
    </row>
    <row r="206" customFormat="false" ht="12.75" hidden="false" customHeight="false" outlineLevel="0" collapsed="false">
      <c r="A206" s="21" t="s">
        <v>218</v>
      </c>
      <c r="B206" s="0" t="s">
        <v>548</v>
      </c>
      <c r="C206" s="7" t="s">
        <v>205</v>
      </c>
      <c r="D206" s="0" t="s">
        <v>20</v>
      </c>
      <c r="E206" s="0" t="s">
        <v>21</v>
      </c>
      <c r="F206" s="8" t="n">
        <v>36861</v>
      </c>
      <c r="G206" s="9" t="n">
        <v>155000</v>
      </c>
      <c r="H206" s="7" t="n">
        <v>14.08</v>
      </c>
      <c r="I206" s="0" t="n">
        <v>0.3</v>
      </c>
      <c r="J206" s="7" t="n">
        <v>6.016</v>
      </c>
      <c r="K206" s="16" t="n">
        <f aca="false">ABS(G206)</f>
        <v>155000</v>
      </c>
      <c r="L206" s="16" t="str">
        <f aca="false">IF(G206&gt;0,"BUY","SELL")</f>
        <v>BUY</v>
      </c>
      <c r="M206" s="16" t="str">
        <f aca="false">IF(E206="C","CALL","PUT")</f>
        <v>CALL</v>
      </c>
      <c r="N206" s="16" t="str">
        <f aca="false">CONCATENATE(L206," - ",M206)</f>
        <v>BUY - CALL</v>
      </c>
      <c r="O206" s="16" t="n">
        <f aca="false">I206+J206</f>
        <v>6.316</v>
      </c>
      <c r="P206" s="76" t="n">
        <f aca="false">IF(N206="SELL - PUT",IF(H206-O206&gt;0,0,(H206-O206)*K206),IF(N206="BUY - CALL",IF(O206-H206&gt;0,0,(H206-O206)*K206),IF(N206="SELL - CALL",IF(O206-H206&gt;0,0,(O206-H206)*K206),IF(N206="BUY - PUT",IF(H206-O206&gt;0,0,(O206-H206)*K206)))))</f>
        <v>1203420</v>
      </c>
    </row>
    <row r="207" customFormat="false" ht="12.75" hidden="false" customHeight="false" outlineLevel="0" collapsed="false">
      <c r="A207" s="0" t="s">
        <v>172</v>
      </c>
      <c r="B207" s="0" t="s">
        <v>583</v>
      </c>
      <c r="C207" s="7" t="s">
        <v>205</v>
      </c>
      <c r="D207" s="0" t="s">
        <v>20</v>
      </c>
      <c r="E207" s="0" t="s">
        <v>21</v>
      </c>
      <c r="F207" s="8" t="n">
        <v>36861</v>
      </c>
      <c r="G207" s="9" t="n">
        <v>310000</v>
      </c>
      <c r="H207" s="7" t="n">
        <v>14.08</v>
      </c>
      <c r="I207" s="81" t="n">
        <v>2</v>
      </c>
      <c r="J207" s="7" t="n">
        <v>6.016</v>
      </c>
      <c r="K207" s="16" t="n">
        <f aca="false">ABS(G207)</f>
        <v>310000</v>
      </c>
      <c r="L207" s="16" t="str">
        <f aca="false">IF(G207&gt;0,"BUY","SELL")</f>
        <v>BUY</v>
      </c>
      <c r="M207" s="16" t="str">
        <f aca="false">IF(E207="C","CALL","PUT")</f>
        <v>CALL</v>
      </c>
      <c r="N207" s="16" t="str">
        <f aca="false">CONCATENATE(L207," - ",M207)</f>
        <v>BUY - CALL</v>
      </c>
      <c r="O207" s="16" t="n">
        <f aca="false">I207+J207</f>
        <v>8.016</v>
      </c>
      <c r="P207" s="76" t="n">
        <f aca="false">IF(N207="SELL - PUT",IF(H207-O207&gt;0,0,(H207-O207)*K207),IF(N207="BUY - CALL",IF(O207-H207&gt;0,0,(H207-O207)*K207),IF(N207="SELL - CALL",IF(O207-H207&gt;0,0,(O207-H207)*K207),IF(N207="BUY - PUT",IF(H207-O207&gt;0,0,(O207-H207)*K207)))))</f>
        <v>1879840</v>
      </c>
    </row>
    <row r="208" customFormat="false" ht="12.75" hidden="false" customHeight="false" outlineLevel="0" collapsed="false">
      <c r="A208" s="0" t="s">
        <v>546</v>
      </c>
      <c r="B208" s="0" t="s">
        <v>584</v>
      </c>
      <c r="C208" s="7" t="s">
        <v>205</v>
      </c>
      <c r="D208" s="0" t="s">
        <v>20</v>
      </c>
      <c r="E208" s="0" t="s">
        <v>21</v>
      </c>
      <c r="F208" s="8" t="n">
        <v>36861</v>
      </c>
      <c r="G208" s="9" t="n">
        <v>310000</v>
      </c>
      <c r="H208" s="7" t="n">
        <v>14.08</v>
      </c>
      <c r="I208" s="80" t="n">
        <v>2</v>
      </c>
      <c r="J208" s="7" t="n">
        <v>6.016</v>
      </c>
      <c r="K208" s="16" t="n">
        <f aca="false">ABS(G208)</f>
        <v>310000</v>
      </c>
      <c r="L208" s="16" t="str">
        <f aca="false">IF(G208&gt;0,"BUY","SELL")</f>
        <v>BUY</v>
      </c>
      <c r="M208" s="16" t="str">
        <f aca="false">IF(E208="C","CALL","PUT")</f>
        <v>CALL</v>
      </c>
      <c r="N208" s="16" t="str">
        <f aca="false">CONCATENATE(L208," - ",M208)</f>
        <v>BUY - CALL</v>
      </c>
      <c r="O208" s="16" t="n">
        <f aca="false">I208+J208</f>
        <v>8.016</v>
      </c>
      <c r="P208" s="76" t="n">
        <f aca="false">IF(N208="SELL - PUT",IF(H208-O208&gt;0,0,(H208-O208)*K208),IF(N208="BUY - CALL",IF(O208-H208&gt;0,0,(H208-O208)*K208),IF(N208="SELL - CALL",IF(O208-H208&gt;0,0,(O208-H208)*K208),IF(N208="BUY - PUT",IF(H208-O208&gt;0,0,(O208-H208)*K208)))))</f>
        <v>1879840</v>
      </c>
    </row>
    <row r="209" customFormat="false" ht="12.75" hidden="false" customHeight="false" outlineLevel="0" collapsed="false">
      <c r="A209" s="0" t="s">
        <v>172</v>
      </c>
      <c r="B209" s="0" t="s">
        <v>585</v>
      </c>
      <c r="C209" s="7" t="s">
        <v>205</v>
      </c>
      <c r="D209" s="0" t="s">
        <v>20</v>
      </c>
      <c r="E209" s="0" t="s">
        <v>21</v>
      </c>
      <c r="F209" s="8" t="n">
        <v>36861</v>
      </c>
      <c r="G209" s="9" t="n">
        <v>-310000</v>
      </c>
      <c r="H209" s="7" t="n">
        <v>14.08</v>
      </c>
      <c r="I209" s="80" t="n">
        <v>3</v>
      </c>
      <c r="J209" s="7" t="n">
        <v>6.016</v>
      </c>
      <c r="K209" s="16" t="n">
        <f aca="false">ABS(G209)</f>
        <v>310000</v>
      </c>
      <c r="L209" s="16" t="str">
        <f aca="false">IF(G209&gt;0,"BUY","SELL")</f>
        <v>SELL</v>
      </c>
      <c r="M209" s="16" t="str">
        <f aca="false">IF(E209="C","CALL","PUT")</f>
        <v>CALL</v>
      </c>
      <c r="N209" s="16" t="str">
        <f aca="false">CONCATENATE(L209," - ",M209)</f>
        <v>SELL - CALL</v>
      </c>
      <c r="O209" s="16" t="n">
        <f aca="false">I209+J209</f>
        <v>9.016</v>
      </c>
      <c r="P209" s="76" t="n">
        <f aca="false">IF(N209="SELL - PUT",IF(H209-O209&gt;0,0,(H209-O209)*K209),IF(N209="BUY - CALL",IF(O209-H209&gt;0,0,(H209-O209)*K209),IF(N209="SELL - CALL",IF(O209-H209&gt;0,0,(O209-H209)*K209),IF(N209="BUY - PUT",IF(H209-O209&gt;0,0,(O209-H209)*K209)))))</f>
        <v>-1569840</v>
      </c>
    </row>
    <row r="210" customFormat="false" ht="13.5" hidden="false" customHeight="false" outlineLevel="0" collapsed="false">
      <c r="A210" s="0" t="s">
        <v>172</v>
      </c>
      <c r="B210" s="0" t="s">
        <v>586</v>
      </c>
      <c r="C210" s="7" t="s">
        <v>205</v>
      </c>
      <c r="D210" s="0" t="s">
        <v>20</v>
      </c>
      <c r="E210" s="0" t="s">
        <v>31</v>
      </c>
      <c r="F210" s="8" t="n">
        <v>36861</v>
      </c>
      <c r="G210" s="9" t="n">
        <v>310000</v>
      </c>
      <c r="H210" s="7" t="n">
        <v>14.08</v>
      </c>
      <c r="I210" s="80" t="n">
        <v>2.5</v>
      </c>
      <c r="J210" s="7" t="n">
        <v>6.016</v>
      </c>
      <c r="K210" s="0" t="n">
        <f aca="false">ABS(G210)</f>
        <v>310000</v>
      </c>
      <c r="L210" s="0" t="str">
        <f aca="false">IF(G210&gt;0,"BUY","SELL")</f>
        <v>BUY</v>
      </c>
      <c r="M210" s="0" t="str">
        <f aca="false">IF(E210="C","CALL","PUT")</f>
        <v>PUT</v>
      </c>
      <c r="N210" s="0" t="str">
        <f aca="false">CONCATENATE(L210," - ",M210)</f>
        <v>BUY - PUT</v>
      </c>
      <c r="O210" s="0" t="n">
        <f aca="false">I210+J210</f>
        <v>8.516</v>
      </c>
      <c r="P210" s="76" t="n">
        <f aca="false">IF(N210="SELL - PUT",IF(H210-O210&gt;0,0,(H210-O210)*K210),IF(N210="BUY - CALL",IF(O210-H210&gt;0,0,(H210-O210)*K210),IF(N210="SELL - CALL",IF(O210-H210&gt;0,0,(O210-H210)*K210),IF(N210="BUY - PUT",IF(H210-O210&gt;0,0,(O210-H210)*K210)))))</f>
        <v>0</v>
      </c>
    </row>
    <row r="211" customFormat="false" ht="18.75" hidden="false" customHeight="true" outlineLevel="0" collapsed="false">
      <c r="A211" s="77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9" t="n">
        <f aca="false">SUM(P3:P210)</f>
        <v>41834890</v>
      </c>
    </row>
    <row r="212" customFormat="false" ht="12.75" hidden="false" customHeight="false" outlineLevel="0" collapsed="false">
      <c r="G212" s="9"/>
      <c r="H212" s="7"/>
      <c r="J212" s="7"/>
    </row>
    <row r="213" customFormat="false" ht="12.75" hidden="false" customHeight="false" outlineLevel="0" collapsed="false">
      <c r="G213" s="9"/>
      <c r="H213" s="7"/>
      <c r="I213" s="80"/>
      <c r="J213" s="7"/>
    </row>
    <row r="214" customFormat="false" ht="12.75" hidden="false" customHeight="false" outlineLevel="0" collapsed="false">
      <c r="G214" s="9"/>
      <c r="H214" s="7"/>
      <c r="I214" s="80"/>
      <c r="J214" s="7"/>
    </row>
    <row r="215" customFormat="false" ht="12.75" hidden="false" customHeight="false" outlineLevel="0" collapsed="false">
      <c r="G215" s="9"/>
      <c r="H215" s="7"/>
      <c r="I215" s="80"/>
      <c r="J215" s="7"/>
    </row>
    <row r="216" customFormat="false" ht="18.75" hidden="false" customHeight="true" outlineLevel="0" collapsed="false">
      <c r="C216" s="0"/>
      <c r="F216" s="0"/>
    </row>
    <row r="217" customFormat="false" ht="12.75" hidden="false" customHeight="false" outlineLevel="0" collapsed="false">
      <c r="H217" s="7"/>
    </row>
    <row r="218" customFormat="false" ht="12.75" hidden="false" customHeight="false" outlineLevel="0" collapsed="false">
      <c r="H218" s="7"/>
    </row>
    <row r="219" customFormat="false" ht="12.75" hidden="false" customHeight="false" outlineLevel="0" collapsed="false">
      <c r="H219" s="7"/>
    </row>
    <row r="220" customFormat="false" ht="12.75" hidden="false" customHeight="false" outlineLevel="0" collapsed="false">
      <c r="H220" s="7"/>
    </row>
    <row r="221" customFormat="false" ht="12.75" hidden="false" customHeight="false" outlineLevel="0" collapsed="false">
      <c r="H221" s="7"/>
    </row>
    <row r="222" customFormat="false" ht="12.75" hidden="false" customHeight="false" outlineLevel="0" collapsed="false">
      <c r="H222" s="7"/>
    </row>
    <row r="223" customFormat="false" ht="12.75" hidden="false" customHeight="false" outlineLevel="0" collapsed="false">
      <c r="H223" s="7"/>
    </row>
    <row r="224" customFormat="false" ht="12.75" hidden="false" customHeight="false" outlineLevel="0" collapsed="false">
      <c r="H224" s="7"/>
    </row>
    <row r="225" customFormat="false" ht="12.75" hidden="false" customHeight="false" outlineLevel="0" collapsed="false">
      <c r="H225" s="7"/>
    </row>
    <row r="226" customFormat="false" ht="12.75" hidden="false" customHeight="false" outlineLevel="0" collapsed="false">
      <c r="H226" s="7"/>
    </row>
    <row r="227" customFormat="false" ht="12.75" hidden="false" customHeight="false" outlineLevel="0" collapsed="false">
      <c r="H227" s="7"/>
    </row>
    <row r="228" customFormat="false" ht="12.75" hidden="false" customHeight="false" outlineLevel="0" collapsed="false">
      <c r="H228" s="7"/>
    </row>
    <row r="229" customFormat="false" ht="12.75" hidden="false" customHeight="false" outlineLevel="0" collapsed="false">
      <c r="H229" s="7"/>
    </row>
    <row r="230" customFormat="false" ht="12.75" hidden="false" customHeight="false" outlineLevel="0" collapsed="false">
      <c r="H230" s="7"/>
    </row>
    <row r="231" customFormat="false" ht="12.75" hidden="false" customHeight="false" outlineLevel="0" collapsed="false">
      <c r="H231" s="7"/>
    </row>
    <row r="232" customFormat="false" ht="12.75" hidden="false" customHeight="false" outlineLevel="0" collapsed="false">
      <c r="H232" s="7"/>
    </row>
    <row r="233" customFormat="false" ht="12.75" hidden="false" customHeight="false" outlineLevel="0" collapsed="false">
      <c r="H233" s="7"/>
    </row>
    <row r="234" customFormat="false" ht="12.75" hidden="false" customHeight="false" outlineLevel="0" collapsed="false">
      <c r="H234" s="7"/>
    </row>
    <row r="235" customFormat="false" ht="12.75" hidden="false" customHeight="false" outlineLevel="0" collapsed="false">
      <c r="H235" s="7"/>
    </row>
    <row r="236" customFormat="false" ht="12.75" hidden="false" customHeight="false" outlineLevel="0" collapsed="false">
      <c r="H236" s="7"/>
    </row>
    <row r="237" customFormat="false" ht="12.75" hidden="false" customHeight="false" outlineLevel="0" collapsed="false">
      <c r="H237" s="7"/>
    </row>
    <row r="238" customFormat="false" ht="12.75" hidden="false" customHeight="false" outlineLevel="0" collapsed="false">
      <c r="H238" s="7"/>
    </row>
    <row r="239" customFormat="false" ht="12.75" hidden="false" customHeight="false" outlineLevel="0" collapsed="false">
      <c r="H239" s="7"/>
    </row>
    <row r="240" customFormat="false" ht="12.75" hidden="false" customHeight="false" outlineLevel="0" collapsed="false">
      <c r="H240" s="7"/>
    </row>
    <row r="241" customFormat="false" ht="12.75" hidden="false" customHeight="false" outlineLevel="0" collapsed="false">
      <c r="H241" s="7"/>
    </row>
    <row r="242" customFormat="false" ht="12.75" hidden="false" customHeight="false" outlineLevel="0" collapsed="false">
      <c r="H242" s="7"/>
    </row>
    <row r="243" customFormat="false" ht="12.75" hidden="false" customHeight="false" outlineLevel="0" collapsed="false">
      <c r="H243" s="7"/>
    </row>
    <row r="244" customFormat="false" ht="12.75" hidden="false" customHeight="false" outlineLevel="0" collapsed="false">
      <c r="H244" s="7"/>
    </row>
    <row r="245" customFormat="false" ht="12.75" hidden="false" customHeight="false" outlineLevel="0" collapsed="false">
      <c r="H245" s="7"/>
    </row>
    <row r="246" customFormat="false" ht="12.75" hidden="false" customHeight="false" outlineLevel="0" collapsed="false">
      <c r="H246" s="7"/>
    </row>
    <row r="247" customFormat="false" ht="12.75" hidden="false" customHeight="false" outlineLevel="0" collapsed="false">
      <c r="H247" s="7"/>
    </row>
    <row r="248" customFormat="false" ht="12.75" hidden="false" customHeight="false" outlineLevel="0" collapsed="false">
      <c r="H248" s="7"/>
    </row>
    <row r="249" customFormat="false" ht="12.75" hidden="false" customHeight="false" outlineLevel="0" collapsed="false">
      <c r="H249" s="7"/>
    </row>
    <row r="250" customFormat="false" ht="12.75" hidden="false" customHeight="false" outlineLevel="0" collapsed="false">
      <c r="H250" s="7"/>
    </row>
    <row r="251" customFormat="false" ht="12.75" hidden="false" customHeight="false" outlineLevel="0" collapsed="false">
      <c r="H251" s="7"/>
    </row>
    <row r="252" customFormat="false" ht="12.75" hidden="false" customHeight="false" outlineLevel="0" collapsed="false">
      <c r="H252" s="7"/>
    </row>
    <row r="253" customFormat="false" ht="12.75" hidden="false" customHeight="false" outlineLevel="0" collapsed="false">
      <c r="H253" s="7"/>
    </row>
    <row r="254" customFormat="false" ht="12.75" hidden="false" customHeight="false" outlineLevel="0" collapsed="false">
      <c r="H254" s="7"/>
    </row>
    <row r="255" customFormat="false" ht="12.75" hidden="false" customHeight="false" outlineLevel="0" collapsed="false">
      <c r="H255" s="7"/>
    </row>
    <row r="256" customFormat="false" ht="12.75" hidden="false" customHeight="false" outlineLevel="0" collapsed="false">
      <c r="H256" s="7"/>
    </row>
    <row r="257" customFormat="false" ht="12.75" hidden="false" customHeight="false" outlineLevel="0" collapsed="false">
      <c r="H257" s="7"/>
    </row>
    <row r="258" customFormat="false" ht="12.75" hidden="false" customHeight="false" outlineLevel="0" collapsed="false">
      <c r="H258" s="7"/>
    </row>
    <row r="259" customFormat="false" ht="12.75" hidden="false" customHeight="false" outlineLevel="0" collapsed="false">
      <c r="H259" s="7"/>
    </row>
    <row r="260" customFormat="false" ht="12.75" hidden="false" customHeight="false" outlineLevel="0" collapsed="false">
      <c r="H260" s="7"/>
    </row>
    <row r="261" customFormat="false" ht="12.75" hidden="false" customHeight="false" outlineLevel="0" collapsed="false">
      <c r="H261" s="7"/>
    </row>
    <row r="262" customFormat="false" ht="12.75" hidden="false" customHeight="false" outlineLevel="0" collapsed="false">
      <c r="H262" s="7"/>
    </row>
    <row r="263" customFormat="false" ht="12.75" hidden="false" customHeight="false" outlineLevel="0" collapsed="false">
      <c r="H263" s="7"/>
    </row>
    <row r="264" customFormat="false" ht="12.75" hidden="false" customHeight="false" outlineLevel="0" collapsed="false">
      <c r="H264" s="7"/>
    </row>
    <row r="265" customFormat="false" ht="12.75" hidden="false" customHeight="false" outlineLevel="0" collapsed="false">
      <c r="H265" s="7"/>
    </row>
    <row r="266" customFormat="false" ht="12.75" hidden="false" customHeight="false" outlineLevel="0" collapsed="false">
      <c r="H266" s="7"/>
    </row>
    <row r="267" customFormat="false" ht="12.75" hidden="false" customHeight="false" outlineLevel="0" collapsed="false">
      <c r="H267" s="7"/>
    </row>
    <row r="268" customFormat="false" ht="12.75" hidden="false" customHeight="false" outlineLevel="0" collapsed="false">
      <c r="H268" s="7"/>
    </row>
    <row r="269" customFormat="false" ht="12.75" hidden="false" customHeight="false" outlineLevel="0" collapsed="false">
      <c r="H269" s="7"/>
    </row>
    <row r="270" customFormat="false" ht="12.75" hidden="false" customHeight="false" outlineLevel="0" collapsed="false">
      <c r="H270" s="7"/>
    </row>
    <row r="271" customFormat="false" ht="12.75" hidden="false" customHeight="false" outlineLevel="0" collapsed="false">
      <c r="H271" s="7"/>
    </row>
    <row r="272" customFormat="false" ht="12.75" hidden="false" customHeight="false" outlineLevel="0" collapsed="false">
      <c r="H272" s="7"/>
    </row>
    <row r="273" customFormat="false" ht="12.75" hidden="false" customHeight="false" outlineLevel="0" collapsed="false">
      <c r="H273" s="7"/>
    </row>
    <row r="274" customFormat="false" ht="12.75" hidden="false" customHeight="false" outlineLevel="0" collapsed="false">
      <c r="H274" s="7"/>
    </row>
    <row r="275" customFormat="false" ht="12.75" hidden="false" customHeight="false" outlineLevel="0" collapsed="false">
      <c r="H275" s="7"/>
    </row>
    <row r="276" customFormat="false" ht="12.75" hidden="false" customHeight="false" outlineLevel="0" collapsed="false">
      <c r="H276" s="7"/>
    </row>
    <row r="277" customFormat="false" ht="12.75" hidden="false" customHeight="false" outlineLevel="0" collapsed="false">
      <c r="H277" s="7"/>
    </row>
    <row r="278" customFormat="false" ht="12.75" hidden="false" customHeight="false" outlineLevel="0" collapsed="false">
      <c r="H278" s="7"/>
    </row>
    <row r="279" customFormat="false" ht="12.75" hidden="false" customHeight="false" outlineLevel="0" collapsed="false">
      <c r="H279" s="7"/>
    </row>
    <row r="280" customFormat="false" ht="12.75" hidden="false" customHeight="false" outlineLevel="0" collapsed="false">
      <c r="H280" s="7"/>
    </row>
    <row r="281" customFormat="false" ht="12.75" hidden="false" customHeight="false" outlineLevel="0" collapsed="false">
      <c r="H281" s="7"/>
    </row>
    <row r="282" customFormat="false" ht="12.75" hidden="false" customHeight="false" outlineLevel="0" collapsed="false">
      <c r="H282" s="7"/>
    </row>
    <row r="283" customFormat="false" ht="12.75" hidden="false" customHeight="false" outlineLevel="0" collapsed="false">
      <c r="H283" s="7"/>
    </row>
    <row r="284" customFormat="false" ht="12.75" hidden="false" customHeight="false" outlineLevel="0" collapsed="false">
      <c r="H284" s="7"/>
    </row>
    <row r="285" customFormat="false" ht="12.75" hidden="false" customHeight="false" outlineLevel="0" collapsed="false">
      <c r="H285" s="7"/>
    </row>
    <row r="286" customFormat="false" ht="12.75" hidden="false" customHeight="false" outlineLevel="0" collapsed="false">
      <c r="H286" s="7"/>
    </row>
    <row r="287" customFormat="false" ht="12.75" hidden="false" customHeight="false" outlineLevel="0" collapsed="false">
      <c r="H287" s="7"/>
    </row>
    <row r="288" customFormat="false" ht="12.75" hidden="false" customHeight="false" outlineLevel="0" collapsed="false">
      <c r="H288" s="7"/>
    </row>
    <row r="289" customFormat="false" ht="12.75" hidden="false" customHeight="false" outlineLevel="0" collapsed="false">
      <c r="H289" s="7"/>
    </row>
    <row r="290" customFormat="false" ht="12.75" hidden="false" customHeight="false" outlineLevel="0" collapsed="false">
      <c r="H290" s="7"/>
    </row>
    <row r="291" customFormat="false" ht="12.75" hidden="false" customHeight="false" outlineLevel="0" collapsed="false">
      <c r="H291" s="7"/>
    </row>
    <row r="292" customFormat="false" ht="12.75" hidden="false" customHeight="false" outlineLevel="0" collapsed="false">
      <c r="H292" s="7"/>
    </row>
    <row r="293" customFormat="false" ht="12.75" hidden="false" customHeight="false" outlineLevel="0" collapsed="false">
      <c r="H293" s="7"/>
    </row>
    <row r="294" customFormat="false" ht="12.75" hidden="false" customHeight="false" outlineLevel="0" collapsed="false">
      <c r="H294" s="7"/>
    </row>
    <row r="295" customFormat="false" ht="12.75" hidden="false" customHeight="false" outlineLevel="0" collapsed="false">
      <c r="H295" s="7"/>
    </row>
    <row r="296" customFormat="false" ht="12.75" hidden="false" customHeight="false" outlineLevel="0" collapsed="false">
      <c r="H296" s="7"/>
    </row>
    <row r="297" customFormat="false" ht="12.75" hidden="false" customHeight="false" outlineLevel="0" collapsed="false">
      <c r="H297" s="7"/>
    </row>
    <row r="298" customFormat="false" ht="12.75" hidden="false" customHeight="false" outlineLevel="0" collapsed="false">
      <c r="H298" s="7"/>
    </row>
    <row r="299" customFormat="false" ht="12.75" hidden="false" customHeight="false" outlineLevel="0" collapsed="false">
      <c r="H299" s="7"/>
    </row>
    <row r="300" customFormat="false" ht="12.75" hidden="false" customHeight="false" outlineLevel="0" collapsed="false">
      <c r="H300" s="7"/>
    </row>
    <row r="301" customFormat="false" ht="12.75" hidden="false" customHeight="false" outlineLevel="0" collapsed="false">
      <c r="H301" s="7"/>
    </row>
    <row r="302" customFormat="false" ht="12.75" hidden="false" customHeight="false" outlineLevel="0" collapsed="false">
      <c r="H302" s="7"/>
    </row>
    <row r="303" customFormat="false" ht="12.75" hidden="false" customHeight="false" outlineLevel="0" collapsed="false">
      <c r="H303" s="7"/>
    </row>
    <row r="304" customFormat="false" ht="12.75" hidden="false" customHeight="false" outlineLevel="0" collapsed="false">
      <c r="H304" s="7"/>
    </row>
    <row r="305" customFormat="false" ht="12.75" hidden="false" customHeight="false" outlineLevel="0" collapsed="false">
      <c r="H305" s="7"/>
    </row>
    <row r="306" customFormat="false" ht="12.75" hidden="false" customHeight="false" outlineLevel="0" collapsed="false">
      <c r="H306" s="7"/>
    </row>
    <row r="307" customFormat="false" ht="12.75" hidden="false" customHeight="false" outlineLevel="0" collapsed="false">
      <c r="H307" s="7"/>
    </row>
    <row r="308" customFormat="false" ht="12.75" hidden="false" customHeight="false" outlineLevel="0" collapsed="false">
      <c r="H308" s="7"/>
    </row>
    <row r="309" customFormat="false" ht="12.75" hidden="false" customHeight="false" outlineLevel="0" collapsed="false">
      <c r="H309" s="7"/>
    </row>
    <row r="310" customFormat="false" ht="12.75" hidden="false" customHeight="false" outlineLevel="0" collapsed="false">
      <c r="H310" s="7"/>
    </row>
    <row r="311" customFormat="false" ht="12.75" hidden="false" customHeight="false" outlineLevel="0" collapsed="false">
      <c r="H311" s="7"/>
    </row>
    <row r="312" customFormat="false" ht="12.75" hidden="false" customHeight="false" outlineLevel="0" collapsed="false">
      <c r="H312" s="7"/>
    </row>
    <row r="313" customFormat="false" ht="12.75" hidden="false" customHeight="false" outlineLevel="0" collapsed="false">
      <c r="H313" s="7"/>
    </row>
    <row r="314" customFormat="false" ht="12.75" hidden="false" customHeight="false" outlineLevel="0" collapsed="false">
      <c r="H314" s="7"/>
    </row>
    <row r="315" customFormat="false" ht="12.75" hidden="false" customHeight="false" outlineLevel="0" collapsed="false">
      <c r="H315" s="7"/>
    </row>
    <row r="316" customFormat="false" ht="12.75" hidden="false" customHeight="false" outlineLevel="0" collapsed="false">
      <c r="H316" s="7"/>
    </row>
    <row r="317" customFormat="false" ht="12.75" hidden="false" customHeight="false" outlineLevel="0" collapsed="false">
      <c r="H317" s="7"/>
    </row>
    <row r="318" customFormat="false" ht="12.75" hidden="false" customHeight="false" outlineLevel="0" collapsed="false">
      <c r="H318" s="7"/>
    </row>
    <row r="319" customFormat="false" ht="12.75" hidden="false" customHeight="false" outlineLevel="0" collapsed="false">
      <c r="H319" s="7"/>
    </row>
    <row r="320" customFormat="false" ht="12.75" hidden="false" customHeight="false" outlineLevel="0" collapsed="false">
      <c r="H320" s="7"/>
    </row>
    <row r="321" customFormat="false" ht="12.75" hidden="false" customHeight="false" outlineLevel="0" collapsed="false">
      <c r="H321" s="7"/>
    </row>
    <row r="322" customFormat="false" ht="12.75" hidden="false" customHeight="false" outlineLevel="0" collapsed="false">
      <c r="H322" s="7"/>
    </row>
    <row r="323" customFormat="false" ht="12.75" hidden="false" customHeight="false" outlineLevel="0" collapsed="false">
      <c r="H323" s="7"/>
    </row>
    <row r="324" customFormat="false" ht="12.75" hidden="false" customHeight="false" outlineLevel="0" collapsed="false">
      <c r="H324" s="7"/>
    </row>
    <row r="325" customFormat="false" ht="12.75" hidden="false" customHeight="false" outlineLevel="0" collapsed="false">
      <c r="H325" s="7"/>
    </row>
    <row r="326" customFormat="false" ht="12.75" hidden="false" customHeight="false" outlineLevel="0" collapsed="false">
      <c r="H326" s="7"/>
    </row>
    <row r="327" customFormat="false" ht="12.75" hidden="false" customHeight="false" outlineLevel="0" collapsed="false">
      <c r="H327" s="7"/>
    </row>
    <row r="328" customFormat="false" ht="12.75" hidden="false" customHeight="false" outlineLevel="0" collapsed="false">
      <c r="H328" s="7"/>
    </row>
    <row r="329" customFormat="false" ht="12.75" hidden="false" customHeight="false" outlineLevel="0" collapsed="false">
      <c r="H329" s="7"/>
    </row>
    <row r="330" customFormat="false" ht="12.75" hidden="false" customHeight="false" outlineLevel="0" collapsed="false">
      <c r="H330" s="7"/>
    </row>
    <row r="331" customFormat="false" ht="12.75" hidden="false" customHeight="false" outlineLevel="0" collapsed="false">
      <c r="H331" s="7"/>
    </row>
    <row r="332" customFormat="false" ht="12.75" hidden="false" customHeight="false" outlineLevel="0" collapsed="false">
      <c r="H332" s="7"/>
    </row>
    <row r="333" customFormat="false" ht="12.75" hidden="false" customHeight="false" outlineLevel="0" collapsed="false">
      <c r="H333" s="7"/>
    </row>
    <row r="334" customFormat="false" ht="12.75" hidden="false" customHeight="false" outlineLevel="0" collapsed="false">
      <c r="H334" s="7"/>
    </row>
    <row r="335" customFormat="false" ht="12.75" hidden="false" customHeight="false" outlineLevel="0" collapsed="false">
      <c r="H335" s="7"/>
    </row>
    <row r="336" customFormat="false" ht="12.75" hidden="false" customHeight="false" outlineLevel="0" collapsed="false">
      <c r="H336" s="7"/>
    </row>
    <row r="337" customFormat="false" ht="12.75" hidden="false" customHeight="false" outlineLevel="0" collapsed="false">
      <c r="H337" s="7"/>
    </row>
    <row r="338" customFormat="false" ht="12.75" hidden="false" customHeight="false" outlineLevel="0" collapsed="false">
      <c r="H338" s="7"/>
    </row>
    <row r="339" customFormat="false" ht="12.75" hidden="false" customHeight="false" outlineLevel="0" collapsed="false">
      <c r="H339" s="7"/>
    </row>
    <row r="340" customFormat="false" ht="12.75" hidden="false" customHeight="false" outlineLevel="0" collapsed="false">
      <c r="H340" s="7"/>
    </row>
    <row r="341" customFormat="false" ht="12.75" hidden="false" customHeight="false" outlineLevel="0" collapsed="false">
      <c r="H341" s="7"/>
    </row>
    <row r="342" customFormat="false" ht="12.75" hidden="false" customHeight="false" outlineLevel="0" collapsed="false">
      <c r="H342" s="7"/>
    </row>
    <row r="343" customFormat="false" ht="12.75" hidden="false" customHeight="false" outlineLevel="0" collapsed="false">
      <c r="H343" s="7"/>
    </row>
    <row r="344" customFormat="false" ht="12.75" hidden="false" customHeight="false" outlineLevel="0" collapsed="false">
      <c r="H344" s="7"/>
    </row>
    <row r="345" customFormat="false" ht="12.75" hidden="false" customHeight="false" outlineLevel="0" collapsed="false">
      <c r="H345" s="7"/>
    </row>
    <row r="346" customFormat="false" ht="12.75" hidden="false" customHeight="false" outlineLevel="0" collapsed="false">
      <c r="H346" s="7"/>
    </row>
    <row r="347" customFormat="false" ht="12.75" hidden="false" customHeight="false" outlineLevel="0" collapsed="false">
      <c r="H347" s="7"/>
    </row>
    <row r="348" customFormat="false" ht="12.75" hidden="false" customHeight="false" outlineLevel="0" collapsed="false">
      <c r="H348" s="7"/>
    </row>
    <row r="349" customFormat="false" ht="12.75" hidden="false" customHeight="false" outlineLevel="0" collapsed="false">
      <c r="H349" s="7"/>
    </row>
    <row r="350" customFormat="false" ht="12.75" hidden="false" customHeight="false" outlineLevel="0" collapsed="false">
      <c r="H350" s="7"/>
    </row>
    <row r="351" customFormat="false" ht="12.75" hidden="false" customHeight="false" outlineLevel="0" collapsed="false">
      <c r="H351" s="7"/>
    </row>
    <row r="352" customFormat="false" ht="12.75" hidden="false" customHeight="false" outlineLevel="0" collapsed="false">
      <c r="H352" s="7"/>
    </row>
    <row r="353" customFormat="false" ht="12.75" hidden="false" customHeight="false" outlineLevel="0" collapsed="false">
      <c r="H353" s="7"/>
    </row>
    <row r="354" customFormat="false" ht="12.75" hidden="false" customHeight="false" outlineLevel="0" collapsed="false">
      <c r="H354" s="7"/>
    </row>
    <row r="355" customFormat="false" ht="12.75" hidden="false" customHeight="false" outlineLevel="0" collapsed="false">
      <c r="H355" s="7"/>
    </row>
    <row r="356" customFormat="false" ht="12.75" hidden="false" customHeight="false" outlineLevel="0" collapsed="false">
      <c r="H356" s="7"/>
    </row>
    <row r="357" customFormat="false" ht="12.75" hidden="false" customHeight="false" outlineLevel="0" collapsed="false">
      <c r="H357" s="7"/>
    </row>
    <row r="358" customFormat="false" ht="12.75" hidden="false" customHeight="false" outlineLevel="0" collapsed="false">
      <c r="H358" s="7"/>
    </row>
    <row r="359" customFormat="false" ht="12.75" hidden="false" customHeight="false" outlineLevel="0" collapsed="false">
      <c r="H359" s="7"/>
    </row>
    <row r="360" customFormat="false" ht="12.75" hidden="false" customHeight="false" outlineLevel="0" collapsed="false">
      <c r="H360" s="7"/>
    </row>
    <row r="361" customFormat="false" ht="12.75" hidden="false" customHeight="false" outlineLevel="0" collapsed="false">
      <c r="H361" s="7"/>
    </row>
    <row r="362" customFormat="false" ht="12.75" hidden="false" customHeight="false" outlineLevel="0" collapsed="false">
      <c r="H362" s="7"/>
    </row>
    <row r="363" customFormat="false" ht="12.75" hidden="false" customHeight="false" outlineLevel="0" collapsed="false">
      <c r="H363" s="7"/>
    </row>
    <row r="364" customFormat="false" ht="12.75" hidden="false" customHeight="false" outlineLevel="0" collapsed="false">
      <c r="H364" s="7"/>
    </row>
    <row r="365" customFormat="false" ht="12.75" hidden="false" customHeight="false" outlineLevel="0" collapsed="false">
      <c r="H365" s="7"/>
    </row>
    <row r="366" customFormat="false" ht="12.75" hidden="false" customHeight="false" outlineLevel="0" collapsed="false">
      <c r="H366" s="7"/>
    </row>
    <row r="367" customFormat="false" ht="12.75" hidden="false" customHeight="false" outlineLevel="0" collapsed="false">
      <c r="H367" s="7"/>
    </row>
    <row r="368" customFormat="false" ht="12.75" hidden="false" customHeight="false" outlineLevel="0" collapsed="false">
      <c r="H368" s="7"/>
    </row>
    <row r="369" customFormat="false" ht="12.75" hidden="false" customHeight="false" outlineLevel="0" collapsed="false">
      <c r="H369" s="7"/>
    </row>
    <row r="370" customFormat="false" ht="12.75" hidden="false" customHeight="false" outlineLevel="0" collapsed="false">
      <c r="H370" s="7"/>
    </row>
    <row r="371" customFormat="false" ht="12.75" hidden="false" customHeight="false" outlineLevel="0" collapsed="false">
      <c r="H371" s="7"/>
    </row>
    <row r="372" customFormat="false" ht="12.75" hidden="false" customHeight="false" outlineLevel="0" collapsed="false">
      <c r="H372" s="7"/>
    </row>
    <row r="373" customFormat="false" ht="12.75" hidden="false" customHeight="false" outlineLevel="0" collapsed="false">
      <c r="H373" s="7"/>
    </row>
    <row r="374" customFormat="false" ht="12.75" hidden="false" customHeight="false" outlineLevel="0" collapsed="false">
      <c r="H374" s="7"/>
    </row>
    <row r="375" customFormat="false" ht="12.75" hidden="false" customHeight="false" outlineLevel="0" collapsed="false">
      <c r="H375" s="7"/>
    </row>
    <row r="376" customFormat="false" ht="12.75" hidden="false" customHeight="false" outlineLevel="0" collapsed="false">
      <c r="H376" s="7"/>
    </row>
    <row r="377" customFormat="false" ht="12.75" hidden="false" customHeight="false" outlineLevel="0" collapsed="false">
      <c r="H377" s="7"/>
    </row>
    <row r="378" customFormat="false" ht="12.75" hidden="false" customHeight="false" outlineLevel="0" collapsed="false">
      <c r="H378" s="7"/>
    </row>
    <row r="379" customFormat="false" ht="12.75" hidden="false" customHeight="false" outlineLevel="0" collapsed="false">
      <c r="H379" s="7"/>
    </row>
    <row r="380" customFormat="false" ht="12.75" hidden="false" customHeight="false" outlineLevel="0" collapsed="false">
      <c r="H380" s="7"/>
    </row>
    <row r="381" customFormat="false" ht="12.75" hidden="false" customHeight="false" outlineLevel="0" collapsed="false">
      <c r="H381" s="7"/>
    </row>
    <row r="382" customFormat="false" ht="12.75" hidden="false" customHeight="false" outlineLevel="0" collapsed="false">
      <c r="H382" s="7"/>
    </row>
    <row r="383" customFormat="false" ht="12.75" hidden="false" customHeight="false" outlineLevel="0" collapsed="false">
      <c r="H383" s="7"/>
    </row>
    <row r="384" customFormat="false" ht="12.75" hidden="false" customHeight="false" outlineLevel="0" collapsed="false">
      <c r="H384" s="7"/>
    </row>
    <row r="385" customFormat="false" ht="12.75" hidden="false" customHeight="false" outlineLevel="0" collapsed="false">
      <c r="H385" s="7"/>
    </row>
    <row r="386" customFormat="false" ht="12.75" hidden="false" customHeight="false" outlineLevel="0" collapsed="false">
      <c r="H386" s="7"/>
    </row>
    <row r="387" customFormat="false" ht="12.75" hidden="false" customHeight="false" outlineLevel="0" collapsed="false">
      <c r="H387" s="7"/>
    </row>
    <row r="388" customFormat="false" ht="12.75" hidden="false" customHeight="false" outlineLevel="0" collapsed="false">
      <c r="H388" s="7"/>
    </row>
    <row r="389" customFormat="false" ht="12.75" hidden="false" customHeight="false" outlineLevel="0" collapsed="false">
      <c r="H389" s="7"/>
    </row>
    <row r="390" customFormat="false" ht="12.75" hidden="false" customHeight="false" outlineLevel="0" collapsed="false">
      <c r="H390" s="7"/>
    </row>
    <row r="391" customFormat="false" ht="12.75" hidden="false" customHeight="false" outlineLevel="0" collapsed="false">
      <c r="H391" s="7"/>
    </row>
    <row r="392" customFormat="false" ht="12.75" hidden="false" customHeight="false" outlineLevel="0" collapsed="false">
      <c r="H392" s="7"/>
    </row>
    <row r="393" customFormat="false" ht="12.75" hidden="false" customHeight="false" outlineLevel="0" collapsed="false">
      <c r="H393" s="7"/>
    </row>
    <row r="394" customFormat="false" ht="12.75" hidden="false" customHeight="false" outlineLevel="0" collapsed="false">
      <c r="H394" s="7"/>
    </row>
    <row r="395" customFormat="false" ht="12.75" hidden="false" customHeight="false" outlineLevel="0" collapsed="false">
      <c r="H395" s="7"/>
    </row>
    <row r="396" customFormat="false" ht="12.75" hidden="false" customHeight="false" outlineLevel="0" collapsed="false">
      <c r="H396" s="7"/>
    </row>
    <row r="397" customFormat="false" ht="12.75" hidden="false" customHeight="false" outlineLevel="0" collapsed="false">
      <c r="H397" s="7"/>
    </row>
    <row r="398" customFormat="false" ht="12.75" hidden="false" customHeight="false" outlineLevel="0" collapsed="false">
      <c r="H398" s="7"/>
    </row>
    <row r="399" customFormat="false" ht="12.75" hidden="false" customHeight="false" outlineLevel="0" collapsed="false">
      <c r="H399" s="7"/>
    </row>
    <row r="400" customFormat="false" ht="12.75" hidden="false" customHeight="false" outlineLevel="0" collapsed="false">
      <c r="H400" s="7"/>
    </row>
    <row r="401" customFormat="false" ht="12.75" hidden="false" customHeight="false" outlineLevel="0" collapsed="false">
      <c r="H401" s="7"/>
    </row>
    <row r="402" customFormat="false" ht="12.75" hidden="false" customHeight="false" outlineLevel="0" collapsed="false">
      <c r="H402" s="7"/>
    </row>
    <row r="403" customFormat="false" ht="12.75" hidden="false" customHeight="false" outlineLevel="0" collapsed="false">
      <c r="H403" s="7"/>
    </row>
    <row r="404" customFormat="false" ht="12.75" hidden="false" customHeight="false" outlineLevel="0" collapsed="false">
      <c r="H404" s="7"/>
    </row>
    <row r="405" customFormat="false" ht="12.75" hidden="false" customHeight="false" outlineLevel="0" collapsed="false">
      <c r="H405" s="7"/>
    </row>
    <row r="406" customFormat="false" ht="12.75" hidden="false" customHeight="false" outlineLevel="0" collapsed="false">
      <c r="H406" s="7"/>
    </row>
    <row r="407" customFormat="false" ht="12.75" hidden="false" customHeight="false" outlineLevel="0" collapsed="false">
      <c r="H407" s="7"/>
    </row>
    <row r="408" customFormat="false" ht="12.75" hidden="false" customHeight="false" outlineLevel="0" collapsed="false">
      <c r="H408" s="7"/>
    </row>
    <row r="409" customFormat="false" ht="12.75" hidden="false" customHeight="false" outlineLevel="0" collapsed="false">
      <c r="H409" s="7"/>
    </row>
    <row r="410" customFormat="false" ht="12.75" hidden="false" customHeight="false" outlineLevel="0" collapsed="false">
      <c r="H410" s="7"/>
    </row>
    <row r="411" customFormat="false" ht="12.75" hidden="false" customHeight="false" outlineLevel="0" collapsed="false">
      <c r="H411" s="7"/>
    </row>
    <row r="412" customFormat="false" ht="12.75" hidden="false" customHeight="false" outlineLevel="0" collapsed="false">
      <c r="H412" s="7"/>
    </row>
    <row r="413" customFormat="false" ht="12.75" hidden="false" customHeight="false" outlineLevel="0" collapsed="false">
      <c r="H413" s="7"/>
    </row>
    <row r="414" customFormat="false" ht="12.75" hidden="false" customHeight="false" outlineLevel="0" collapsed="false">
      <c r="H414" s="7"/>
    </row>
    <row r="415" customFormat="false" ht="12.75" hidden="false" customHeight="false" outlineLevel="0" collapsed="false">
      <c r="H415" s="7"/>
    </row>
    <row r="416" customFormat="false" ht="12.75" hidden="false" customHeight="false" outlineLevel="0" collapsed="false">
      <c r="H416" s="7"/>
    </row>
    <row r="417" customFormat="false" ht="12.75" hidden="false" customHeight="false" outlineLevel="0" collapsed="false">
      <c r="H417" s="7"/>
    </row>
    <row r="418" customFormat="false" ht="12.75" hidden="false" customHeight="false" outlineLevel="0" collapsed="false">
      <c r="H418" s="7"/>
    </row>
    <row r="419" customFormat="false" ht="12.75" hidden="false" customHeight="false" outlineLevel="0" collapsed="false">
      <c r="H419" s="7"/>
    </row>
    <row r="420" customFormat="false" ht="12.75" hidden="false" customHeight="false" outlineLevel="0" collapsed="false">
      <c r="H420" s="7"/>
    </row>
    <row r="421" customFormat="false" ht="12.75" hidden="false" customHeight="false" outlineLevel="0" collapsed="false">
      <c r="H421" s="7"/>
    </row>
    <row r="422" customFormat="false" ht="12.75" hidden="false" customHeight="false" outlineLevel="0" collapsed="false">
      <c r="H422" s="7"/>
    </row>
    <row r="423" customFormat="false" ht="12.75" hidden="false" customHeight="false" outlineLevel="0" collapsed="false">
      <c r="H423" s="7"/>
    </row>
    <row r="424" customFormat="false" ht="12.75" hidden="false" customHeight="false" outlineLevel="0" collapsed="false">
      <c r="H424" s="7"/>
    </row>
    <row r="425" customFormat="false" ht="12.75" hidden="false" customHeight="false" outlineLevel="0" collapsed="false">
      <c r="H425" s="7"/>
    </row>
    <row r="426" customFormat="false" ht="12.75" hidden="false" customHeight="false" outlineLevel="0" collapsed="false">
      <c r="H426" s="7"/>
    </row>
    <row r="427" customFormat="false" ht="12.75" hidden="false" customHeight="false" outlineLevel="0" collapsed="false">
      <c r="H427" s="7"/>
    </row>
    <row r="428" customFormat="false" ht="12.75" hidden="false" customHeight="false" outlineLevel="0" collapsed="false">
      <c r="H428" s="7"/>
    </row>
    <row r="429" customFormat="false" ht="12.75" hidden="false" customHeight="false" outlineLevel="0" collapsed="false">
      <c r="H429" s="7"/>
    </row>
    <row r="430" customFormat="false" ht="12.75" hidden="false" customHeight="false" outlineLevel="0" collapsed="false">
      <c r="H430" s="7"/>
    </row>
    <row r="431" customFormat="false" ht="12.75" hidden="false" customHeight="false" outlineLevel="0" collapsed="false">
      <c r="H431" s="7"/>
    </row>
    <row r="432" customFormat="false" ht="12.75" hidden="false" customHeight="false" outlineLevel="0" collapsed="false">
      <c r="H432" s="7"/>
    </row>
    <row r="433" customFormat="false" ht="12.75" hidden="false" customHeight="false" outlineLevel="0" collapsed="false">
      <c r="H433" s="7"/>
    </row>
    <row r="434" customFormat="false" ht="12.75" hidden="false" customHeight="false" outlineLevel="0" collapsed="false">
      <c r="H434" s="7"/>
    </row>
    <row r="435" customFormat="false" ht="12.75" hidden="false" customHeight="false" outlineLevel="0" collapsed="false">
      <c r="H435" s="7"/>
    </row>
    <row r="436" customFormat="false" ht="12.75" hidden="false" customHeight="false" outlineLevel="0" collapsed="false">
      <c r="H436" s="7"/>
    </row>
    <row r="437" customFormat="false" ht="12.75" hidden="false" customHeight="false" outlineLevel="0" collapsed="false">
      <c r="H437" s="7"/>
    </row>
    <row r="438" customFormat="false" ht="12.75" hidden="false" customHeight="false" outlineLevel="0" collapsed="false">
      <c r="H438" s="7"/>
    </row>
    <row r="439" customFormat="false" ht="12.75" hidden="false" customHeight="false" outlineLevel="0" collapsed="false">
      <c r="H439" s="7"/>
    </row>
    <row r="440" customFormat="false" ht="12.75" hidden="false" customHeight="false" outlineLevel="0" collapsed="false">
      <c r="H440" s="7"/>
    </row>
    <row r="441" customFormat="false" ht="12.75" hidden="false" customHeight="false" outlineLevel="0" collapsed="false">
      <c r="H441" s="7"/>
    </row>
    <row r="442" customFormat="false" ht="12.75" hidden="false" customHeight="false" outlineLevel="0" collapsed="false">
      <c r="H442" s="7"/>
    </row>
    <row r="443" customFormat="false" ht="12.75" hidden="false" customHeight="false" outlineLevel="0" collapsed="false">
      <c r="H443" s="7"/>
    </row>
    <row r="444" customFormat="false" ht="12.75" hidden="false" customHeight="false" outlineLevel="0" collapsed="false">
      <c r="H444" s="7"/>
    </row>
    <row r="445" customFormat="false" ht="12.75" hidden="false" customHeight="false" outlineLevel="0" collapsed="false">
      <c r="H445" s="7"/>
    </row>
    <row r="446" customFormat="false" ht="12.75" hidden="false" customHeight="false" outlineLevel="0" collapsed="false">
      <c r="H446" s="7"/>
    </row>
    <row r="447" customFormat="false" ht="12.75" hidden="false" customHeight="false" outlineLevel="0" collapsed="false">
      <c r="H447" s="7"/>
    </row>
    <row r="448" customFormat="false" ht="12.75" hidden="false" customHeight="false" outlineLevel="0" collapsed="false">
      <c r="H448" s="7"/>
    </row>
    <row r="449" customFormat="false" ht="12.75" hidden="false" customHeight="false" outlineLevel="0" collapsed="false">
      <c r="H449" s="7"/>
    </row>
    <row r="450" customFormat="false" ht="12.75" hidden="false" customHeight="false" outlineLevel="0" collapsed="false">
      <c r="H450" s="7"/>
    </row>
    <row r="451" customFormat="false" ht="12.75" hidden="false" customHeight="false" outlineLevel="0" collapsed="false">
      <c r="H451" s="7"/>
    </row>
    <row r="452" customFormat="false" ht="12.75" hidden="false" customHeight="false" outlineLevel="0" collapsed="false">
      <c r="H452" s="7"/>
    </row>
    <row r="453" customFormat="false" ht="12.75" hidden="false" customHeight="false" outlineLevel="0" collapsed="false">
      <c r="H453" s="7"/>
    </row>
    <row r="454" customFormat="false" ht="12.75" hidden="false" customHeight="false" outlineLevel="0" collapsed="false">
      <c r="H454" s="7"/>
    </row>
    <row r="455" customFormat="false" ht="12.75" hidden="false" customHeight="false" outlineLevel="0" collapsed="false">
      <c r="H455" s="7"/>
    </row>
    <row r="456" customFormat="false" ht="12.75" hidden="false" customHeight="false" outlineLevel="0" collapsed="false">
      <c r="H456" s="7"/>
    </row>
    <row r="457" customFormat="false" ht="12.75" hidden="false" customHeight="false" outlineLevel="0" collapsed="false">
      <c r="H457" s="7"/>
    </row>
    <row r="458" customFormat="false" ht="12.75" hidden="false" customHeight="false" outlineLevel="0" collapsed="false">
      <c r="H458" s="7"/>
    </row>
    <row r="459" customFormat="false" ht="12.75" hidden="false" customHeight="false" outlineLevel="0" collapsed="false">
      <c r="H459" s="7"/>
    </row>
    <row r="460" customFormat="false" ht="12.75" hidden="false" customHeight="false" outlineLevel="0" collapsed="false">
      <c r="H460" s="7"/>
    </row>
    <row r="461" customFormat="false" ht="12.75" hidden="false" customHeight="false" outlineLevel="0" collapsed="false">
      <c r="H461" s="7"/>
    </row>
    <row r="462" customFormat="false" ht="12.75" hidden="false" customHeight="false" outlineLevel="0" collapsed="false">
      <c r="H462" s="7"/>
    </row>
    <row r="463" customFormat="false" ht="12.75" hidden="false" customHeight="false" outlineLevel="0" collapsed="false">
      <c r="H463" s="7"/>
    </row>
    <row r="464" customFormat="false" ht="12.75" hidden="false" customHeight="false" outlineLevel="0" collapsed="false">
      <c r="H464" s="7"/>
    </row>
    <row r="465" customFormat="false" ht="12.75" hidden="false" customHeight="false" outlineLevel="0" collapsed="false">
      <c r="H465" s="7"/>
    </row>
    <row r="466" customFormat="false" ht="12.75" hidden="false" customHeight="false" outlineLevel="0" collapsed="false">
      <c r="H466" s="7"/>
    </row>
    <row r="467" customFormat="false" ht="12.75" hidden="false" customHeight="false" outlineLevel="0" collapsed="false">
      <c r="H467" s="7"/>
    </row>
    <row r="468" customFormat="false" ht="12.75" hidden="false" customHeight="false" outlineLevel="0" collapsed="false">
      <c r="H468" s="7"/>
    </row>
    <row r="469" customFormat="false" ht="12.75" hidden="false" customHeight="false" outlineLevel="0" collapsed="false">
      <c r="H469" s="7"/>
    </row>
    <row r="470" customFormat="false" ht="12.75" hidden="false" customHeight="false" outlineLevel="0" collapsed="false">
      <c r="H470" s="7"/>
    </row>
    <row r="471" customFormat="false" ht="12.75" hidden="false" customHeight="false" outlineLevel="0" collapsed="false">
      <c r="H471" s="7"/>
    </row>
    <row r="472" customFormat="false" ht="12.75" hidden="false" customHeight="false" outlineLevel="0" collapsed="false">
      <c r="H472" s="7"/>
    </row>
    <row r="473" customFormat="false" ht="12.75" hidden="false" customHeight="false" outlineLevel="0" collapsed="false">
      <c r="H473" s="7"/>
    </row>
    <row r="474" customFormat="false" ht="12.75" hidden="false" customHeight="false" outlineLevel="0" collapsed="false">
      <c r="H474" s="7"/>
    </row>
    <row r="475" customFormat="false" ht="12.75" hidden="false" customHeight="false" outlineLevel="0" collapsed="false">
      <c r="H475" s="7"/>
    </row>
    <row r="476" customFormat="false" ht="12.75" hidden="false" customHeight="false" outlineLevel="0" collapsed="false">
      <c r="H476" s="7"/>
    </row>
    <row r="477" customFormat="false" ht="12.75" hidden="false" customHeight="false" outlineLevel="0" collapsed="false">
      <c r="H477" s="7"/>
    </row>
    <row r="478" customFormat="false" ht="12.75" hidden="false" customHeight="false" outlineLevel="0" collapsed="false">
      <c r="H478" s="7"/>
    </row>
    <row r="479" customFormat="false" ht="12.75" hidden="false" customHeight="false" outlineLevel="0" collapsed="false">
      <c r="H479" s="7"/>
    </row>
    <row r="480" customFormat="false" ht="12.75" hidden="false" customHeight="false" outlineLevel="0" collapsed="false">
      <c r="H480" s="7"/>
    </row>
    <row r="481" customFormat="false" ht="12.75" hidden="false" customHeight="false" outlineLevel="0" collapsed="false">
      <c r="H481" s="7"/>
    </row>
    <row r="482" customFormat="false" ht="12.75" hidden="false" customHeight="false" outlineLevel="0" collapsed="false">
      <c r="H482" s="7"/>
    </row>
    <row r="483" customFormat="false" ht="12.75" hidden="false" customHeight="false" outlineLevel="0" collapsed="false">
      <c r="H483" s="7"/>
    </row>
    <row r="484" customFormat="false" ht="12.75" hidden="false" customHeight="false" outlineLevel="0" collapsed="false">
      <c r="H484" s="7"/>
    </row>
    <row r="485" customFormat="false" ht="12.75" hidden="false" customHeight="false" outlineLevel="0" collapsed="false">
      <c r="H485" s="7"/>
    </row>
    <row r="486" customFormat="false" ht="12.75" hidden="false" customHeight="false" outlineLevel="0" collapsed="false">
      <c r="H486" s="7"/>
    </row>
    <row r="487" customFormat="false" ht="12.75" hidden="false" customHeight="false" outlineLevel="0" collapsed="false">
      <c r="H487" s="7"/>
    </row>
    <row r="488" customFormat="false" ht="12.75" hidden="false" customHeight="false" outlineLevel="0" collapsed="false">
      <c r="H488" s="7"/>
    </row>
    <row r="489" customFormat="false" ht="12.75" hidden="false" customHeight="false" outlineLevel="0" collapsed="false">
      <c r="H489" s="7"/>
    </row>
    <row r="490" customFormat="false" ht="12.75" hidden="false" customHeight="false" outlineLevel="0" collapsed="false">
      <c r="H490" s="7"/>
    </row>
    <row r="491" customFormat="false" ht="12.75" hidden="false" customHeight="false" outlineLevel="0" collapsed="false">
      <c r="H491" s="7"/>
    </row>
    <row r="492" customFormat="false" ht="12.75" hidden="false" customHeight="false" outlineLevel="0" collapsed="false">
      <c r="H492" s="7"/>
    </row>
    <row r="493" customFormat="false" ht="12.75" hidden="false" customHeight="false" outlineLevel="0" collapsed="false">
      <c r="H493" s="7"/>
    </row>
    <row r="494" customFormat="false" ht="12.75" hidden="false" customHeight="false" outlineLevel="0" collapsed="false">
      <c r="H494" s="7"/>
    </row>
    <row r="495" customFormat="false" ht="12.75" hidden="false" customHeight="false" outlineLevel="0" collapsed="false">
      <c r="H495" s="7"/>
    </row>
    <row r="496" customFormat="false" ht="12.75" hidden="false" customHeight="false" outlineLevel="0" collapsed="false">
      <c r="H496" s="7"/>
    </row>
    <row r="497" customFormat="false" ht="12.75" hidden="false" customHeight="false" outlineLevel="0" collapsed="false">
      <c r="H497" s="7"/>
    </row>
    <row r="498" customFormat="false" ht="12.75" hidden="false" customHeight="false" outlineLevel="0" collapsed="false">
      <c r="H498" s="7"/>
    </row>
    <row r="499" customFormat="false" ht="12.75" hidden="false" customHeight="false" outlineLevel="0" collapsed="false">
      <c r="H499" s="7"/>
    </row>
    <row r="500" customFormat="false" ht="12.75" hidden="false" customHeight="false" outlineLevel="0" collapsed="false">
      <c r="H500" s="7"/>
    </row>
    <row r="501" customFormat="false" ht="12.75" hidden="false" customHeight="false" outlineLevel="0" collapsed="false">
      <c r="H501" s="7"/>
    </row>
    <row r="502" customFormat="false" ht="12.75" hidden="false" customHeight="false" outlineLevel="0" collapsed="false">
      <c r="H502" s="7"/>
    </row>
    <row r="503" customFormat="false" ht="12.75" hidden="false" customHeight="false" outlineLevel="0" collapsed="false">
      <c r="H503" s="7"/>
    </row>
    <row r="504" customFormat="false" ht="12.75" hidden="false" customHeight="false" outlineLevel="0" collapsed="false">
      <c r="H504" s="7"/>
    </row>
    <row r="505" customFormat="false" ht="12.75" hidden="false" customHeight="false" outlineLevel="0" collapsed="false">
      <c r="H505" s="7"/>
    </row>
    <row r="506" customFormat="false" ht="12.75" hidden="false" customHeight="false" outlineLevel="0" collapsed="false">
      <c r="H506" s="7"/>
    </row>
    <row r="507" customFormat="false" ht="12.75" hidden="false" customHeight="false" outlineLevel="0" collapsed="false">
      <c r="H507" s="7"/>
    </row>
    <row r="508" customFormat="false" ht="12.75" hidden="false" customHeight="false" outlineLevel="0" collapsed="false">
      <c r="H508" s="7"/>
    </row>
    <row r="509" customFormat="false" ht="12.75" hidden="false" customHeight="false" outlineLevel="0" collapsed="false">
      <c r="H509" s="7"/>
    </row>
    <row r="510" customFormat="false" ht="12.75" hidden="false" customHeight="false" outlineLevel="0" collapsed="false">
      <c r="H510" s="7"/>
    </row>
    <row r="511" customFormat="false" ht="12.75" hidden="false" customHeight="false" outlineLevel="0" collapsed="false">
      <c r="H511" s="7"/>
    </row>
    <row r="512" customFormat="false" ht="12.75" hidden="false" customHeight="false" outlineLevel="0" collapsed="false">
      <c r="H512" s="7"/>
    </row>
    <row r="513" customFormat="false" ht="12.75" hidden="false" customHeight="false" outlineLevel="0" collapsed="false">
      <c r="H513" s="7"/>
    </row>
    <row r="514" customFormat="false" ht="12.75" hidden="false" customHeight="false" outlineLevel="0" collapsed="false">
      <c r="H514" s="7"/>
    </row>
    <row r="515" customFormat="false" ht="12.75" hidden="false" customHeight="false" outlineLevel="0" collapsed="false">
      <c r="H515" s="7"/>
    </row>
    <row r="516" customFormat="false" ht="12.75" hidden="false" customHeight="false" outlineLevel="0" collapsed="false">
      <c r="H516" s="7"/>
    </row>
    <row r="517" customFormat="false" ht="12.75" hidden="false" customHeight="false" outlineLevel="0" collapsed="false">
      <c r="H517" s="7"/>
    </row>
    <row r="518" customFormat="false" ht="12.75" hidden="false" customHeight="false" outlineLevel="0" collapsed="false">
      <c r="H518" s="7"/>
    </row>
    <row r="519" customFormat="false" ht="12.75" hidden="false" customHeight="false" outlineLevel="0" collapsed="false">
      <c r="H519" s="7"/>
    </row>
    <row r="520" customFormat="false" ht="12.75" hidden="false" customHeight="false" outlineLevel="0" collapsed="false">
      <c r="H520" s="7"/>
    </row>
    <row r="521" customFormat="false" ht="12.75" hidden="false" customHeight="false" outlineLevel="0" collapsed="false">
      <c r="H521" s="7"/>
    </row>
    <row r="522" customFormat="false" ht="12.75" hidden="false" customHeight="false" outlineLevel="0" collapsed="false">
      <c r="H522" s="7"/>
    </row>
    <row r="523" customFormat="false" ht="12.75" hidden="false" customHeight="false" outlineLevel="0" collapsed="false">
      <c r="H523" s="7"/>
    </row>
    <row r="524" customFormat="false" ht="12.75" hidden="false" customHeight="false" outlineLevel="0" collapsed="false">
      <c r="H524" s="7"/>
    </row>
    <row r="525" customFormat="false" ht="12.75" hidden="false" customHeight="false" outlineLevel="0" collapsed="false">
      <c r="H525" s="7"/>
    </row>
    <row r="526" customFormat="false" ht="12.75" hidden="false" customHeight="false" outlineLevel="0" collapsed="false">
      <c r="H526" s="7"/>
    </row>
    <row r="527" customFormat="false" ht="12.75" hidden="false" customHeight="false" outlineLevel="0" collapsed="false">
      <c r="H527" s="7"/>
    </row>
    <row r="528" customFormat="false" ht="12.75" hidden="false" customHeight="false" outlineLevel="0" collapsed="false">
      <c r="H528" s="7"/>
    </row>
    <row r="529" customFormat="false" ht="12.75" hidden="false" customHeight="false" outlineLevel="0" collapsed="false">
      <c r="H529" s="7"/>
    </row>
    <row r="530" customFormat="false" ht="12.75" hidden="false" customHeight="false" outlineLevel="0" collapsed="false">
      <c r="H530" s="7"/>
    </row>
    <row r="531" customFormat="false" ht="12.75" hidden="false" customHeight="false" outlineLevel="0" collapsed="false">
      <c r="H531" s="7"/>
    </row>
    <row r="532" customFormat="false" ht="12.75" hidden="false" customHeight="false" outlineLevel="0" collapsed="false">
      <c r="H532" s="7"/>
    </row>
    <row r="533" customFormat="false" ht="12.75" hidden="false" customHeight="false" outlineLevel="0" collapsed="false">
      <c r="H533" s="7"/>
    </row>
    <row r="534" customFormat="false" ht="12.75" hidden="false" customHeight="false" outlineLevel="0" collapsed="false">
      <c r="H534" s="7"/>
    </row>
    <row r="535" customFormat="false" ht="12.75" hidden="false" customHeight="false" outlineLevel="0" collapsed="false">
      <c r="H535" s="7"/>
    </row>
    <row r="536" customFormat="false" ht="12.75" hidden="false" customHeight="false" outlineLevel="0" collapsed="false">
      <c r="H536" s="7"/>
    </row>
    <row r="537" customFormat="false" ht="12.75" hidden="false" customHeight="false" outlineLevel="0" collapsed="false">
      <c r="H537" s="7"/>
    </row>
    <row r="538" customFormat="false" ht="12.75" hidden="false" customHeight="false" outlineLevel="0" collapsed="false">
      <c r="H538" s="7"/>
    </row>
    <row r="539" customFormat="false" ht="12.75" hidden="false" customHeight="false" outlineLevel="0" collapsed="false">
      <c r="H539" s="7"/>
    </row>
    <row r="540" customFormat="false" ht="12.75" hidden="false" customHeight="false" outlineLevel="0" collapsed="false">
      <c r="H540" s="7"/>
    </row>
    <row r="541" customFormat="false" ht="12.75" hidden="false" customHeight="false" outlineLevel="0" collapsed="false">
      <c r="H541" s="7"/>
    </row>
    <row r="542" customFormat="false" ht="12.75" hidden="false" customHeight="false" outlineLevel="0" collapsed="false">
      <c r="H542" s="7"/>
    </row>
    <row r="543" customFormat="false" ht="12.75" hidden="false" customHeight="false" outlineLevel="0" collapsed="false">
      <c r="H543" s="7"/>
    </row>
    <row r="544" customFormat="false" ht="12.75" hidden="false" customHeight="false" outlineLevel="0" collapsed="false">
      <c r="H544" s="7"/>
    </row>
    <row r="545" customFormat="false" ht="12.75" hidden="false" customHeight="false" outlineLevel="0" collapsed="false">
      <c r="H545" s="7"/>
    </row>
    <row r="546" customFormat="false" ht="12.75" hidden="false" customHeight="false" outlineLevel="0" collapsed="false">
      <c r="H546" s="7"/>
    </row>
    <row r="547" customFormat="false" ht="12.75" hidden="false" customHeight="false" outlineLevel="0" collapsed="false">
      <c r="H547" s="7"/>
    </row>
    <row r="548" customFormat="false" ht="12.75" hidden="false" customHeight="false" outlineLevel="0" collapsed="false">
      <c r="H548" s="7"/>
    </row>
    <row r="549" customFormat="false" ht="12.75" hidden="false" customHeight="false" outlineLevel="0" collapsed="false">
      <c r="H549" s="7"/>
    </row>
    <row r="550" customFormat="false" ht="12.75" hidden="false" customHeight="false" outlineLevel="0" collapsed="false">
      <c r="H550" s="7"/>
    </row>
    <row r="551" customFormat="false" ht="12.75" hidden="false" customHeight="false" outlineLevel="0" collapsed="false">
      <c r="H551" s="7"/>
    </row>
    <row r="552" customFormat="false" ht="12.75" hidden="false" customHeight="false" outlineLevel="0" collapsed="false">
      <c r="H552" s="7"/>
    </row>
    <row r="553" customFormat="false" ht="12.75" hidden="false" customHeight="false" outlineLevel="0" collapsed="false">
      <c r="H553" s="7"/>
    </row>
    <row r="554" customFormat="false" ht="12.75" hidden="false" customHeight="false" outlineLevel="0" collapsed="false">
      <c r="H554" s="7"/>
    </row>
    <row r="555" customFormat="false" ht="12.75" hidden="false" customHeight="false" outlineLevel="0" collapsed="false">
      <c r="H555" s="7"/>
    </row>
    <row r="556" customFormat="false" ht="12.75" hidden="false" customHeight="false" outlineLevel="0" collapsed="false">
      <c r="H556" s="7"/>
    </row>
    <row r="557" customFormat="false" ht="12.75" hidden="false" customHeight="false" outlineLevel="0" collapsed="false">
      <c r="H557" s="7"/>
    </row>
    <row r="558" customFormat="false" ht="12.75" hidden="false" customHeight="false" outlineLevel="0" collapsed="false">
      <c r="H558" s="7"/>
    </row>
    <row r="559" customFormat="false" ht="12.75" hidden="false" customHeight="false" outlineLevel="0" collapsed="false">
      <c r="H559" s="7"/>
    </row>
    <row r="560" customFormat="false" ht="12.75" hidden="false" customHeight="false" outlineLevel="0" collapsed="false">
      <c r="H560" s="7"/>
    </row>
    <row r="561" customFormat="false" ht="12.75" hidden="false" customHeight="false" outlineLevel="0" collapsed="false">
      <c r="H561" s="7"/>
    </row>
    <row r="562" customFormat="false" ht="12.75" hidden="false" customHeight="false" outlineLevel="0" collapsed="false">
      <c r="H562" s="7"/>
    </row>
    <row r="563" customFormat="false" ht="12.75" hidden="false" customHeight="false" outlineLevel="0" collapsed="false">
      <c r="H563" s="7"/>
    </row>
    <row r="564" customFormat="false" ht="12.75" hidden="false" customHeight="false" outlineLevel="0" collapsed="false">
      <c r="H564" s="7"/>
    </row>
    <row r="565" customFormat="false" ht="12.75" hidden="false" customHeight="false" outlineLevel="0" collapsed="false">
      <c r="H565" s="7"/>
    </row>
    <row r="566" customFormat="false" ht="12.75" hidden="false" customHeight="false" outlineLevel="0" collapsed="false">
      <c r="H566" s="7"/>
    </row>
    <row r="567" customFormat="false" ht="12.75" hidden="false" customHeight="false" outlineLevel="0" collapsed="false">
      <c r="H567" s="7"/>
    </row>
    <row r="568" customFormat="false" ht="12.75" hidden="false" customHeight="false" outlineLevel="0" collapsed="false">
      <c r="H568" s="7"/>
    </row>
    <row r="569" customFormat="false" ht="12.75" hidden="false" customHeight="false" outlineLevel="0" collapsed="false">
      <c r="H569" s="7"/>
    </row>
    <row r="570" customFormat="false" ht="12.75" hidden="false" customHeight="false" outlineLevel="0" collapsed="false">
      <c r="H570" s="7"/>
    </row>
    <row r="571" customFormat="false" ht="12.75" hidden="false" customHeight="false" outlineLevel="0" collapsed="false">
      <c r="H571" s="7"/>
    </row>
    <row r="572" customFormat="false" ht="12.75" hidden="false" customHeight="false" outlineLevel="0" collapsed="false">
      <c r="H572" s="7"/>
    </row>
    <row r="573" customFormat="false" ht="12.75" hidden="false" customHeight="false" outlineLevel="0" collapsed="false">
      <c r="H573" s="7"/>
    </row>
    <row r="574" customFormat="false" ht="12.75" hidden="false" customHeight="false" outlineLevel="0" collapsed="false">
      <c r="H574" s="7"/>
    </row>
    <row r="575" customFormat="false" ht="12.75" hidden="false" customHeight="false" outlineLevel="0" collapsed="false">
      <c r="H575" s="7"/>
    </row>
    <row r="576" customFormat="false" ht="12.75" hidden="false" customHeight="false" outlineLevel="0" collapsed="false">
      <c r="H576" s="7"/>
    </row>
    <row r="577" customFormat="false" ht="12.75" hidden="false" customHeight="false" outlineLevel="0" collapsed="false">
      <c r="H577" s="7"/>
    </row>
    <row r="578" customFormat="false" ht="12.75" hidden="false" customHeight="false" outlineLevel="0" collapsed="false">
      <c r="H578" s="7"/>
    </row>
    <row r="579" customFormat="false" ht="12.75" hidden="false" customHeight="false" outlineLevel="0" collapsed="false">
      <c r="H579" s="7"/>
    </row>
    <row r="580" customFormat="false" ht="12.75" hidden="false" customHeight="false" outlineLevel="0" collapsed="false">
      <c r="H580" s="7"/>
    </row>
    <row r="581" customFormat="false" ht="12.75" hidden="false" customHeight="false" outlineLevel="0" collapsed="false">
      <c r="H581" s="7"/>
    </row>
    <row r="582" customFormat="false" ht="12.75" hidden="false" customHeight="false" outlineLevel="0" collapsed="false">
      <c r="H582" s="7"/>
    </row>
    <row r="583" customFormat="false" ht="12.75" hidden="false" customHeight="false" outlineLevel="0" collapsed="false">
      <c r="H583" s="7"/>
    </row>
    <row r="584" customFormat="false" ht="12.75" hidden="false" customHeight="false" outlineLevel="0" collapsed="false">
      <c r="H584" s="7"/>
    </row>
    <row r="585" customFormat="false" ht="12.75" hidden="false" customHeight="false" outlineLevel="0" collapsed="false">
      <c r="H585" s="7"/>
    </row>
    <row r="586" customFormat="false" ht="12.75" hidden="false" customHeight="false" outlineLevel="0" collapsed="false">
      <c r="H586" s="7"/>
    </row>
    <row r="587" customFormat="false" ht="12.75" hidden="false" customHeight="false" outlineLevel="0" collapsed="false">
      <c r="H587" s="7"/>
    </row>
    <row r="588" customFormat="false" ht="12.75" hidden="false" customHeight="false" outlineLevel="0" collapsed="false">
      <c r="H588" s="7"/>
    </row>
    <row r="589" customFormat="false" ht="12.75" hidden="false" customHeight="false" outlineLevel="0" collapsed="false">
      <c r="H589" s="7"/>
    </row>
    <row r="590" customFormat="false" ht="12.75" hidden="false" customHeight="false" outlineLevel="0" collapsed="false">
      <c r="H590" s="7"/>
    </row>
    <row r="591" customFormat="false" ht="12.75" hidden="false" customHeight="false" outlineLevel="0" collapsed="false">
      <c r="H591" s="7"/>
    </row>
    <row r="592" customFormat="false" ht="12.75" hidden="false" customHeight="false" outlineLevel="0" collapsed="false">
      <c r="H592" s="7"/>
    </row>
    <row r="593" customFormat="false" ht="12.75" hidden="false" customHeight="false" outlineLevel="0" collapsed="false">
      <c r="H593" s="7"/>
    </row>
    <row r="594" customFormat="false" ht="12.75" hidden="false" customHeight="false" outlineLevel="0" collapsed="false">
      <c r="H594" s="7"/>
    </row>
    <row r="595" customFormat="false" ht="12.75" hidden="false" customHeight="false" outlineLevel="0" collapsed="false">
      <c r="H595" s="7"/>
    </row>
    <row r="596" customFormat="false" ht="12.75" hidden="false" customHeight="false" outlineLevel="0" collapsed="false">
      <c r="H596" s="7"/>
    </row>
    <row r="597" customFormat="false" ht="12.75" hidden="false" customHeight="false" outlineLevel="0" collapsed="false">
      <c r="H597" s="7"/>
    </row>
    <row r="598" customFormat="false" ht="12.75" hidden="false" customHeight="false" outlineLevel="0" collapsed="false">
      <c r="H598" s="7"/>
    </row>
    <row r="599" customFormat="false" ht="12.75" hidden="false" customHeight="false" outlineLevel="0" collapsed="false">
      <c r="H599" s="7"/>
    </row>
    <row r="600" customFormat="false" ht="12.75" hidden="false" customHeight="false" outlineLevel="0" collapsed="false">
      <c r="H600" s="7"/>
    </row>
    <row r="601" customFormat="false" ht="12.75" hidden="false" customHeight="false" outlineLevel="0" collapsed="false">
      <c r="H601" s="7"/>
    </row>
    <row r="602" customFormat="false" ht="12.75" hidden="false" customHeight="false" outlineLevel="0" collapsed="false">
      <c r="H602" s="7"/>
    </row>
    <row r="603" customFormat="false" ht="12.75" hidden="false" customHeight="false" outlineLevel="0" collapsed="false">
      <c r="H603" s="7"/>
    </row>
    <row r="604" customFormat="false" ht="12.75" hidden="false" customHeight="false" outlineLevel="0" collapsed="false">
      <c r="H604" s="7"/>
    </row>
    <row r="605" customFormat="false" ht="12.75" hidden="false" customHeight="false" outlineLevel="0" collapsed="false">
      <c r="H605" s="7"/>
    </row>
    <row r="606" customFormat="false" ht="12.75" hidden="false" customHeight="false" outlineLevel="0" collapsed="false">
      <c r="H606" s="7"/>
    </row>
    <row r="607" customFormat="false" ht="12.75" hidden="false" customHeight="false" outlineLevel="0" collapsed="false">
      <c r="H607" s="7"/>
    </row>
    <row r="608" customFormat="false" ht="12.75" hidden="false" customHeight="false" outlineLevel="0" collapsed="false">
      <c r="H608" s="7"/>
    </row>
    <row r="609" customFormat="false" ht="12.75" hidden="false" customHeight="false" outlineLevel="0" collapsed="false">
      <c r="H609" s="7"/>
    </row>
    <row r="610" customFormat="false" ht="12.75" hidden="false" customHeight="false" outlineLevel="0" collapsed="false">
      <c r="H610" s="7"/>
    </row>
    <row r="611" customFormat="false" ht="12.75" hidden="false" customHeight="false" outlineLevel="0" collapsed="false">
      <c r="H611" s="7"/>
    </row>
    <row r="612" customFormat="false" ht="12.75" hidden="false" customHeight="false" outlineLevel="0" collapsed="false">
      <c r="H612" s="7"/>
    </row>
    <row r="613" customFormat="false" ht="12.75" hidden="false" customHeight="false" outlineLevel="0" collapsed="false">
      <c r="H613" s="7"/>
    </row>
    <row r="614" customFormat="false" ht="12.75" hidden="false" customHeight="false" outlineLevel="0" collapsed="false">
      <c r="H614" s="7"/>
    </row>
    <row r="615" customFormat="false" ht="12.75" hidden="false" customHeight="false" outlineLevel="0" collapsed="false">
      <c r="H615" s="7"/>
    </row>
    <row r="616" customFormat="false" ht="12.75" hidden="false" customHeight="false" outlineLevel="0" collapsed="false">
      <c r="H616" s="7"/>
    </row>
    <row r="617" customFormat="false" ht="12.75" hidden="false" customHeight="false" outlineLevel="0" collapsed="false">
      <c r="H617" s="7"/>
    </row>
    <row r="618" customFormat="false" ht="12.75" hidden="false" customHeight="false" outlineLevel="0" collapsed="false">
      <c r="H618" s="7"/>
    </row>
    <row r="619" customFormat="false" ht="12.75" hidden="false" customHeight="false" outlineLevel="0" collapsed="false">
      <c r="H619" s="7"/>
    </row>
    <row r="620" customFormat="false" ht="12.75" hidden="false" customHeight="false" outlineLevel="0" collapsed="false">
      <c r="H620" s="7"/>
    </row>
    <row r="621" customFormat="false" ht="12.75" hidden="false" customHeight="false" outlineLevel="0" collapsed="false">
      <c r="H621" s="7"/>
    </row>
    <row r="622" customFormat="false" ht="12.75" hidden="false" customHeight="false" outlineLevel="0" collapsed="false">
      <c r="H622" s="7"/>
    </row>
    <row r="623" customFormat="false" ht="12.75" hidden="false" customHeight="false" outlineLevel="0" collapsed="false">
      <c r="H623" s="7"/>
    </row>
    <row r="624" customFormat="false" ht="12.75" hidden="false" customHeight="false" outlineLevel="0" collapsed="false">
      <c r="H624" s="7"/>
    </row>
    <row r="625" customFormat="false" ht="12.75" hidden="false" customHeight="false" outlineLevel="0" collapsed="false">
      <c r="H625" s="7"/>
    </row>
    <row r="626" customFormat="false" ht="12.75" hidden="false" customHeight="false" outlineLevel="0" collapsed="false">
      <c r="H626" s="7"/>
    </row>
    <row r="627" customFormat="false" ht="12.75" hidden="false" customHeight="false" outlineLevel="0" collapsed="false">
      <c r="H627" s="7"/>
    </row>
    <row r="628" customFormat="false" ht="12.75" hidden="false" customHeight="false" outlineLevel="0" collapsed="false">
      <c r="H628" s="7"/>
    </row>
    <row r="629" customFormat="false" ht="12.75" hidden="false" customHeight="false" outlineLevel="0" collapsed="false">
      <c r="H629" s="7"/>
    </row>
    <row r="630" customFormat="false" ht="12.75" hidden="false" customHeight="false" outlineLevel="0" collapsed="false">
      <c r="H630" s="7"/>
    </row>
    <row r="631" customFormat="false" ht="12.75" hidden="false" customHeight="false" outlineLevel="0" collapsed="false">
      <c r="H631" s="7"/>
    </row>
    <row r="632" customFormat="false" ht="12.75" hidden="false" customHeight="false" outlineLevel="0" collapsed="false">
      <c r="H632" s="7"/>
    </row>
    <row r="633" customFormat="false" ht="12.75" hidden="false" customHeight="false" outlineLevel="0" collapsed="false">
      <c r="H633" s="7"/>
    </row>
    <row r="634" customFormat="false" ht="12.75" hidden="false" customHeight="false" outlineLevel="0" collapsed="false">
      <c r="H634" s="7"/>
    </row>
    <row r="635" customFormat="false" ht="12.75" hidden="false" customHeight="false" outlineLevel="0" collapsed="false">
      <c r="H635" s="7"/>
    </row>
    <row r="636" customFormat="false" ht="12.75" hidden="false" customHeight="false" outlineLevel="0" collapsed="false">
      <c r="H636" s="7"/>
    </row>
    <row r="637" customFormat="false" ht="12.75" hidden="false" customHeight="false" outlineLevel="0" collapsed="false">
      <c r="H637" s="7"/>
    </row>
    <row r="638" customFormat="false" ht="12.75" hidden="false" customHeight="false" outlineLevel="0" collapsed="false">
      <c r="H638" s="7"/>
    </row>
    <row r="639" customFormat="false" ht="12.75" hidden="false" customHeight="false" outlineLevel="0" collapsed="false">
      <c r="H639" s="7"/>
    </row>
    <row r="640" customFormat="false" ht="12.75" hidden="false" customHeight="false" outlineLevel="0" collapsed="false">
      <c r="H640" s="7"/>
    </row>
    <row r="641" customFormat="false" ht="12.75" hidden="false" customHeight="false" outlineLevel="0" collapsed="false">
      <c r="H641" s="7"/>
    </row>
    <row r="642" customFormat="false" ht="12.75" hidden="false" customHeight="false" outlineLevel="0" collapsed="false">
      <c r="H642" s="7"/>
    </row>
    <row r="643" customFormat="false" ht="12.75" hidden="false" customHeight="false" outlineLevel="0" collapsed="false">
      <c r="H643" s="7"/>
    </row>
    <row r="644" customFormat="false" ht="12.75" hidden="false" customHeight="false" outlineLevel="0" collapsed="false">
      <c r="H644" s="7"/>
    </row>
    <row r="645" customFormat="false" ht="12.75" hidden="false" customHeight="false" outlineLevel="0" collapsed="false">
      <c r="H645" s="7"/>
    </row>
    <row r="646" customFormat="false" ht="12.75" hidden="false" customHeight="false" outlineLevel="0" collapsed="false">
      <c r="H646" s="7"/>
    </row>
    <row r="647" customFormat="false" ht="12.75" hidden="false" customHeight="false" outlineLevel="0" collapsed="false">
      <c r="H647" s="7"/>
    </row>
    <row r="648" customFormat="false" ht="12.75" hidden="false" customHeight="false" outlineLevel="0" collapsed="false">
      <c r="H648" s="7"/>
    </row>
    <row r="649" customFormat="false" ht="12.75" hidden="false" customHeight="false" outlineLevel="0" collapsed="false">
      <c r="H649" s="7"/>
    </row>
    <row r="650" customFormat="false" ht="12.75" hidden="false" customHeight="false" outlineLevel="0" collapsed="false">
      <c r="H650" s="7"/>
    </row>
    <row r="651" customFormat="false" ht="12.75" hidden="false" customHeight="false" outlineLevel="0" collapsed="false">
      <c r="H651" s="7"/>
    </row>
    <row r="652" customFormat="false" ht="12.75" hidden="false" customHeight="false" outlineLevel="0" collapsed="false">
      <c r="H652" s="7"/>
    </row>
    <row r="653" customFormat="false" ht="12.75" hidden="false" customHeight="false" outlineLevel="0" collapsed="false">
      <c r="H653" s="7"/>
    </row>
    <row r="654" customFormat="false" ht="12.75" hidden="false" customHeight="false" outlineLevel="0" collapsed="false">
      <c r="H654" s="7"/>
    </row>
    <row r="655" customFormat="false" ht="12.75" hidden="false" customHeight="false" outlineLevel="0" collapsed="false">
      <c r="H655" s="7"/>
    </row>
    <row r="656" customFormat="false" ht="12.75" hidden="false" customHeight="false" outlineLevel="0" collapsed="false">
      <c r="H656" s="7"/>
    </row>
    <row r="657" customFormat="false" ht="12.75" hidden="false" customHeight="false" outlineLevel="0" collapsed="false">
      <c r="H657" s="7"/>
    </row>
    <row r="658" customFormat="false" ht="12.75" hidden="false" customHeight="false" outlineLevel="0" collapsed="false">
      <c r="H658" s="7"/>
    </row>
    <row r="659" customFormat="false" ht="12.75" hidden="false" customHeight="false" outlineLevel="0" collapsed="false">
      <c r="H659" s="7"/>
    </row>
    <row r="660" customFormat="false" ht="12.75" hidden="false" customHeight="false" outlineLevel="0" collapsed="false">
      <c r="H660" s="7"/>
    </row>
    <row r="661" customFormat="false" ht="12.75" hidden="false" customHeight="false" outlineLevel="0" collapsed="false">
      <c r="H661" s="7"/>
    </row>
    <row r="662" customFormat="false" ht="12.75" hidden="false" customHeight="false" outlineLevel="0" collapsed="false">
      <c r="H662" s="7"/>
    </row>
    <row r="663" customFormat="false" ht="12.75" hidden="false" customHeight="false" outlineLevel="0" collapsed="false">
      <c r="H663" s="7"/>
    </row>
    <row r="664" customFormat="false" ht="12.75" hidden="false" customHeight="false" outlineLevel="0" collapsed="false">
      <c r="H664" s="7"/>
    </row>
    <row r="665" customFormat="false" ht="12.75" hidden="false" customHeight="false" outlineLevel="0" collapsed="false">
      <c r="H665" s="7"/>
    </row>
    <row r="666" customFormat="false" ht="12.75" hidden="false" customHeight="false" outlineLevel="0" collapsed="false">
      <c r="H666" s="7"/>
    </row>
    <row r="667" customFormat="false" ht="12.75" hidden="false" customHeight="false" outlineLevel="0" collapsed="false">
      <c r="H667" s="7"/>
    </row>
    <row r="668" customFormat="false" ht="12.75" hidden="false" customHeight="false" outlineLevel="0" collapsed="false">
      <c r="H668" s="7"/>
    </row>
    <row r="669" customFormat="false" ht="12.75" hidden="false" customHeight="false" outlineLevel="0" collapsed="false">
      <c r="H669" s="7"/>
    </row>
    <row r="670" customFormat="false" ht="12.75" hidden="false" customHeight="false" outlineLevel="0" collapsed="false">
      <c r="H670" s="7"/>
    </row>
    <row r="671" customFormat="false" ht="12.75" hidden="false" customHeight="false" outlineLevel="0" collapsed="false">
      <c r="H671" s="7"/>
    </row>
    <row r="672" customFormat="false" ht="12.75" hidden="false" customHeight="false" outlineLevel="0" collapsed="false">
      <c r="H672" s="7"/>
    </row>
    <row r="673" customFormat="false" ht="12.75" hidden="false" customHeight="false" outlineLevel="0" collapsed="false">
      <c r="H673" s="7"/>
    </row>
    <row r="674" customFormat="false" ht="12.75" hidden="false" customHeight="false" outlineLevel="0" collapsed="false">
      <c r="H674" s="7"/>
    </row>
    <row r="675" customFormat="false" ht="12.75" hidden="false" customHeight="false" outlineLevel="0" collapsed="false">
      <c r="H675" s="7"/>
    </row>
    <row r="676" customFormat="false" ht="12.75" hidden="false" customHeight="false" outlineLevel="0" collapsed="false">
      <c r="H676" s="7"/>
    </row>
    <row r="677" customFormat="false" ht="12.75" hidden="false" customHeight="false" outlineLevel="0" collapsed="false">
      <c r="H677" s="7"/>
    </row>
    <row r="678" customFormat="false" ht="12.75" hidden="false" customHeight="false" outlineLevel="0" collapsed="false">
      <c r="H678" s="7"/>
    </row>
    <row r="679" customFormat="false" ht="12.75" hidden="false" customHeight="false" outlineLevel="0" collapsed="false">
      <c r="H679" s="7"/>
    </row>
    <row r="680" customFormat="false" ht="12.75" hidden="false" customHeight="false" outlineLevel="0" collapsed="false">
      <c r="H680" s="7"/>
    </row>
    <row r="681" customFormat="false" ht="12.75" hidden="false" customHeight="false" outlineLevel="0" collapsed="false">
      <c r="H681" s="7"/>
    </row>
    <row r="682" customFormat="false" ht="12.75" hidden="false" customHeight="false" outlineLevel="0" collapsed="false">
      <c r="H682" s="7"/>
    </row>
    <row r="683" customFormat="false" ht="12.75" hidden="false" customHeight="false" outlineLevel="0" collapsed="false">
      <c r="H683" s="7"/>
    </row>
    <row r="684" customFormat="false" ht="12.75" hidden="false" customHeight="false" outlineLevel="0" collapsed="false">
      <c r="H684" s="7"/>
    </row>
    <row r="685" customFormat="false" ht="12.75" hidden="false" customHeight="false" outlineLevel="0" collapsed="false">
      <c r="H685" s="7"/>
    </row>
    <row r="686" customFormat="false" ht="12.75" hidden="false" customHeight="false" outlineLevel="0" collapsed="false">
      <c r="H686" s="7"/>
    </row>
    <row r="687" customFormat="false" ht="12.75" hidden="false" customHeight="false" outlineLevel="0" collapsed="false">
      <c r="H687" s="7"/>
    </row>
    <row r="688" customFormat="false" ht="12.75" hidden="false" customHeight="false" outlineLevel="0" collapsed="false">
      <c r="H688" s="7"/>
    </row>
    <row r="689" customFormat="false" ht="12.75" hidden="false" customHeight="false" outlineLevel="0" collapsed="false">
      <c r="H689" s="7"/>
    </row>
    <row r="690" customFormat="false" ht="12.75" hidden="false" customHeight="false" outlineLevel="0" collapsed="false">
      <c r="H690" s="7"/>
    </row>
    <row r="691" customFormat="false" ht="12.75" hidden="false" customHeight="false" outlineLevel="0" collapsed="false">
      <c r="H691" s="7"/>
    </row>
    <row r="692" customFormat="false" ht="12.75" hidden="false" customHeight="false" outlineLevel="0" collapsed="false">
      <c r="H692" s="7"/>
    </row>
    <row r="693" customFormat="false" ht="12.75" hidden="false" customHeight="false" outlineLevel="0" collapsed="false">
      <c r="H693" s="7"/>
    </row>
    <row r="694" customFormat="false" ht="12.75" hidden="false" customHeight="false" outlineLevel="0" collapsed="false">
      <c r="H694" s="7"/>
    </row>
    <row r="695" customFormat="false" ht="12.75" hidden="false" customHeight="false" outlineLevel="0" collapsed="false">
      <c r="H695" s="7"/>
    </row>
    <row r="696" customFormat="false" ht="12.75" hidden="false" customHeight="false" outlineLevel="0" collapsed="false">
      <c r="H696" s="7"/>
    </row>
    <row r="697" customFormat="false" ht="12.75" hidden="false" customHeight="false" outlineLevel="0" collapsed="false">
      <c r="H697" s="7"/>
    </row>
    <row r="698" customFormat="false" ht="12.75" hidden="false" customHeight="false" outlineLevel="0" collapsed="false">
      <c r="H698" s="7"/>
    </row>
    <row r="699" customFormat="false" ht="12.75" hidden="false" customHeight="false" outlineLevel="0" collapsed="false">
      <c r="H699" s="7"/>
    </row>
    <row r="700" customFormat="false" ht="12.75" hidden="false" customHeight="false" outlineLevel="0" collapsed="false">
      <c r="H700" s="7"/>
    </row>
    <row r="701" customFormat="false" ht="12.75" hidden="false" customHeight="false" outlineLevel="0" collapsed="false">
      <c r="H701" s="7"/>
    </row>
    <row r="702" customFormat="false" ht="12.75" hidden="false" customHeight="false" outlineLevel="0" collapsed="false">
      <c r="H702" s="7"/>
    </row>
    <row r="703" customFormat="false" ht="12.75" hidden="false" customHeight="false" outlineLevel="0" collapsed="false">
      <c r="H703" s="7"/>
    </row>
    <row r="704" customFormat="false" ht="12.75" hidden="false" customHeight="false" outlineLevel="0" collapsed="false">
      <c r="H704" s="7"/>
    </row>
    <row r="705" customFormat="false" ht="12.75" hidden="false" customHeight="false" outlineLevel="0" collapsed="false">
      <c r="H705" s="7"/>
    </row>
    <row r="706" customFormat="false" ht="12.75" hidden="false" customHeight="false" outlineLevel="0" collapsed="false">
      <c r="H706" s="7"/>
    </row>
    <row r="707" customFormat="false" ht="12.75" hidden="false" customHeight="false" outlineLevel="0" collapsed="false">
      <c r="H707" s="7"/>
    </row>
    <row r="708" customFormat="false" ht="12.75" hidden="false" customHeight="false" outlineLevel="0" collapsed="false">
      <c r="H708" s="7"/>
    </row>
    <row r="709" customFormat="false" ht="12.75" hidden="false" customHeight="false" outlineLevel="0" collapsed="false">
      <c r="H709" s="7"/>
    </row>
    <row r="710" customFormat="false" ht="12.75" hidden="false" customHeight="false" outlineLevel="0" collapsed="false">
      <c r="H710" s="7"/>
    </row>
    <row r="711" customFormat="false" ht="12.75" hidden="false" customHeight="false" outlineLevel="0" collapsed="false">
      <c r="H711" s="7"/>
    </row>
    <row r="712" customFormat="false" ht="12.75" hidden="false" customHeight="false" outlineLevel="0" collapsed="false">
      <c r="H712" s="7"/>
    </row>
    <row r="713" customFormat="false" ht="12.75" hidden="false" customHeight="false" outlineLevel="0" collapsed="false">
      <c r="H713" s="7"/>
    </row>
    <row r="714" customFormat="false" ht="12.75" hidden="false" customHeight="false" outlineLevel="0" collapsed="false">
      <c r="H714" s="7"/>
    </row>
    <row r="715" customFormat="false" ht="12.75" hidden="false" customHeight="false" outlineLevel="0" collapsed="false">
      <c r="H715" s="7"/>
    </row>
    <row r="716" customFormat="false" ht="12.75" hidden="false" customHeight="false" outlineLevel="0" collapsed="false">
      <c r="H716" s="7"/>
    </row>
    <row r="717" customFormat="false" ht="12.75" hidden="false" customHeight="false" outlineLevel="0" collapsed="false">
      <c r="H717" s="7"/>
    </row>
    <row r="718" customFormat="false" ht="12.75" hidden="false" customHeight="false" outlineLevel="0" collapsed="false">
      <c r="H718" s="7"/>
    </row>
    <row r="719" customFormat="false" ht="12.75" hidden="false" customHeight="false" outlineLevel="0" collapsed="false">
      <c r="H719" s="7"/>
    </row>
    <row r="720" customFormat="false" ht="12.75" hidden="false" customHeight="false" outlineLevel="0" collapsed="false">
      <c r="H720" s="7"/>
    </row>
    <row r="721" customFormat="false" ht="12.75" hidden="false" customHeight="false" outlineLevel="0" collapsed="false">
      <c r="H721" s="7"/>
    </row>
    <row r="722" customFormat="false" ht="12.75" hidden="false" customHeight="false" outlineLevel="0" collapsed="false">
      <c r="H722" s="7"/>
    </row>
    <row r="723" customFormat="false" ht="12.75" hidden="false" customHeight="false" outlineLevel="0" collapsed="false">
      <c r="H723" s="7"/>
    </row>
    <row r="724" customFormat="false" ht="12.75" hidden="false" customHeight="false" outlineLevel="0" collapsed="false">
      <c r="H724" s="7"/>
    </row>
    <row r="725" customFormat="false" ht="12.75" hidden="false" customHeight="false" outlineLevel="0" collapsed="false">
      <c r="H725" s="7"/>
    </row>
    <row r="726" customFormat="false" ht="12.75" hidden="false" customHeight="false" outlineLevel="0" collapsed="false">
      <c r="H726" s="7"/>
    </row>
    <row r="727" customFormat="false" ht="12.75" hidden="false" customHeight="false" outlineLevel="0" collapsed="false">
      <c r="H727" s="7"/>
    </row>
    <row r="728" customFormat="false" ht="12.75" hidden="false" customHeight="false" outlineLevel="0" collapsed="false">
      <c r="H728" s="7"/>
    </row>
    <row r="729" customFormat="false" ht="12.75" hidden="false" customHeight="false" outlineLevel="0" collapsed="false">
      <c r="H729" s="7"/>
    </row>
    <row r="730" customFormat="false" ht="12.75" hidden="false" customHeight="false" outlineLevel="0" collapsed="false">
      <c r="H730" s="7"/>
    </row>
    <row r="731" customFormat="false" ht="12.75" hidden="false" customHeight="false" outlineLevel="0" collapsed="false">
      <c r="H731" s="7"/>
    </row>
    <row r="732" customFormat="false" ht="12.75" hidden="false" customHeight="false" outlineLevel="0" collapsed="false">
      <c r="H732" s="7"/>
    </row>
    <row r="733" customFormat="false" ht="12.75" hidden="false" customHeight="false" outlineLevel="0" collapsed="false">
      <c r="H733" s="7"/>
    </row>
    <row r="734" customFormat="false" ht="12.75" hidden="false" customHeight="false" outlineLevel="0" collapsed="false">
      <c r="H734" s="7"/>
    </row>
    <row r="735" customFormat="false" ht="12.75" hidden="false" customHeight="false" outlineLevel="0" collapsed="false">
      <c r="H735" s="7"/>
    </row>
    <row r="736" customFormat="false" ht="12.75" hidden="false" customHeight="false" outlineLevel="0" collapsed="false">
      <c r="H736" s="7"/>
    </row>
    <row r="737" customFormat="false" ht="12.75" hidden="false" customHeight="false" outlineLevel="0" collapsed="false">
      <c r="H737" s="7"/>
    </row>
    <row r="738" customFormat="false" ht="12.75" hidden="false" customHeight="false" outlineLevel="0" collapsed="false">
      <c r="H738" s="7"/>
    </row>
    <row r="739" customFormat="false" ht="12.75" hidden="false" customHeight="false" outlineLevel="0" collapsed="false">
      <c r="H739" s="7"/>
    </row>
    <row r="740" customFormat="false" ht="12.75" hidden="false" customHeight="false" outlineLevel="0" collapsed="false">
      <c r="H740" s="7"/>
    </row>
    <row r="741" customFormat="false" ht="12.75" hidden="false" customHeight="false" outlineLevel="0" collapsed="false">
      <c r="H741" s="7"/>
    </row>
    <row r="742" customFormat="false" ht="12.75" hidden="false" customHeight="false" outlineLevel="0" collapsed="false">
      <c r="H742" s="7"/>
    </row>
    <row r="743" customFormat="false" ht="12.75" hidden="false" customHeight="false" outlineLevel="0" collapsed="false">
      <c r="H743" s="7"/>
    </row>
    <row r="744" customFormat="false" ht="12.75" hidden="false" customHeight="false" outlineLevel="0" collapsed="false">
      <c r="H744" s="7"/>
    </row>
    <row r="745" customFormat="false" ht="12.75" hidden="false" customHeight="false" outlineLevel="0" collapsed="false">
      <c r="H745" s="7"/>
    </row>
    <row r="746" customFormat="false" ht="12.75" hidden="false" customHeight="false" outlineLevel="0" collapsed="false">
      <c r="H746" s="7"/>
    </row>
    <row r="747" customFormat="false" ht="12.75" hidden="false" customHeight="false" outlineLevel="0" collapsed="false">
      <c r="H747" s="7"/>
    </row>
    <row r="748" customFormat="false" ht="12.75" hidden="false" customHeight="false" outlineLevel="0" collapsed="false">
      <c r="H748" s="7"/>
    </row>
    <row r="749" customFormat="false" ht="12.75" hidden="false" customHeight="false" outlineLevel="0" collapsed="false">
      <c r="H749" s="7"/>
    </row>
    <row r="750" customFormat="false" ht="12.75" hidden="false" customHeight="false" outlineLevel="0" collapsed="false">
      <c r="H750" s="7"/>
    </row>
    <row r="751" customFormat="false" ht="12.75" hidden="false" customHeight="false" outlineLevel="0" collapsed="false">
      <c r="H751" s="7"/>
    </row>
    <row r="752" customFormat="false" ht="12.75" hidden="false" customHeight="false" outlineLevel="0" collapsed="false">
      <c r="H752" s="7"/>
    </row>
    <row r="753" customFormat="false" ht="12.75" hidden="false" customHeight="false" outlineLevel="0" collapsed="false">
      <c r="H753" s="7"/>
    </row>
    <row r="754" customFormat="false" ht="12.75" hidden="false" customHeight="false" outlineLevel="0" collapsed="false">
      <c r="H754" s="7"/>
    </row>
    <row r="755" customFormat="false" ht="12.75" hidden="false" customHeight="false" outlineLevel="0" collapsed="false">
      <c r="H755" s="7"/>
    </row>
    <row r="756" customFormat="false" ht="12.75" hidden="false" customHeight="false" outlineLevel="0" collapsed="false">
      <c r="H756" s="7"/>
    </row>
    <row r="757" customFormat="false" ht="12.75" hidden="false" customHeight="false" outlineLevel="0" collapsed="false">
      <c r="H757" s="7"/>
    </row>
    <row r="758" customFormat="false" ht="12.75" hidden="false" customHeight="false" outlineLevel="0" collapsed="false">
      <c r="H758" s="7"/>
    </row>
    <row r="759" customFormat="false" ht="12.75" hidden="false" customHeight="false" outlineLevel="0" collapsed="false">
      <c r="H759" s="7"/>
    </row>
    <row r="760" customFormat="false" ht="12.75" hidden="false" customHeight="false" outlineLevel="0" collapsed="false">
      <c r="H760" s="7"/>
    </row>
    <row r="761" customFormat="false" ht="12.75" hidden="false" customHeight="false" outlineLevel="0" collapsed="false">
      <c r="H761" s="7"/>
    </row>
    <row r="762" customFormat="false" ht="12.75" hidden="false" customHeight="false" outlineLevel="0" collapsed="false">
      <c r="H762" s="7"/>
    </row>
    <row r="763" customFormat="false" ht="12.75" hidden="false" customHeight="false" outlineLevel="0" collapsed="false">
      <c r="H763" s="7"/>
    </row>
    <row r="764" customFormat="false" ht="12.75" hidden="false" customHeight="false" outlineLevel="0" collapsed="false">
      <c r="H764" s="7"/>
    </row>
    <row r="765" customFormat="false" ht="12.75" hidden="false" customHeight="false" outlineLevel="0" collapsed="false">
      <c r="H765" s="7"/>
    </row>
    <row r="766" customFormat="false" ht="12.75" hidden="false" customHeight="false" outlineLevel="0" collapsed="false">
      <c r="H766" s="7"/>
    </row>
    <row r="767" customFormat="false" ht="12.75" hidden="false" customHeight="false" outlineLevel="0" collapsed="false">
      <c r="H767" s="7"/>
    </row>
    <row r="768" customFormat="false" ht="12.75" hidden="false" customHeight="false" outlineLevel="0" collapsed="false">
      <c r="H768" s="7"/>
    </row>
    <row r="769" customFormat="false" ht="12.75" hidden="false" customHeight="false" outlineLevel="0" collapsed="false">
      <c r="H769" s="7"/>
    </row>
    <row r="770" customFormat="false" ht="12.75" hidden="false" customHeight="false" outlineLevel="0" collapsed="false">
      <c r="H770" s="7"/>
    </row>
    <row r="771" customFormat="false" ht="12.75" hidden="false" customHeight="false" outlineLevel="0" collapsed="false">
      <c r="H771" s="7"/>
    </row>
    <row r="772" customFormat="false" ht="12.75" hidden="false" customHeight="false" outlineLevel="0" collapsed="false">
      <c r="H772" s="7"/>
    </row>
    <row r="773" customFormat="false" ht="12.75" hidden="false" customHeight="false" outlineLevel="0" collapsed="false">
      <c r="H773" s="7"/>
    </row>
    <row r="774" customFormat="false" ht="12.75" hidden="false" customHeight="false" outlineLevel="0" collapsed="false">
      <c r="H774" s="7"/>
    </row>
    <row r="775" customFormat="false" ht="12.75" hidden="false" customHeight="false" outlineLevel="0" collapsed="false">
      <c r="H775" s="7"/>
    </row>
    <row r="776" customFormat="false" ht="12.75" hidden="false" customHeight="false" outlineLevel="0" collapsed="false">
      <c r="H776" s="7"/>
    </row>
    <row r="777" customFormat="false" ht="12.75" hidden="false" customHeight="false" outlineLevel="0" collapsed="false">
      <c r="H777" s="7"/>
    </row>
    <row r="778" customFormat="false" ht="12.75" hidden="false" customHeight="false" outlineLevel="0" collapsed="false">
      <c r="H778" s="7"/>
    </row>
    <row r="779" customFormat="false" ht="12.75" hidden="false" customHeight="false" outlineLevel="0" collapsed="false">
      <c r="H779" s="7"/>
    </row>
    <row r="780" customFormat="false" ht="12.75" hidden="false" customHeight="false" outlineLevel="0" collapsed="false">
      <c r="H780" s="7"/>
    </row>
    <row r="781" customFormat="false" ht="12.75" hidden="false" customHeight="false" outlineLevel="0" collapsed="false">
      <c r="H781" s="7"/>
    </row>
    <row r="782" customFormat="false" ht="12.75" hidden="false" customHeight="false" outlineLevel="0" collapsed="false">
      <c r="H782" s="7"/>
    </row>
    <row r="783" customFormat="false" ht="12.75" hidden="false" customHeight="false" outlineLevel="0" collapsed="false">
      <c r="H783" s="7"/>
    </row>
    <row r="784" customFormat="false" ht="12.75" hidden="false" customHeight="false" outlineLevel="0" collapsed="false">
      <c r="H784" s="7"/>
    </row>
    <row r="785" customFormat="false" ht="12.75" hidden="false" customHeight="false" outlineLevel="0" collapsed="false">
      <c r="H785" s="7"/>
    </row>
    <row r="786" customFormat="false" ht="12.75" hidden="false" customHeight="false" outlineLevel="0" collapsed="false">
      <c r="H786" s="7"/>
    </row>
    <row r="787" customFormat="false" ht="12.75" hidden="false" customHeight="false" outlineLevel="0" collapsed="false">
      <c r="H787" s="7"/>
    </row>
    <row r="788" customFormat="false" ht="12.75" hidden="false" customHeight="false" outlineLevel="0" collapsed="false">
      <c r="H788" s="7"/>
    </row>
    <row r="789" customFormat="false" ht="12.75" hidden="false" customHeight="false" outlineLevel="0" collapsed="false">
      <c r="H789" s="7"/>
    </row>
    <row r="790" customFormat="false" ht="12.75" hidden="false" customHeight="false" outlineLevel="0" collapsed="false">
      <c r="H790" s="7"/>
    </row>
    <row r="791" customFormat="false" ht="12.75" hidden="false" customHeight="false" outlineLevel="0" collapsed="false">
      <c r="H791" s="7"/>
    </row>
    <row r="792" customFormat="false" ht="12.75" hidden="false" customHeight="false" outlineLevel="0" collapsed="false">
      <c r="H792" s="7"/>
    </row>
    <row r="793" customFormat="false" ht="12.75" hidden="false" customHeight="false" outlineLevel="0" collapsed="false">
      <c r="H793" s="7"/>
    </row>
    <row r="794" customFormat="false" ht="12.75" hidden="false" customHeight="false" outlineLevel="0" collapsed="false">
      <c r="H794" s="7"/>
    </row>
    <row r="795" customFormat="false" ht="12.75" hidden="false" customHeight="false" outlineLevel="0" collapsed="false">
      <c r="H795" s="7"/>
    </row>
    <row r="796" customFormat="false" ht="12.75" hidden="false" customHeight="false" outlineLevel="0" collapsed="false">
      <c r="H796" s="7"/>
    </row>
    <row r="797" customFormat="false" ht="12.75" hidden="false" customHeight="false" outlineLevel="0" collapsed="false">
      <c r="H797" s="7"/>
    </row>
    <row r="798" customFormat="false" ht="12.75" hidden="false" customHeight="false" outlineLevel="0" collapsed="false">
      <c r="H798" s="7"/>
    </row>
    <row r="799" customFormat="false" ht="12.75" hidden="false" customHeight="false" outlineLevel="0" collapsed="false">
      <c r="H799" s="7"/>
    </row>
    <row r="800" customFormat="false" ht="12.75" hidden="false" customHeight="false" outlineLevel="0" collapsed="false">
      <c r="H800" s="7"/>
    </row>
    <row r="801" customFormat="false" ht="12.75" hidden="false" customHeight="false" outlineLevel="0" collapsed="false">
      <c r="H801" s="7"/>
    </row>
    <row r="802" customFormat="false" ht="12.75" hidden="false" customHeight="false" outlineLevel="0" collapsed="false">
      <c r="H802" s="7"/>
    </row>
    <row r="803" customFormat="false" ht="12.75" hidden="false" customHeight="false" outlineLevel="0" collapsed="false">
      <c r="H803" s="7"/>
    </row>
    <row r="804" customFormat="false" ht="12.75" hidden="false" customHeight="false" outlineLevel="0" collapsed="false">
      <c r="H804" s="7"/>
    </row>
    <row r="805" customFormat="false" ht="12.75" hidden="false" customHeight="false" outlineLevel="0" collapsed="false">
      <c r="H805" s="7"/>
    </row>
    <row r="806" customFormat="false" ht="12.75" hidden="false" customHeight="false" outlineLevel="0" collapsed="false">
      <c r="H806" s="7"/>
    </row>
    <row r="807" customFormat="false" ht="12.75" hidden="false" customHeight="false" outlineLevel="0" collapsed="false">
      <c r="H807" s="7"/>
    </row>
    <row r="808" customFormat="false" ht="12.75" hidden="false" customHeight="false" outlineLevel="0" collapsed="false">
      <c r="H808" s="7"/>
    </row>
    <row r="809" customFormat="false" ht="12.75" hidden="false" customHeight="false" outlineLevel="0" collapsed="false">
      <c r="H809" s="7"/>
    </row>
    <row r="810" customFormat="false" ht="12.75" hidden="false" customHeight="false" outlineLevel="0" collapsed="false">
      <c r="H810" s="7"/>
    </row>
    <row r="811" customFormat="false" ht="12.75" hidden="false" customHeight="false" outlineLevel="0" collapsed="false">
      <c r="H811" s="7"/>
    </row>
    <row r="812" customFormat="false" ht="12.75" hidden="false" customHeight="false" outlineLevel="0" collapsed="false">
      <c r="H812" s="7"/>
    </row>
    <row r="813" customFormat="false" ht="12.75" hidden="false" customHeight="false" outlineLevel="0" collapsed="false">
      <c r="H813" s="7"/>
    </row>
    <row r="814" customFormat="false" ht="12.75" hidden="false" customHeight="false" outlineLevel="0" collapsed="false">
      <c r="H814" s="7"/>
    </row>
    <row r="815" customFormat="false" ht="12.75" hidden="false" customHeight="false" outlineLevel="0" collapsed="false">
      <c r="H815" s="7"/>
    </row>
    <row r="816" customFormat="false" ht="12.75" hidden="false" customHeight="false" outlineLevel="0" collapsed="false">
      <c r="H816" s="7"/>
    </row>
    <row r="817" customFormat="false" ht="12.75" hidden="false" customHeight="false" outlineLevel="0" collapsed="false">
      <c r="H817" s="7"/>
    </row>
    <row r="818" customFormat="false" ht="12.75" hidden="false" customHeight="false" outlineLevel="0" collapsed="false">
      <c r="H818" s="7"/>
    </row>
    <row r="819" customFormat="false" ht="12.75" hidden="false" customHeight="false" outlineLevel="0" collapsed="false">
      <c r="H819" s="7"/>
    </row>
    <row r="820" customFormat="false" ht="12.75" hidden="false" customHeight="false" outlineLevel="0" collapsed="false">
      <c r="H820" s="7"/>
    </row>
    <row r="821" customFormat="false" ht="12.75" hidden="false" customHeight="false" outlineLevel="0" collapsed="false">
      <c r="H821" s="7"/>
    </row>
    <row r="822" customFormat="false" ht="12.75" hidden="false" customHeight="false" outlineLevel="0" collapsed="false">
      <c r="H822" s="7"/>
    </row>
    <row r="823" customFormat="false" ht="12.75" hidden="false" customHeight="false" outlineLevel="0" collapsed="false">
      <c r="H823" s="7"/>
    </row>
    <row r="824" customFormat="false" ht="12.75" hidden="false" customHeight="false" outlineLevel="0" collapsed="false">
      <c r="H824" s="7"/>
    </row>
    <row r="825" customFormat="false" ht="12.75" hidden="false" customHeight="false" outlineLevel="0" collapsed="false">
      <c r="H825" s="7"/>
    </row>
    <row r="826" customFormat="false" ht="12.75" hidden="false" customHeight="false" outlineLevel="0" collapsed="false">
      <c r="H826" s="7"/>
    </row>
    <row r="827" customFormat="false" ht="12.75" hidden="false" customHeight="false" outlineLevel="0" collapsed="false">
      <c r="H827" s="7"/>
    </row>
    <row r="828" customFormat="false" ht="12.75" hidden="false" customHeight="false" outlineLevel="0" collapsed="false">
      <c r="H828" s="7"/>
    </row>
    <row r="829" customFormat="false" ht="12.75" hidden="false" customHeight="false" outlineLevel="0" collapsed="false">
      <c r="H829" s="7"/>
    </row>
    <row r="830" customFormat="false" ht="12.75" hidden="false" customHeight="false" outlineLevel="0" collapsed="false">
      <c r="H830" s="7"/>
    </row>
    <row r="831" customFormat="false" ht="12.75" hidden="false" customHeight="false" outlineLevel="0" collapsed="false">
      <c r="H831" s="7"/>
    </row>
    <row r="832" customFormat="false" ht="12.75" hidden="false" customHeight="false" outlineLevel="0" collapsed="false">
      <c r="H832" s="7"/>
    </row>
    <row r="833" customFormat="false" ht="12.75" hidden="false" customHeight="false" outlineLevel="0" collapsed="false">
      <c r="H833" s="7"/>
    </row>
    <row r="834" customFormat="false" ht="12.75" hidden="false" customHeight="false" outlineLevel="0" collapsed="false">
      <c r="H834" s="7"/>
    </row>
    <row r="835" customFormat="false" ht="12.75" hidden="false" customHeight="false" outlineLevel="0" collapsed="false">
      <c r="H835" s="7"/>
    </row>
    <row r="836" customFormat="false" ht="12.75" hidden="false" customHeight="false" outlineLevel="0" collapsed="false">
      <c r="H836" s="7"/>
    </row>
    <row r="837" customFormat="false" ht="12.75" hidden="false" customHeight="false" outlineLevel="0" collapsed="false">
      <c r="H837" s="7"/>
    </row>
    <row r="838" customFormat="false" ht="12.75" hidden="false" customHeight="false" outlineLevel="0" collapsed="false">
      <c r="H838" s="7"/>
    </row>
    <row r="839" customFormat="false" ht="12.75" hidden="false" customHeight="false" outlineLevel="0" collapsed="false">
      <c r="H839" s="7"/>
    </row>
    <row r="840" customFormat="false" ht="12.75" hidden="false" customHeight="false" outlineLevel="0" collapsed="false">
      <c r="H840" s="7"/>
    </row>
    <row r="841" customFormat="false" ht="12.75" hidden="false" customHeight="false" outlineLevel="0" collapsed="false">
      <c r="H841" s="7"/>
    </row>
    <row r="842" customFormat="false" ht="12.75" hidden="false" customHeight="false" outlineLevel="0" collapsed="false">
      <c r="H842" s="7"/>
    </row>
    <row r="843" customFormat="false" ht="12.75" hidden="false" customHeight="false" outlineLevel="0" collapsed="false">
      <c r="H843" s="7"/>
    </row>
    <row r="844" customFormat="false" ht="12.75" hidden="false" customHeight="false" outlineLevel="0" collapsed="false">
      <c r="H844" s="7"/>
    </row>
    <row r="845" customFormat="false" ht="12.75" hidden="false" customHeight="false" outlineLevel="0" collapsed="false">
      <c r="H845" s="7"/>
    </row>
    <row r="846" customFormat="false" ht="12.75" hidden="false" customHeight="false" outlineLevel="0" collapsed="false">
      <c r="H846" s="7"/>
    </row>
    <row r="847" customFormat="false" ht="12.75" hidden="false" customHeight="false" outlineLevel="0" collapsed="false">
      <c r="H847" s="7"/>
    </row>
    <row r="848" customFormat="false" ht="12.75" hidden="false" customHeight="false" outlineLevel="0" collapsed="false">
      <c r="H848" s="7"/>
    </row>
    <row r="849" customFormat="false" ht="12.75" hidden="false" customHeight="false" outlineLevel="0" collapsed="false">
      <c r="H849" s="7"/>
    </row>
    <row r="850" customFormat="false" ht="12.75" hidden="false" customHeight="false" outlineLevel="0" collapsed="false">
      <c r="H850" s="7"/>
    </row>
    <row r="851" customFormat="false" ht="12.75" hidden="false" customHeight="false" outlineLevel="0" collapsed="false">
      <c r="H851" s="7"/>
    </row>
    <row r="852" customFormat="false" ht="12.75" hidden="false" customHeight="false" outlineLevel="0" collapsed="false">
      <c r="H852" s="7"/>
    </row>
    <row r="853" customFormat="false" ht="12.75" hidden="false" customHeight="false" outlineLevel="0" collapsed="false">
      <c r="H853" s="7"/>
    </row>
    <row r="854" customFormat="false" ht="12.75" hidden="false" customHeight="false" outlineLevel="0" collapsed="false">
      <c r="H854" s="7"/>
    </row>
    <row r="855" customFormat="false" ht="12.75" hidden="false" customHeight="false" outlineLevel="0" collapsed="false">
      <c r="H855" s="7"/>
    </row>
    <row r="856" customFormat="false" ht="12.75" hidden="false" customHeight="false" outlineLevel="0" collapsed="false">
      <c r="H856" s="7"/>
    </row>
    <row r="857" customFormat="false" ht="12.75" hidden="false" customHeight="false" outlineLevel="0" collapsed="false">
      <c r="H857" s="7"/>
    </row>
    <row r="858" customFormat="false" ht="12.75" hidden="false" customHeight="false" outlineLevel="0" collapsed="false">
      <c r="H858" s="7"/>
    </row>
    <row r="859" customFormat="false" ht="12.75" hidden="false" customHeight="false" outlineLevel="0" collapsed="false">
      <c r="H859" s="7"/>
    </row>
    <row r="860" customFormat="false" ht="12.75" hidden="false" customHeight="false" outlineLevel="0" collapsed="false">
      <c r="H860" s="7"/>
    </row>
    <row r="861" customFormat="false" ht="12.75" hidden="false" customHeight="false" outlineLevel="0" collapsed="false">
      <c r="H861" s="7"/>
    </row>
    <row r="862" customFormat="false" ht="12.75" hidden="false" customHeight="false" outlineLevel="0" collapsed="false">
      <c r="H862" s="7"/>
    </row>
    <row r="863" customFormat="false" ht="12.75" hidden="false" customHeight="false" outlineLevel="0" collapsed="false">
      <c r="H863" s="7"/>
    </row>
    <row r="864" customFormat="false" ht="12.75" hidden="false" customHeight="false" outlineLevel="0" collapsed="false">
      <c r="H864" s="7"/>
    </row>
    <row r="865" customFormat="false" ht="12.75" hidden="false" customHeight="false" outlineLevel="0" collapsed="false">
      <c r="H865" s="7"/>
    </row>
    <row r="866" customFormat="false" ht="12.75" hidden="false" customHeight="false" outlineLevel="0" collapsed="false">
      <c r="H866" s="7"/>
    </row>
    <row r="867" customFormat="false" ht="12.75" hidden="false" customHeight="false" outlineLevel="0" collapsed="false">
      <c r="H867" s="7"/>
    </row>
    <row r="868" customFormat="false" ht="12.75" hidden="false" customHeight="false" outlineLevel="0" collapsed="false">
      <c r="H868" s="7"/>
    </row>
    <row r="869" customFormat="false" ht="12.75" hidden="false" customHeight="false" outlineLevel="0" collapsed="false">
      <c r="H869" s="7"/>
    </row>
    <row r="870" customFormat="false" ht="12.75" hidden="false" customHeight="false" outlineLevel="0" collapsed="false">
      <c r="H870" s="7"/>
    </row>
    <row r="871" customFormat="false" ht="12.75" hidden="false" customHeight="false" outlineLevel="0" collapsed="false">
      <c r="H871" s="7"/>
    </row>
    <row r="872" customFormat="false" ht="12.75" hidden="false" customHeight="false" outlineLevel="0" collapsed="false">
      <c r="H872" s="7"/>
    </row>
    <row r="873" customFormat="false" ht="12.75" hidden="false" customHeight="false" outlineLevel="0" collapsed="false">
      <c r="H873" s="7"/>
    </row>
    <row r="874" customFormat="false" ht="12.75" hidden="false" customHeight="false" outlineLevel="0" collapsed="false">
      <c r="H874" s="7"/>
    </row>
    <row r="875" customFormat="false" ht="12.75" hidden="false" customHeight="false" outlineLevel="0" collapsed="false">
      <c r="H875" s="7"/>
    </row>
    <row r="876" customFormat="false" ht="12.75" hidden="false" customHeight="false" outlineLevel="0" collapsed="false">
      <c r="H876" s="7"/>
    </row>
    <row r="877" customFormat="false" ht="12.75" hidden="false" customHeight="false" outlineLevel="0" collapsed="false">
      <c r="H877" s="7"/>
    </row>
    <row r="878" customFormat="false" ht="12.75" hidden="false" customHeight="false" outlineLevel="0" collapsed="false">
      <c r="H878" s="7"/>
    </row>
    <row r="879" customFormat="false" ht="12.75" hidden="false" customHeight="false" outlineLevel="0" collapsed="false">
      <c r="H879" s="7"/>
    </row>
    <row r="880" customFormat="false" ht="12.75" hidden="false" customHeight="false" outlineLevel="0" collapsed="false">
      <c r="H880" s="7"/>
    </row>
    <row r="881" customFormat="false" ht="12.75" hidden="false" customHeight="false" outlineLevel="0" collapsed="false">
      <c r="H881" s="7"/>
    </row>
    <row r="882" customFormat="false" ht="12.75" hidden="false" customHeight="false" outlineLevel="0" collapsed="false">
      <c r="H882" s="7"/>
    </row>
    <row r="883" customFormat="false" ht="12.75" hidden="false" customHeight="false" outlineLevel="0" collapsed="false">
      <c r="H883" s="7"/>
    </row>
    <row r="884" customFormat="false" ht="12.75" hidden="false" customHeight="false" outlineLevel="0" collapsed="false">
      <c r="H884" s="7"/>
    </row>
    <row r="885" customFormat="false" ht="12.75" hidden="false" customHeight="false" outlineLevel="0" collapsed="false">
      <c r="H885" s="7"/>
    </row>
    <row r="886" customFormat="false" ht="12.75" hidden="false" customHeight="false" outlineLevel="0" collapsed="false">
      <c r="H886" s="7"/>
    </row>
    <row r="887" customFormat="false" ht="12.75" hidden="false" customHeight="false" outlineLevel="0" collapsed="false">
      <c r="H887" s="7"/>
    </row>
    <row r="888" customFormat="false" ht="12.75" hidden="false" customHeight="false" outlineLevel="0" collapsed="false">
      <c r="H888" s="7"/>
    </row>
    <row r="889" customFormat="false" ht="12.75" hidden="false" customHeight="false" outlineLevel="0" collapsed="false">
      <c r="H889" s="7"/>
    </row>
    <row r="890" customFormat="false" ht="12.75" hidden="false" customHeight="false" outlineLevel="0" collapsed="false">
      <c r="H890" s="7"/>
    </row>
    <row r="891" customFormat="false" ht="12.75" hidden="false" customHeight="false" outlineLevel="0" collapsed="false">
      <c r="H891" s="7"/>
    </row>
    <row r="892" customFormat="false" ht="12.75" hidden="false" customHeight="false" outlineLevel="0" collapsed="false">
      <c r="H892" s="7"/>
    </row>
    <row r="893" customFormat="false" ht="12.75" hidden="false" customHeight="false" outlineLevel="0" collapsed="false">
      <c r="H893" s="7"/>
    </row>
    <row r="894" customFormat="false" ht="12.75" hidden="false" customHeight="false" outlineLevel="0" collapsed="false">
      <c r="H894" s="7"/>
    </row>
    <row r="895" customFormat="false" ht="12.75" hidden="false" customHeight="false" outlineLevel="0" collapsed="false">
      <c r="H895" s="7"/>
    </row>
    <row r="896" customFormat="false" ht="12.75" hidden="false" customHeight="false" outlineLevel="0" collapsed="false">
      <c r="H896" s="7"/>
    </row>
    <row r="897" customFormat="false" ht="12.75" hidden="false" customHeight="false" outlineLevel="0" collapsed="false">
      <c r="H897" s="7"/>
    </row>
    <row r="898" customFormat="false" ht="12.75" hidden="false" customHeight="false" outlineLevel="0" collapsed="false">
      <c r="H898" s="7"/>
    </row>
    <row r="899" customFormat="false" ht="12.75" hidden="false" customHeight="false" outlineLevel="0" collapsed="false">
      <c r="H899" s="7"/>
    </row>
    <row r="900" customFormat="false" ht="12.75" hidden="false" customHeight="false" outlineLevel="0" collapsed="false">
      <c r="H900" s="7"/>
    </row>
    <row r="901" customFormat="false" ht="12.75" hidden="false" customHeight="false" outlineLevel="0" collapsed="false">
      <c r="H901" s="7"/>
    </row>
    <row r="902" customFormat="false" ht="12.75" hidden="false" customHeight="false" outlineLevel="0" collapsed="false">
      <c r="H902" s="7"/>
    </row>
    <row r="903" customFormat="false" ht="12.75" hidden="false" customHeight="false" outlineLevel="0" collapsed="false">
      <c r="H903" s="7"/>
    </row>
    <row r="904" customFormat="false" ht="12.75" hidden="false" customHeight="false" outlineLevel="0" collapsed="false">
      <c r="H904" s="7"/>
    </row>
    <row r="905" customFormat="false" ht="12.75" hidden="false" customHeight="false" outlineLevel="0" collapsed="false">
      <c r="H905" s="7"/>
    </row>
    <row r="906" customFormat="false" ht="12.75" hidden="false" customHeight="false" outlineLevel="0" collapsed="false">
      <c r="H906" s="7"/>
    </row>
    <row r="907" customFormat="false" ht="12.75" hidden="false" customHeight="false" outlineLevel="0" collapsed="false">
      <c r="H907" s="7"/>
    </row>
    <row r="908" customFormat="false" ht="12.75" hidden="false" customHeight="false" outlineLevel="0" collapsed="false">
      <c r="H908" s="7"/>
    </row>
    <row r="909" customFormat="false" ht="12.75" hidden="false" customHeight="false" outlineLevel="0" collapsed="false">
      <c r="H909" s="7"/>
    </row>
    <row r="910" customFormat="false" ht="12.75" hidden="false" customHeight="false" outlineLevel="0" collapsed="false">
      <c r="H910" s="7"/>
    </row>
    <row r="911" customFormat="false" ht="12.75" hidden="false" customHeight="false" outlineLevel="0" collapsed="false">
      <c r="H911" s="7"/>
    </row>
    <row r="912" customFormat="false" ht="12.75" hidden="false" customHeight="false" outlineLevel="0" collapsed="false">
      <c r="H912" s="7"/>
    </row>
    <row r="913" customFormat="false" ht="12.75" hidden="false" customHeight="false" outlineLevel="0" collapsed="false">
      <c r="H913" s="7"/>
    </row>
    <row r="914" customFormat="false" ht="12.75" hidden="false" customHeight="false" outlineLevel="0" collapsed="false">
      <c r="H914" s="7"/>
    </row>
    <row r="915" customFormat="false" ht="12.75" hidden="false" customHeight="false" outlineLevel="0" collapsed="false">
      <c r="H915" s="7"/>
    </row>
    <row r="916" customFormat="false" ht="12.75" hidden="false" customHeight="false" outlineLevel="0" collapsed="false">
      <c r="H916" s="7"/>
    </row>
    <row r="917" customFormat="false" ht="12.75" hidden="false" customHeight="false" outlineLevel="0" collapsed="false">
      <c r="H917" s="7"/>
    </row>
    <row r="918" customFormat="false" ht="12.75" hidden="false" customHeight="false" outlineLevel="0" collapsed="false">
      <c r="H918" s="7"/>
    </row>
    <row r="919" customFormat="false" ht="12.75" hidden="false" customHeight="false" outlineLevel="0" collapsed="false">
      <c r="H919" s="7"/>
    </row>
    <row r="920" customFormat="false" ht="12.75" hidden="false" customHeight="false" outlineLevel="0" collapsed="false">
      <c r="H920" s="7"/>
    </row>
    <row r="921" customFormat="false" ht="12.75" hidden="false" customHeight="false" outlineLevel="0" collapsed="false">
      <c r="H921" s="7"/>
    </row>
    <row r="922" customFormat="false" ht="12.75" hidden="false" customHeight="false" outlineLevel="0" collapsed="false">
      <c r="H922" s="7"/>
    </row>
    <row r="923" customFormat="false" ht="12.75" hidden="false" customHeight="false" outlineLevel="0" collapsed="false">
      <c r="H923" s="7"/>
    </row>
    <row r="924" customFormat="false" ht="12.75" hidden="false" customHeight="false" outlineLevel="0" collapsed="false">
      <c r="H924" s="7"/>
    </row>
    <row r="925" customFormat="false" ht="12.75" hidden="false" customHeight="false" outlineLevel="0" collapsed="false">
      <c r="H925" s="7"/>
    </row>
    <row r="926" customFormat="false" ht="12.75" hidden="false" customHeight="false" outlineLevel="0" collapsed="false">
      <c r="H926" s="7"/>
    </row>
    <row r="927" customFormat="false" ht="12.75" hidden="false" customHeight="false" outlineLevel="0" collapsed="false">
      <c r="H927" s="7"/>
    </row>
    <row r="928" customFormat="false" ht="12.75" hidden="false" customHeight="false" outlineLevel="0" collapsed="false">
      <c r="H928" s="7"/>
    </row>
    <row r="929" customFormat="false" ht="12.75" hidden="false" customHeight="false" outlineLevel="0" collapsed="false">
      <c r="H929" s="7"/>
    </row>
    <row r="930" customFormat="false" ht="12.75" hidden="false" customHeight="false" outlineLevel="0" collapsed="false">
      <c r="H930" s="7"/>
    </row>
    <row r="931" customFormat="false" ht="12.75" hidden="false" customHeight="false" outlineLevel="0" collapsed="false">
      <c r="H931" s="7"/>
    </row>
    <row r="932" customFormat="false" ht="12.75" hidden="false" customHeight="false" outlineLevel="0" collapsed="false">
      <c r="H932" s="7"/>
    </row>
    <row r="933" customFormat="false" ht="12.75" hidden="false" customHeight="false" outlineLevel="0" collapsed="false">
      <c r="H933" s="7"/>
    </row>
    <row r="934" customFormat="false" ht="12.75" hidden="false" customHeight="false" outlineLevel="0" collapsed="false">
      <c r="H934" s="7"/>
    </row>
    <row r="935" customFormat="false" ht="12.75" hidden="false" customHeight="false" outlineLevel="0" collapsed="false">
      <c r="H935" s="7"/>
    </row>
    <row r="936" customFormat="false" ht="12.75" hidden="false" customHeight="false" outlineLevel="0" collapsed="false">
      <c r="H936" s="7"/>
    </row>
    <row r="937" customFormat="false" ht="12.75" hidden="false" customHeight="false" outlineLevel="0" collapsed="false">
      <c r="H937" s="7"/>
    </row>
    <row r="938" customFormat="false" ht="12.75" hidden="false" customHeight="false" outlineLevel="0" collapsed="false">
      <c r="H938" s="7"/>
    </row>
    <row r="939" customFormat="false" ht="12.75" hidden="false" customHeight="false" outlineLevel="0" collapsed="false">
      <c r="H939" s="7"/>
    </row>
    <row r="940" customFormat="false" ht="12.75" hidden="false" customHeight="false" outlineLevel="0" collapsed="false">
      <c r="H940" s="7"/>
    </row>
    <row r="941" customFormat="false" ht="12.75" hidden="false" customHeight="false" outlineLevel="0" collapsed="false">
      <c r="H941" s="7"/>
    </row>
    <row r="942" customFormat="false" ht="12.75" hidden="false" customHeight="false" outlineLevel="0" collapsed="false">
      <c r="H942" s="7"/>
    </row>
    <row r="943" customFormat="false" ht="12.75" hidden="false" customHeight="false" outlineLevel="0" collapsed="false">
      <c r="H943" s="7"/>
    </row>
    <row r="944" customFormat="false" ht="12.75" hidden="false" customHeight="false" outlineLevel="0" collapsed="false">
      <c r="H944" s="7"/>
    </row>
    <row r="945" customFormat="false" ht="12.75" hidden="false" customHeight="false" outlineLevel="0" collapsed="false">
      <c r="H945" s="7"/>
    </row>
    <row r="946" customFormat="false" ht="12.75" hidden="false" customHeight="false" outlineLevel="0" collapsed="false">
      <c r="H946" s="7"/>
    </row>
    <row r="947" customFormat="false" ht="12.75" hidden="false" customHeight="false" outlineLevel="0" collapsed="false">
      <c r="H947" s="7"/>
    </row>
    <row r="948" customFormat="false" ht="12.75" hidden="false" customHeight="false" outlineLevel="0" collapsed="false">
      <c r="H948" s="7"/>
    </row>
    <row r="949" customFormat="false" ht="12.75" hidden="false" customHeight="false" outlineLevel="0" collapsed="false">
      <c r="H949" s="7"/>
    </row>
    <row r="950" customFormat="false" ht="12.75" hidden="false" customHeight="false" outlineLevel="0" collapsed="false">
      <c r="H950" s="7"/>
    </row>
    <row r="951" customFormat="false" ht="12.75" hidden="false" customHeight="false" outlineLevel="0" collapsed="false">
      <c r="H951" s="7"/>
    </row>
    <row r="952" customFormat="false" ht="12.75" hidden="false" customHeight="false" outlineLevel="0" collapsed="false">
      <c r="H952" s="7"/>
    </row>
    <row r="953" customFormat="false" ht="12.75" hidden="false" customHeight="false" outlineLevel="0" collapsed="false">
      <c r="H953" s="7"/>
    </row>
    <row r="954" customFormat="false" ht="12.75" hidden="false" customHeight="false" outlineLevel="0" collapsed="false">
      <c r="H954" s="7"/>
    </row>
    <row r="955" customFormat="false" ht="12.75" hidden="false" customHeight="false" outlineLevel="0" collapsed="false">
      <c r="H955" s="7"/>
    </row>
    <row r="956" customFormat="false" ht="12.75" hidden="false" customHeight="false" outlineLevel="0" collapsed="false">
      <c r="H956" s="7"/>
    </row>
    <row r="957" customFormat="false" ht="12.75" hidden="false" customHeight="false" outlineLevel="0" collapsed="false">
      <c r="H957" s="7"/>
    </row>
    <row r="958" customFormat="false" ht="12.75" hidden="false" customHeight="false" outlineLevel="0" collapsed="false">
      <c r="H958" s="7"/>
    </row>
    <row r="959" customFormat="false" ht="12.75" hidden="false" customHeight="false" outlineLevel="0" collapsed="false">
      <c r="H959" s="7"/>
    </row>
    <row r="960" customFormat="false" ht="12.75" hidden="false" customHeight="false" outlineLevel="0" collapsed="false">
      <c r="H960" s="7"/>
    </row>
    <row r="961" customFormat="false" ht="12.75" hidden="false" customHeight="false" outlineLevel="0" collapsed="false">
      <c r="H961" s="7"/>
    </row>
    <row r="962" customFormat="false" ht="12.75" hidden="false" customHeight="false" outlineLevel="0" collapsed="false">
      <c r="H962" s="7"/>
    </row>
    <row r="963" customFormat="false" ht="12.75" hidden="false" customHeight="false" outlineLevel="0" collapsed="false">
      <c r="H963" s="7"/>
    </row>
    <row r="964" customFormat="false" ht="12.75" hidden="false" customHeight="false" outlineLevel="0" collapsed="false">
      <c r="H964" s="7"/>
    </row>
    <row r="965" customFormat="false" ht="12.75" hidden="false" customHeight="false" outlineLevel="0" collapsed="false">
      <c r="H965" s="7"/>
    </row>
    <row r="966" customFormat="false" ht="12.75" hidden="false" customHeight="false" outlineLevel="0" collapsed="false">
      <c r="H966" s="7"/>
    </row>
    <row r="967" customFormat="false" ht="12.75" hidden="false" customHeight="false" outlineLevel="0" collapsed="false">
      <c r="H967" s="7"/>
    </row>
    <row r="968" customFormat="false" ht="12.75" hidden="false" customHeight="false" outlineLevel="0" collapsed="false">
      <c r="H968" s="7"/>
    </row>
    <row r="969" customFormat="false" ht="12.75" hidden="false" customHeight="false" outlineLevel="0" collapsed="false">
      <c r="H969" s="7"/>
    </row>
    <row r="970" customFormat="false" ht="12.75" hidden="false" customHeight="false" outlineLevel="0" collapsed="false">
      <c r="H970" s="7"/>
    </row>
    <row r="971" customFormat="false" ht="12.75" hidden="false" customHeight="false" outlineLevel="0" collapsed="false">
      <c r="H971" s="7"/>
    </row>
    <row r="972" customFormat="false" ht="12.75" hidden="false" customHeight="false" outlineLevel="0" collapsed="false">
      <c r="H972" s="7"/>
    </row>
    <row r="973" customFormat="false" ht="12.75" hidden="false" customHeight="false" outlineLevel="0" collapsed="false">
      <c r="H973" s="7"/>
    </row>
    <row r="974" customFormat="false" ht="12.75" hidden="false" customHeight="false" outlineLevel="0" collapsed="false">
      <c r="H974" s="7"/>
    </row>
    <row r="975" customFormat="false" ht="12.75" hidden="false" customHeight="false" outlineLevel="0" collapsed="false">
      <c r="H975" s="7"/>
    </row>
    <row r="976" customFormat="false" ht="12.75" hidden="false" customHeight="false" outlineLevel="0" collapsed="false">
      <c r="H976" s="7"/>
    </row>
    <row r="977" customFormat="false" ht="12.75" hidden="false" customHeight="false" outlineLevel="0" collapsed="false">
      <c r="H977" s="7"/>
    </row>
    <row r="978" customFormat="false" ht="12.75" hidden="false" customHeight="false" outlineLevel="0" collapsed="false">
      <c r="H978" s="7"/>
    </row>
    <row r="979" customFormat="false" ht="12.75" hidden="false" customHeight="false" outlineLevel="0" collapsed="false">
      <c r="H979" s="7"/>
    </row>
    <row r="980" customFormat="false" ht="12.75" hidden="false" customHeight="false" outlineLevel="0" collapsed="false">
      <c r="H980" s="7"/>
    </row>
    <row r="981" customFormat="false" ht="12.75" hidden="false" customHeight="false" outlineLevel="0" collapsed="false">
      <c r="H981" s="7"/>
    </row>
    <row r="982" customFormat="false" ht="12.75" hidden="false" customHeight="false" outlineLevel="0" collapsed="false">
      <c r="H982" s="7"/>
    </row>
    <row r="983" customFormat="false" ht="12.75" hidden="false" customHeight="false" outlineLevel="0" collapsed="false">
      <c r="H983" s="7"/>
    </row>
    <row r="984" customFormat="false" ht="12.75" hidden="false" customHeight="false" outlineLevel="0" collapsed="false">
      <c r="H984" s="7"/>
    </row>
    <row r="985" customFormat="false" ht="12.75" hidden="false" customHeight="false" outlineLevel="0" collapsed="false">
      <c r="H985" s="7"/>
    </row>
    <row r="986" customFormat="false" ht="12.75" hidden="false" customHeight="false" outlineLevel="0" collapsed="false">
      <c r="H986" s="7"/>
    </row>
    <row r="987" customFormat="false" ht="12.75" hidden="false" customHeight="false" outlineLevel="0" collapsed="false">
      <c r="H987" s="7"/>
    </row>
    <row r="988" customFormat="false" ht="12.75" hidden="false" customHeight="false" outlineLevel="0" collapsed="false">
      <c r="H988" s="7"/>
    </row>
    <row r="989" customFormat="false" ht="12.75" hidden="false" customHeight="false" outlineLevel="0" collapsed="false">
      <c r="H989" s="7"/>
    </row>
    <row r="990" customFormat="false" ht="12.75" hidden="false" customHeight="false" outlineLevel="0" collapsed="false">
      <c r="H990" s="7"/>
    </row>
    <row r="991" customFormat="false" ht="12.75" hidden="false" customHeight="false" outlineLevel="0" collapsed="false">
      <c r="H991" s="7"/>
    </row>
    <row r="992" customFormat="false" ht="12.75" hidden="false" customHeight="false" outlineLevel="0" collapsed="false">
      <c r="H992" s="7"/>
    </row>
    <row r="993" customFormat="false" ht="12.75" hidden="false" customHeight="false" outlineLevel="0" collapsed="false">
      <c r="H993" s="7"/>
    </row>
    <row r="994" customFormat="false" ht="12.75" hidden="false" customHeight="false" outlineLevel="0" collapsed="false">
      <c r="H994" s="7"/>
    </row>
    <row r="995" customFormat="false" ht="12.75" hidden="false" customHeight="false" outlineLevel="0" collapsed="false">
      <c r="H995" s="7"/>
    </row>
    <row r="996" customFormat="false" ht="12.75" hidden="false" customHeight="false" outlineLevel="0" collapsed="false">
      <c r="H996" s="7"/>
    </row>
    <row r="997" customFormat="false" ht="12.75" hidden="false" customHeight="false" outlineLevel="0" collapsed="false">
      <c r="H997" s="7"/>
    </row>
    <row r="998" customFormat="false" ht="12.75" hidden="false" customHeight="false" outlineLevel="0" collapsed="false">
      <c r="H998" s="7"/>
    </row>
    <row r="999" customFormat="false" ht="12.75" hidden="false" customHeight="false" outlineLevel="0" collapsed="false">
      <c r="H999" s="7"/>
    </row>
    <row r="1000" customFormat="false" ht="12.75" hidden="false" customHeight="false" outlineLevel="0" collapsed="false">
      <c r="H1000" s="7"/>
    </row>
    <row r="1001" customFormat="false" ht="12.75" hidden="false" customHeight="false" outlineLevel="0" collapsed="false">
      <c r="H1001" s="7"/>
    </row>
    <row r="1002" customFormat="false" ht="12.75" hidden="false" customHeight="false" outlineLevel="0" collapsed="false">
      <c r="H1002" s="7"/>
    </row>
    <row r="1003" customFormat="false" ht="12.75" hidden="false" customHeight="false" outlineLevel="0" collapsed="false">
      <c r="H1003" s="7"/>
    </row>
    <row r="1004" customFormat="false" ht="12.75" hidden="false" customHeight="false" outlineLevel="0" collapsed="false">
      <c r="H1004" s="7"/>
    </row>
    <row r="1005" customFormat="false" ht="12.75" hidden="false" customHeight="false" outlineLevel="0" collapsed="false">
      <c r="H1005" s="7"/>
    </row>
    <row r="1006" customFormat="false" ht="12.75" hidden="false" customHeight="false" outlineLevel="0" collapsed="false">
      <c r="H1006" s="7"/>
    </row>
    <row r="1007" customFormat="false" ht="12.75" hidden="false" customHeight="false" outlineLevel="0" collapsed="false">
      <c r="H1007" s="7"/>
    </row>
    <row r="1008" customFormat="false" ht="12.75" hidden="false" customHeight="false" outlineLevel="0" collapsed="false">
      <c r="H1008" s="7"/>
    </row>
    <row r="1009" customFormat="false" ht="12.75" hidden="false" customHeight="false" outlineLevel="0" collapsed="false">
      <c r="H1009" s="7"/>
    </row>
    <row r="1010" customFormat="false" ht="12.75" hidden="false" customHeight="false" outlineLevel="0" collapsed="false">
      <c r="H1010" s="7"/>
    </row>
    <row r="1011" customFormat="false" ht="12.75" hidden="false" customHeight="false" outlineLevel="0" collapsed="false">
      <c r="H1011" s="7"/>
    </row>
    <row r="1012" customFormat="false" ht="12.75" hidden="false" customHeight="false" outlineLevel="0" collapsed="false">
      <c r="H1012" s="7"/>
    </row>
    <row r="1013" customFormat="false" ht="12.75" hidden="false" customHeight="false" outlineLevel="0" collapsed="false">
      <c r="H1013" s="7"/>
    </row>
    <row r="1014" customFormat="false" ht="12.75" hidden="false" customHeight="false" outlineLevel="0" collapsed="false">
      <c r="H1014" s="7"/>
    </row>
    <row r="1015" customFormat="false" ht="12.75" hidden="false" customHeight="false" outlineLevel="0" collapsed="false">
      <c r="H1015" s="7"/>
    </row>
    <row r="1016" customFormat="false" ht="12.75" hidden="false" customHeight="false" outlineLevel="0" collapsed="false">
      <c r="H1016" s="7"/>
    </row>
    <row r="1017" customFormat="false" ht="12.75" hidden="false" customHeight="false" outlineLevel="0" collapsed="false">
      <c r="H1017" s="7"/>
    </row>
    <row r="1018" customFormat="false" ht="12.75" hidden="false" customHeight="false" outlineLevel="0" collapsed="false">
      <c r="H1018" s="7"/>
    </row>
    <row r="1019" customFormat="false" ht="12.75" hidden="false" customHeight="false" outlineLevel="0" collapsed="false">
      <c r="H1019" s="7"/>
    </row>
    <row r="1020" customFormat="false" ht="12.75" hidden="false" customHeight="false" outlineLevel="0" collapsed="false">
      <c r="H1020" s="7"/>
    </row>
    <row r="1021" customFormat="false" ht="12.75" hidden="false" customHeight="false" outlineLevel="0" collapsed="false">
      <c r="H1021" s="7"/>
    </row>
    <row r="1022" customFormat="false" ht="12.75" hidden="false" customHeight="false" outlineLevel="0" collapsed="false">
      <c r="H1022" s="7"/>
    </row>
    <row r="1023" customFormat="false" ht="12.75" hidden="false" customHeight="false" outlineLevel="0" collapsed="false">
      <c r="H1023" s="7"/>
    </row>
    <row r="1024" customFormat="false" ht="12.75" hidden="false" customHeight="false" outlineLevel="0" collapsed="false">
      <c r="H1024" s="7"/>
    </row>
    <row r="1025" customFormat="false" ht="12.75" hidden="false" customHeight="false" outlineLevel="0" collapsed="false">
      <c r="H1025" s="7"/>
    </row>
    <row r="1026" customFormat="false" ht="12.75" hidden="false" customHeight="false" outlineLevel="0" collapsed="false">
      <c r="H1026" s="7"/>
    </row>
    <row r="1027" customFormat="false" ht="12.75" hidden="false" customHeight="false" outlineLevel="0" collapsed="false">
      <c r="H1027" s="7"/>
    </row>
    <row r="1028" customFormat="false" ht="12.75" hidden="false" customHeight="false" outlineLevel="0" collapsed="false">
      <c r="H1028" s="7"/>
    </row>
    <row r="1029" customFormat="false" ht="12.75" hidden="false" customHeight="false" outlineLevel="0" collapsed="false">
      <c r="H1029" s="7"/>
    </row>
    <row r="1030" customFormat="false" ht="12.75" hidden="false" customHeight="false" outlineLevel="0" collapsed="false">
      <c r="H1030" s="7"/>
    </row>
    <row r="1031" customFormat="false" ht="12.75" hidden="false" customHeight="false" outlineLevel="0" collapsed="false">
      <c r="H1031" s="7"/>
    </row>
    <row r="1032" customFormat="false" ht="12.75" hidden="false" customHeight="false" outlineLevel="0" collapsed="false">
      <c r="H1032" s="7"/>
    </row>
    <row r="1033" customFormat="false" ht="12.75" hidden="false" customHeight="false" outlineLevel="0" collapsed="false">
      <c r="H1033" s="7"/>
    </row>
    <row r="1034" customFormat="false" ht="12.75" hidden="false" customHeight="false" outlineLevel="0" collapsed="false">
      <c r="H1034" s="7"/>
    </row>
    <row r="1035" customFormat="false" ht="12.75" hidden="false" customHeight="false" outlineLevel="0" collapsed="false">
      <c r="H1035" s="7"/>
    </row>
    <row r="1036" customFormat="false" ht="12.75" hidden="false" customHeight="false" outlineLevel="0" collapsed="false">
      <c r="H1036" s="7"/>
    </row>
    <row r="1037" customFormat="false" ht="12.75" hidden="false" customHeight="false" outlineLevel="0" collapsed="false">
      <c r="H1037" s="7"/>
    </row>
    <row r="1038" customFormat="false" ht="12.75" hidden="false" customHeight="false" outlineLevel="0" collapsed="false">
      <c r="H1038" s="7"/>
    </row>
    <row r="1039" customFormat="false" ht="12.75" hidden="false" customHeight="false" outlineLevel="0" collapsed="false">
      <c r="H1039" s="7"/>
    </row>
    <row r="1040" customFormat="false" ht="12.75" hidden="false" customHeight="false" outlineLevel="0" collapsed="false">
      <c r="H1040" s="7"/>
    </row>
    <row r="1041" customFormat="false" ht="12.75" hidden="false" customHeight="false" outlineLevel="0" collapsed="false">
      <c r="H1041" s="7"/>
    </row>
    <row r="1042" customFormat="false" ht="12.75" hidden="false" customHeight="false" outlineLevel="0" collapsed="false">
      <c r="H1042" s="7"/>
    </row>
    <row r="1043" customFormat="false" ht="12.75" hidden="false" customHeight="false" outlineLevel="0" collapsed="false">
      <c r="H1043" s="7"/>
    </row>
    <row r="1044" customFormat="false" ht="12.75" hidden="false" customHeight="false" outlineLevel="0" collapsed="false">
      <c r="H1044" s="7"/>
    </row>
    <row r="1045" customFormat="false" ht="12.75" hidden="false" customHeight="false" outlineLevel="0" collapsed="false">
      <c r="H1045" s="7"/>
    </row>
    <row r="1046" customFormat="false" ht="12.75" hidden="false" customHeight="false" outlineLevel="0" collapsed="false">
      <c r="H1046" s="7"/>
    </row>
    <row r="1047" customFormat="false" ht="12.75" hidden="false" customHeight="false" outlineLevel="0" collapsed="false">
      <c r="H1047" s="7"/>
    </row>
    <row r="1048" customFormat="false" ht="12.75" hidden="false" customHeight="false" outlineLevel="0" collapsed="false">
      <c r="H1048" s="7"/>
    </row>
    <row r="1049" customFormat="false" ht="12.75" hidden="false" customHeight="false" outlineLevel="0" collapsed="false">
      <c r="H1049" s="7"/>
    </row>
    <row r="1050" customFormat="false" ht="12.75" hidden="false" customHeight="false" outlineLevel="0" collapsed="false">
      <c r="H1050" s="7"/>
    </row>
    <row r="1051" customFormat="false" ht="12.75" hidden="false" customHeight="false" outlineLevel="0" collapsed="false">
      <c r="H1051" s="7"/>
    </row>
    <row r="1052" customFormat="false" ht="12.75" hidden="false" customHeight="false" outlineLevel="0" collapsed="false">
      <c r="H1052" s="7"/>
    </row>
    <row r="1053" customFormat="false" ht="12.75" hidden="false" customHeight="false" outlineLevel="0" collapsed="false">
      <c r="H1053" s="7"/>
    </row>
    <row r="1054" customFormat="false" ht="12.75" hidden="false" customHeight="false" outlineLevel="0" collapsed="false">
      <c r="H1054" s="7"/>
    </row>
    <row r="1055" customFormat="false" ht="12.75" hidden="false" customHeight="false" outlineLevel="0" collapsed="false">
      <c r="H1055" s="7"/>
    </row>
    <row r="1056" customFormat="false" ht="12.75" hidden="false" customHeight="false" outlineLevel="0" collapsed="false">
      <c r="H1056" s="7"/>
    </row>
    <row r="1057" customFormat="false" ht="12.75" hidden="false" customHeight="false" outlineLevel="0" collapsed="false">
      <c r="H1057" s="7"/>
    </row>
    <row r="1058" customFormat="false" ht="12.75" hidden="false" customHeight="false" outlineLevel="0" collapsed="false">
      <c r="H1058" s="7"/>
    </row>
    <row r="1059" customFormat="false" ht="12.75" hidden="false" customHeight="false" outlineLevel="0" collapsed="false">
      <c r="H1059" s="7"/>
    </row>
    <row r="1060" customFormat="false" ht="12.75" hidden="false" customHeight="false" outlineLevel="0" collapsed="false">
      <c r="H1060" s="7"/>
    </row>
    <row r="1061" customFormat="false" ht="12.75" hidden="false" customHeight="false" outlineLevel="0" collapsed="false">
      <c r="H1061" s="7"/>
    </row>
    <row r="1062" customFormat="false" ht="12.75" hidden="false" customHeight="false" outlineLevel="0" collapsed="false">
      <c r="H1062" s="7"/>
    </row>
    <row r="1063" customFormat="false" ht="12.75" hidden="false" customHeight="false" outlineLevel="0" collapsed="false">
      <c r="H1063" s="7"/>
    </row>
    <row r="1064" customFormat="false" ht="12.75" hidden="false" customHeight="false" outlineLevel="0" collapsed="false">
      <c r="H1064" s="7"/>
    </row>
    <row r="1065" customFormat="false" ht="12.75" hidden="false" customHeight="false" outlineLevel="0" collapsed="false">
      <c r="H1065" s="7"/>
    </row>
    <row r="1066" customFormat="false" ht="12.75" hidden="false" customHeight="false" outlineLevel="0" collapsed="false">
      <c r="H1066" s="7"/>
    </row>
    <row r="1067" customFormat="false" ht="12.75" hidden="false" customHeight="false" outlineLevel="0" collapsed="false">
      <c r="H1067" s="7"/>
    </row>
    <row r="1068" customFormat="false" ht="12.75" hidden="false" customHeight="false" outlineLevel="0" collapsed="false">
      <c r="H1068" s="7"/>
    </row>
    <row r="1069" customFormat="false" ht="12.75" hidden="false" customHeight="false" outlineLevel="0" collapsed="false">
      <c r="H1069" s="7"/>
    </row>
    <row r="1070" customFormat="false" ht="12.75" hidden="false" customHeight="false" outlineLevel="0" collapsed="false">
      <c r="H1070" s="7"/>
    </row>
    <row r="1071" customFormat="false" ht="12.75" hidden="false" customHeight="false" outlineLevel="0" collapsed="false">
      <c r="H1071" s="7"/>
    </row>
    <row r="1072" customFormat="false" ht="12.75" hidden="false" customHeight="false" outlineLevel="0" collapsed="false">
      <c r="H1072" s="7"/>
    </row>
    <row r="1073" customFormat="false" ht="12.75" hidden="false" customHeight="false" outlineLevel="0" collapsed="false">
      <c r="H1073" s="7"/>
    </row>
    <row r="1074" customFormat="false" ht="12.75" hidden="false" customHeight="false" outlineLevel="0" collapsed="false">
      <c r="H1074" s="7"/>
    </row>
    <row r="1075" customFormat="false" ht="12.75" hidden="false" customHeight="false" outlineLevel="0" collapsed="false">
      <c r="H1075" s="7"/>
    </row>
    <row r="1076" customFormat="false" ht="12.75" hidden="false" customHeight="false" outlineLevel="0" collapsed="false">
      <c r="H1076" s="7"/>
    </row>
    <row r="1077" customFormat="false" ht="12.75" hidden="false" customHeight="false" outlineLevel="0" collapsed="false">
      <c r="H1077" s="7"/>
    </row>
    <row r="1078" customFormat="false" ht="12.75" hidden="false" customHeight="false" outlineLevel="0" collapsed="false">
      <c r="H1078" s="7"/>
    </row>
    <row r="1079" customFormat="false" ht="12.75" hidden="false" customHeight="false" outlineLevel="0" collapsed="false">
      <c r="H1079" s="7"/>
    </row>
    <row r="1080" customFormat="false" ht="12.75" hidden="false" customHeight="false" outlineLevel="0" collapsed="false">
      <c r="H1080" s="7"/>
    </row>
    <row r="1081" customFormat="false" ht="12.75" hidden="false" customHeight="false" outlineLevel="0" collapsed="false">
      <c r="H1081" s="7"/>
    </row>
    <row r="1082" customFormat="false" ht="12.75" hidden="false" customHeight="false" outlineLevel="0" collapsed="false">
      <c r="H1082" s="7"/>
    </row>
    <row r="1083" customFormat="false" ht="12.75" hidden="false" customHeight="false" outlineLevel="0" collapsed="false">
      <c r="H1083" s="7"/>
    </row>
    <row r="1084" customFormat="false" ht="12.75" hidden="false" customHeight="false" outlineLevel="0" collapsed="false">
      <c r="H1084" s="7"/>
    </row>
    <row r="1085" customFormat="false" ht="12.75" hidden="false" customHeight="false" outlineLevel="0" collapsed="false">
      <c r="H1085" s="7"/>
    </row>
    <row r="1086" customFormat="false" ht="12.75" hidden="false" customHeight="false" outlineLevel="0" collapsed="false">
      <c r="H1086" s="7"/>
    </row>
    <row r="1087" customFormat="false" ht="12.75" hidden="false" customHeight="false" outlineLevel="0" collapsed="false">
      <c r="H1087" s="7"/>
    </row>
    <row r="1088" customFormat="false" ht="12.75" hidden="false" customHeight="false" outlineLevel="0" collapsed="false">
      <c r="H1088" s="7"/>
    </row>
    <row r="1089" customFormat="false" ht="12.75" hidden="false" customHeight="false" outlineLevel="0" collapsed="false">
      <c r="H1089" s="7"/>
    </row>
    <row r="1090" customFormat="false" ht="12.75" hidden="false" customHeight="false" outlineLevel="0" collapsed="false">
      <c r="H1090" s="7"/>
    </row>
    <row r="1091" customFormat="false" ht="12.75" hidden="false" customHeight="false" outlineLevel="0" collapsed="false">
      <c r="H1091" s="7"/>
    </row>
    <row r="1092" customFormat="false" ht="12.75" hidden="false" customHeight="false" outlineLevel="0" collapsed="false">
      <c r="H1092" s="7"/>
    </row>
    <row r="1093" customFormat="false" ht="12.75" hidden="false" customHeight="false" outlineLevel="0" collapsed="false">
      <c r="H1093" s="7"/>
    </row>
    <row r="1094" customFormat="false" ht="12.75" hidden="false" customHeight="false" outlineLevel="0" collapsed="false">
      <c r="H1094" s="7"/>
    </row>
    <row r="1095" customFormat="false" ht="12.75" hidden="false" customHeight="false" outlineLevel="0" collapsed="false">
      <c r="H1095" s="7"/>
    </row>
    <row r="1096" customFormat="false" ht="12.75" hidden="false" customHeight="false" outlineLevel="0" collapsed="false">
      <c r="H1096" s="7"/>
    </row>
    <row r="1097" customFormat="false" ht="12.75" hidden="false" customHeight="false" outlineLevel="0" collapsed="false">
      <c r="H1097" s="7"/>
    </row>
    <row r="1098" customFormat="false" ht="12.75" hidden="false" customHeight="false" outlineLevel="0" collapsed="false">
      <c r="H1098" s="7"/>
    </row>
    <row r="1099" customFormat="false" ht="12.75" hidden="false" customHeight="false" outlineLevel="0" collapsed="false">
      <c r="H1099" s="7"/>
    </row>
    <row r="1100" customFormat="false" ht="12.75" hidden="false" customHeight="false" outlineLevel="0" collapsed="false">
      <c r="H1100" s="7"/>
    </row>
    <row r="1101" customFormat="false" ht="12.75" hidden="false" customHeight="false" outlineLevel="0" collapsed="false">
      <c r="H1101" s="7"/>
    </row>
    <row r="1102" customFormat="false" ht="12.75" hidden="false" customHeight="false" outlineLevel="0" collapsed="false">
      <c r="H1102" s="7"/>
    </row>
    <row r="1103" customFormat="false" ht="12.75" hidden="false" customHeight="false" outlineLevel="0" collapsed="false">
      <c r="H1103" s="7"/>
    </row>
    <row r="1104" customFormat="false" ht="12.75" hidden="false" customHeight="false" outlineLevel="0" collapsed="false">
      <c r="H1104" s="7"/>
    </row>
    <row r="1105" customFormat="false" ht="12.75" hidden="false" customHeight="false" outlineLevel="0" collapsed="false">
      <c r="H1105" s="7"/>
    </row>
    <row r="1106" customFormat="false" ht="12.75" hidden="false" customHeight="false" outlineLevel="0" collapsed="false">
      <c r="H1106" s="7"/>
    </row>
    <row r="1107" customFormat="false" ht="12.75" hidden="false" customHeight="false" outlineLevel="0" collapsed="false">
      <c r="H1107" s="7"/>
    </row>
    <row r="1108" customFormat="false" ht="12.75" hidden="false" customHeight="false" outlineLevel="0" collapsed="false">
      <c r="H1108" s="7"/>
    </row>
    <row r="1109" customFormat="false" ht="12.75" hidden="false" customHeight="false" outlineLevel="0" collapsed="false">
      <c r="H1109" s="7"/>
    </row>
    <row r="1110" customFormat="false" ht="12.75" hidden="false" customHeight="false" outlineLevel="0" collapsed="false">
      <c r="H1110" s="7"/>
    </row>
    <row r="1111" customFormat="false" ht="12.75" hidden="false" customHeight="false" outlineLevel="0" collapsed="false">
      <c r="H1111" s="7"/>
    </row>
    <row r="1112" customFormat="false" ht="12.75" hidden="false" customHeight="false" outlineLevel="0" collapsed="false">
      <c r="H1112" s="7"/>
    </row>
    <row r="1113" customFormat="false" ht="12.75" hidden="false" customHeight="false" outlineLevel="0" collapsed="false">
      <c r="H1113" s="7"/>
    </row>
    <row r="1114" customFormat="false" ht="12.75" hidden="false" customHeight="false" outlineLevel="0" collapsed="false">
      <c r="H1114" s="7"/>
    </row>
    <row r="1115" customFormat="false" ht="12.75" hidden="false" customHeight="false" outlineLevel="0" collapsed="false">
      <c r="H1115" s="7"/>
    </row>
    <row r="1116" customFormat="false" ht="12.75" hidden="false" customHeight="false" outlineLevel="0" collapsed="false">
      <c r="H1116" s="7"/>
    </row>
    <row r="1117" customFormat="false" ht="12.75" hidden="false" customHeight="false" outlineLevel="0" collapsed="false">
      <c r="H1117" s="7"/>
    </row>
    <row r="1118" customFormat="false" ht="12.75" hidden="false" customHeight="false" outlineLevel="0" collapsed="false">
      <c r="H1118" s="7"/>
    </row>
    <row r="1119" customFormat="false" ht="12.75" hidden="false" customHeight="false" outlineLevel="0" collapsed="false">
      <c r="H1119" s="7"/>
    </row>
    <row r="1120" customFormat="false" ht="12.75" hidden="false" customHeight="false" outlineLevel="0" collapsed="false">
      <c r="H1120" s="7"/>
    </row>
    <row r="1121" customFormat="false" ht="12.75" hidden="false" customHeight="false" outlineLevel="0" collapsed="false">
      <c r="H1121" s="7"/>
    </row>
    <row r="1122" customFormat="false" ht="12.75" hidden="false" customHeight="false" outlineLevel="0" collapsed="false">
      <c r="H1122" s="7"/>
    </row>
    <row r="1123" customFormat="false" ht="12.75" hidden="false" customHeight="false" outlineLevel="0" collapsed="false">
      <c r="H1123" s="7"/>
    </row>
    <row r="1124" customFormat="false" ht="12.75" hidden="false" customHeight="false" outlineLevel="0" collapsed="false">
      <c r="H1124" s="7"/>
    </row>
    <row r="1125" customFormat="false" ht="12.75" hidden="false" customHeight="false" outlineLevel="0" collapsed="false">
      <c r="H1125" s="7"/>
    </row>
    <row r="1126" customFormat="false" ht="12.75" hidden="false" customHeight="false" outlineLevel="0" collapsed="false">
      <c r="H1126" s="7"/>
    </row>
    <row r="1127" customFormat="false" ht="12.75" hidden="false" customHeight="false" outlineLevel="0" collapsed="false">
      <c r="H1127" s="7"/>
    </row>
    <row r="1128" customFormat="false" ht="12.75" hidden="false" customHeight="false" outlineLevel="0" collapsed="false">
      <c r="H1128" s="7"/>
    </row>
    <row r="1129" customFormat="false" ht="12.75" hidden="false" customHeight="false" outlineLevel="0" collapsed="false">
      <c r="H1129" s="7"/>
    </row>
    <row r="1130" customFormat="false" ht="12.75" hidden="false" customHeight="false" outlineLevel="0" collapsed="false">
      <c r="H1130" s="7"/>
    </row>
    <row r="1131" customFormat="false" ht="12.75" hidden="false" customHeight="false" outlineLevel="0" collapsed="false">
      <c r="H1131" s="7"/>
    </row>
    <row r="1132" customFormat="false" ht="12.75" hidden="false" customHeight="false" outlineLevel="0" collapsed="false">
      <c r="H1132" s="7"/>
    </row>
    <row r="1133" customFormat="false" ht="12.75" hidden="false" customHeight="false" outlineLevel="0" collapsed="false">
      <c r="H1133" s="7"/>
    </row>
    <row r="1134" customFormat="false" ht="12.75" hidden="false" customHeight="false" outlineLevel="0" collapsed="false">
      <c r="H1134" s="7"/>
    </row>
    <row r="1135" customFormat="false" ht="12.75" hidden="false" customHeight="false" outlineLevel="0" collapsed="false">
      <c r="H1135" s="7"/>
    </row>
    <row r="1136" customFormat="false" ht="12.75" hidden="false" customHeight="false" outlineLevel="0" collapsed="false">
      <c r="H1136" s="7"/>
    </row>
    <row r="1137" customFormat="false" ht="12.75" hidden="false" customHeight="false" outlineLevel="0" collapsed="false">
      <c r="H1137" s="7"/>
    </row>
    <row r="1138" customFormat="false" ht="12.75" hidden="false" customHeight="false" outlineLevel="0" collapsed="false">
      <c r="H1138" s="7"/>
    </row>
    <row r="1139" customFormat="false" ht="12.75" hidden="false" customHeight="false" outlineLevel="0" collapsed="false">
      <c r="H1139" s="7"/>
    </row>
    <row r="1140" customFormat="false" ht="12.75" hidden="false" customHeight="false" outlineLevel="0" collapsed="false">
      <c r="H1140" s="7"/>
    </row>
    <row r="1141" customFormat="false" ht="12.75" hidden="false" customHeight="false" outlineLevel="0" collapsed="false">
      <c r="H1141" s="7"/>
    </row>
    <row r="1142" customFormat="false" ht="12.75" hidden="false" customHeight="false" outlineLevel="0" collapsed="false">
      <c r="H1142" s="7"/>
    </row>
    <row r="1143" customFormat="false" ht="12.75" hidden="false" customHeight="false" outlineLevel="0" collapsed="false">
      <c r="H1143" s="7"/>
    </row>
    <row r="1144" customFormat="false" ht="12.75" hidden="false" customHeight="false" outlineLevel="0" collapsed="false">
      <c r="H1144" s="7"/>
    </row>
    <row r="1145" customFormat="false" ht="12.75" hidden="false" customHeight="false" outlineLevel="0" collapsed="false">
      <c r="H1145" s="7"/>
    </row>
    <row r="1146" customFormat="false" ht="12.75" hidden="false" customHeight="false" outlineLevel="0" collapsed="false">
      <c r="H1146" s="7"/>
    </row>
    <row r="1147" customFormat="false" ht="12.75" hidden="false" customHeight="false" outlineLevel="0" collapsed="false">
      <c r="H1147" s="7"/>
    </row>
    <row r="1148" customFormat="false" ht="12.75" hidden="false" customHeight="false" outlineLevel="0" collapsed="false">
      <c r="H1148" s="7"/>
    </row>
    <row r="1149" customFormat="false" ht="12.75" hidden="false" customHeight="false" outlineLevel="0" collapsed="false">
      <c r="H1149" s="7"/>
    </row>
    <row r="1150" customFormat="false" ht="12.75" hidden="false" customHeight="false" outlineLevel="0" collapsed="false">
      <c r="H1150" s="7"/>
    </row>
    <row r="1151" customFormat="false" ht="12.75" hidden="false" customHeight="false" outlineLevel="0" collapsed="false">
      <c r="H1151" s="7"/>
    </row>
    <row r="1152" customFormat="false" ht="12.75" hidden="false" customHeight="false" outlineLevel="0" collapsed="false">
      <c r="H1152" s="7"/>
    </row>
    <row r="1153" customFormat="false" ht="12.75" hidden="false" customHeight="false" outlineLevel="0" collapsed="false">
      <c r="H1153" s="7"/>
    </row>
    <row r="1154" customFormat="false" ht="12.75" hidden="false" customHeight="false" outlineLevel="0" collapsed="false">
      <c r="H1154" s="7"/>
    </row>
    <row r="1155" customFormat="false" ht="12.75" hidden="false" customHeight="false" outlineLevel="0" collapsed="false">
      <c r="H1155" s="7"/>
    </row>
    <row r="1156" customFormat="false" ht="12.75" hidden="false" customHeight="false" outlineLevel="0" collapsed="false">
      <c r="H1156" s="7"/>
    </row>
    <row r="1157" customFormat="false" ht="12.75" hidden="false" customHeight="false" outlineLevel="0" collapsed="false">
      <c r="H1157" s="7"/>
    </row>
    <row r="1158" customFormat="false" ht="12.75" hidden="false" customHeight="false" outlineLevel="0" collapsed="false">
      <c r="H1158" s="7"/>
    </row>
    <row r="1159" customFormat="false" ht="12.75" hidden="false" customHeight="false" outlineLevel="0" collapsed="false">
      <c r="H1159" s="7"/>
    </row>
    <row r="1160" customFormat="false" ht="12.75" hidden="false" customHeight="false" outlineLevel="0" collapsed="false">
      <c r="H1160" s="7"/>
    </row>
    <row r="1161" customFormat="false" ht="12.75" hidden="false" customHeight="false" outlineLevel="0" collapsed="false">
      <c r="H1161" s="7"/>
    </row>
    <row r="1162" customFormat="false" ht="12.75" hidden="false" customHeight="false" outlineLevel="0" collapsed="false">
      <c r="H1162" s="7"/>
    </row>
    <row r="1163" customFormat="false" ht="12.75" hidden="false" customHeight="false" outlineLevel="0" collapsed="false">
      <c r="H1163" s="7"/>
    </row>
    <row r="1164" customFormat="false" ht="12.75" hidden="false" customHeight="false" outlineLevel="0" collapsed="false">
      <c r="H1164" s="7"/>
    </row>
    <row r="1165" customFormat="false" ht="12.75" hidden="false" customHeight="false" outlineLevel="0" collapsed="false">
      <c r="H1165" s="7"/>
    </row>
    <row r="1166" customFormat="false" ht="12.75" hidden="false" customHeight="false" outlineLevel="0" collapsed="false">
      <c r="H1166" s="7"/>
    </row>
    <row r="1167" customFormat="false" ht="12.75" hidden="false" customHeight="false" outlineLevel="0" collapsed="false">
      <c r="H1167" s="7"/>
    </row>
    <row r="1168" customFormat="false" ht="12.75" hidden="false" customHeight="false" outlineLevel="0" collapsed="false">
      <c r="H1168" s="7"/>
    </row>
    <row r="1169" customFormat="false" ht="12.75" hidden="false" customHeight="false" outlineLevel="0" collapsed="false">
      <c r="H1169" s="7"/>
    </row>
    <row r="1170" customFormat="false" ht="12.75" hidden="false" customHeight="false" outlineLevel="0" collapsed="false">
      <c r="H1170" s="7"/>
    </row>
    <row r="1171" customFormat="false" ht="12.75" hidden="false" customHeight="false" outlineLevel="0" collapsed="false">
      <c r="H1171" s="7"/>
    </row>
    <row r="1172" customFormat="false" ht="12.75" hidden="false" customHeight="false" outlineLevel="0" collapsed="false">
      <c r="H1172" s="7"/>
    </row>
    <row r="1173" customFormat="false" ht="12.75" hidden="false" customHeight="false" outlineLevel="0" collapsed="false">
      <c r="H1173" s="7"/>
    </row>
    <row r="1174" customFormat="false" ht="12.75" hidden="false" customHeight="false" outlineLevel="0" collapsed="false">
      <c r="H1174" s="7"/>
    </row>
    <row r="1175" customFormat="false" ht="12.75" hidden="false" customHeight="false" outlineLevel="0" collapsed="false">
      <c r="H1175" s="7"/>
    </row>
    <row r="1176" customFormat="false" ht="12.75" hidden="false" customHeight="false" outlineLevel="0" collapsed="false">
      <c r="H1176" s="7"/>
    </row>
    <row r="1177" customFormat="false" ht="12.75" hidden="false" customHeight="false" outlineLevel="0" collapsed="false">
      <c r="H1177" s="7"/>
    </row>
    <row r="1178" customFormat="false" ht="12.75" hidden="false" customHeight="false" outlineLevel="0" collapsed="false">
      <c r="H1178" s="7"/>
    </row>
    <row r="1179" customFormat="false" ht="12.75" hidden="false" customHeight="false" outlineLevel="0" collapsed="false">
      <c r="H1179" s="7"/>
    </row>
    <row r="1180" customFormat="false" ht="12.75" hidden="false" customHeight="false" outlineLevel="0" collapsed="false">
      <c r="H1180" s="7"/>
    </row>
    <row r="1181" customFormat="false" ht="12.75" hidden="false" customHeight="false" outlineLevel="0" collapsed="false">
      <c r="H1181" s="7"/>
    </row>
    <row r="1182" customFormat="false" ht="12.75" hidden="false" customHeight="false" outlineLevel="0" collapsed="false">
      <c r="H1182" s="7"/>
    </row>
    <row r="1183" customFormat="false" ht="12.75" hidden="false" customHeight="false" outlineLevel="0" collapsed="false">
      <c r="H1183" s="7"/>
    </row>
    <row r="1184" customFormat="false" ht="12.75" hidden="false" customHeight="false" outlineLevel="0" collapsed="false">
      <c r="H1184" s="7"/>
    </row>
    <row r="1185" customFormat="false" ht="12.75" hidden="false" customHeight="false" outlineLevel="0" collapsed="false">
      <c r="H1185" s="7"/>
    </row>
    <row r="1186" customFormat="false" ht="12.75" hidden="false" customHeight="false" outlineLevel="0" collapsed="false">
      <c r="H1186" s="7"/>
    </row>
    <row r="1187" customFormat="false" ht="12.75" hidden="false" customHeight="false" outlineLevel="0" collapsed="false">
      <c r="H1187" s="7"/>
    </row>
    <row r="1188" customFormat="false" ht="12.75" hidden="false" customHeight="false" outlineLevel="0" collapsed="false">
      <c r="H1188" s="7"/>
    </row>
    <row r="1189" customFormat="false" ht="12.75" hidden="false" customHeight="false" outlineLevel="0" collapsed="false">
      <c r="H1189" s="7"/>
    </row>
    <row r="1190" customFormat="false" ht="12.75" hidden="false" customHeight="false" outlineLevel="0" collapsed="false">
      <c r="H1190" s="7"/>
    </row>
    <row r="1191" customFormat="false" ht="12.75" hidden="false" customHeight="false" outlineLevel="0" collapsed="false">
      <c r="H1191" s="7"/>
    </row>
    <row r="1192" customFormat="false" ht="12.75" hidden="false" customHeight="false" outlineLevel="0" collapsed="false">
      <c r="H1192" s="7"/>
    </row>
    <row r="1193" customFormat="false" ht="12.75" hidden="false" customHeight="false" outlineLevel="0" collapsed="false">
      <c r="H1193" s="7"/>
    </row>
    <row r="1194" customFormat="false" ht="12.75" hidden="false" customHeight="false" outlineLevel="0" collapsed="false">
      <c r="H1194" s="7"/>
    </row>
    <row r="1195" customFormat="false" ht="12.75" hidden="false" customHeight="false" outlineLevel="0" collapsed="false">
      <c r="H1195" s="7"/>
    </row>
    <row r="1196" customFormat="false" ht="12.75" hidden="false" customHeight="false" outlineLevel="0" collapsed="false">
      <c r="H1196" s="7"/>
    </row>
    <row r="1197" customFormat="false" ht="12.75" hidden="false" customHeight="false" outlineLevel="0" collapsed="false">
      <c r="H1197" s="7"/>
    </row>
    <row r="1198" customFormat="false" ht="12.75" hidden="false" customHeight="false" outlineLevel="0" collapsed="false">
      <c r="H1198" s="7"/>
    </row>
    <row r="1199" customFormat="false" ht="12.75" hidden="false" customHeight="false" outlineLevel="0" collapsed="false">
      <c r="H1199" s="7"/>
    </row>
    <row r="1200" customFormat="false" ht="12.75" hidden="false" customHeight="false" outlineLevel="0" collapsed="false">
      <c r="H1200" s="7"/>
    </row>
    <row r="1201" customFormat="false" ht="12.75" hidden="false" customHeight="false" outlineLevel="0" collapsed="false">
      <c r="H1201" s="7"/>
    </row>
    <row r="1202" customFormat="false" ht="12.75" hidden="false" customHeight="false" outlineLevel="0" collapsed="false">
      <c r="H1202" s="7"/>
    </row>
    <row r="1203" customFormat="false" ht="12.75" hidden="false" customHeight="false" outlineLevel="0" collapsed="false">
      <c r="H1203" s="7"/>
    </row>
    <row r="1204" customFormat="false" ht="12.75" hidden="false" customHeight="false" outlineLevel="0" collapsed="false">
      <c r="H1204" s="7"/>
    </row>
    <row r="1205" customFormat="false" ht="12.75" hidden="false" customHeight="false" outlineLevel="0" collapsed="false">
      <c r="H1205" s="7"/>
    </row>
    <row r="1206" customFormat="false" ht="12.75" hidden="false" customHeight="false" outlineLevel="0" collapsed="false">
      <c r="H1206" s="7"/>
    </row>
    <row r="1207" customFormat="false" ht="12.75" hidden="false" customHeight="false" outlineLevel="0" collapsed="false">
      <c r="H1207" s="7"/>
    </row>
    <row r="1208" customFormat="false" ht="12.75" hidden="false" customHeight="false" outlineLevel="0" collapsed="false">
      <c r="H1208" s="7"/>
    </row>
    <row r="1209" customFormat="false" ht="12.75" hidden="false" customHeight="false" outlineLevel="0" collapsed="false">
      <c r="H1209" s="7"/>
    </row>
    <row r="1210" customFormat="false" ht="12.75" hidden="false" customHeight="false" outlineLevel="0" collapsed="false">
      <c r="H1210" s="7"/>
    </row>
    <row r="1211" customFormat="false" ht="12.75" hidden="false" customHeight="false" outlineLevel="0" collapsed="false">
      <c r="H121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28"/>
    <col collapsed="false" customWidth="true" hidden="false" outlineLevel="0" max="9" min="9" style="0" width="14.28"/>
    <col collapsed="false" customWidth="true" hidden="false" outlineLevel="0" max="16" min="16" style="0" width="12.28"/>
    <col collapsed="false" customWidth="true" hidden="false" outlineLevel="0" max="18" min="18" style="0" width="14.41"/>
    <col collapsed="false" customWidth="true" hidden="false" outlineLevel="0" max="21" min="21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12" t="s">
        <v>114</v>
      </c>
      <c r="B3" s="0" t="str">
        <f aca="false">IF(I3&gt;0,"BUY","SELL")</f>
        <v>BUY</v>
      </c>
      <c r="C3" s="0" t="str">
        <f aca="false">IF(G3="C","CALL","PUT")</f>
        <v>CALL</v>
      </c>
      <c r="D3" s="7" t="s">
        <v>25</v>
      </c>
      <c r="E3" s="7" t="s">
        <v>26</v>
      </c>
      <c r="F3" s="7" t="s">
        <v>20</v>
      </c>
      <c r="G3" s="7" t="s">
        <v>21</v>
      </c>
      <c r="H3" s="8" t="n">
        <v>36586</v>
      </c>
      <c r="I3" s="9" t="n">
        <v>500000</v>
      </c>
      <c r="J3" s="0" t="n">
        <f aca="false">ABS(I3)</f>
        <v>500000</v>
      </c>
      <c r="K3" s="7" t="n">
        <v>0.27</v>
      </c>
      <c r="L3" s="0" t="n">
        <v>2.603</v>
      </c>
      <c r="M3" s="0" t="str">
        <f aca="false">CONCATENATE(B3," - ",C3)</f>
        <v>BUY - CALL</v>
      </c>
      <c r="N3" s="0" t="n">
        <f aca="false">L3+K3</f>
        <v>2.873</v>
      </c>
      <c r="O3" s="0" t="n">
        <v>2.73</v>
      </c>
      <c r="P3" s="10" t="n">
        <f aca="false">IF(M3="SELL - PUT",IF(O3-N3&gt;0,0,(O3-N3)*J3),IF(M3="BUY - CALL",IF(N3-O3&gt;0,0,(O3-N3)*J3),IF(M3="SELL - CALL",IF(N3-O3&gt;0,0,(N3-O3)*J3),IF(M3="BUY - PUT",IF(O3-N3&gt;0,0,(N3-O3)*J3)))))</f>
        <v>0</v>
      </c>
      <c r="R3" s="13" t="n">
        <v>0</v>
      </c>
    </row>
    <row r="4" customFormat="false" ht="12.75" hidden="false" customHeight="false" outlineLevel="0" collapsed="false">
      <c r="A4" s="16" t="s">
        <v>63</v>
      </c>
      <c r="B4" s="0" t="str">
        <f aca="false">IF(I4&gt;0,"BUY","SELL")</f>
        <v>SELL</v>
      </c>
      <c r="C4" s="0" t="str">
        <f aca="false">IF(G4="C","CALL","PUT")</f>
        <v>PUT</v>
      </c>
      <c r="D4" s="25" t="s">
        <v>64</v>
      </c>
      <c r="E4" s="7" t="s">
        <v>65</v>
      </c>
      <c r="F4" s="25" t="s">
        <v>20</v>
      </c>
      <c r="G4" s="25" t="s">
        <v>31</v>
      </c>
      <c r="H4" s="18" t="n">
        <v>36586</v>
      </c>
      <c r="I4" s="19" t="n">
        <v>-750000</v>
      </c>
      <c r="J4" s="0" t="n">
        <f aca="false">ABS(I4)</f>
        <v>750000</v>
      </c>
      <c r="K4" s="19" t="n">
        <v>-0.4</v>
      </c>
      <c r="L4" s="0" t="n">
        <v>2.603</v>
      </c>
      <c r="M4" s="0" t="str">
        <f aca="false">CONCATENATE(B4," - ",C4)</f>
        <v>SELL - PUT</v>
      </c>
      <c r="N4" s="0" t="n">
        <f aca="false">L4+K4</f>
        <v>2.203</v>
      </c>
      <c r="O4" s="0" t="n">
        <v>2.36</v>
      </c>
      <c r="P4" s="10" t="n">
        <f aca="false">IF(M4="SELL - PUT",IF(O4-N4&gt;0,0,(O4-N4)*J4),IF(M4="BUY - CALL",IF(N4-O4&gt;0,0,(O4-N4)*J4),IF(M4="SELL - CALL",IF(N4-O4&gt;0,0,(N4-O4)*J4),IF(M4="BUY - PUT",IF(O4-N4&gt;0,0,(N4-O4)*J4)))))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0" t="str">
        <f aca="false">IF(I5&gt;0,"BUY","SELL")</f>
        <v>BUY</v>
      </c>
      <c r="C5" s="0" t="str">
        <f aca="false">IF(G5="C","CALL","PUT")</f>
        <v>PUT</v>
      </c>
      <c r="D5" s="7" t="s">
        <v>67</v>
      </c>
      <c r="E5" s="7" t="s">
        <v>65</v>
      </c>
      <c r="F5" s="7" t="s">
        <v>20</v>
      </c>
      <c r="G5" s="7" t="s">
        <v>31</v>
      </c>
      <c r="H5" s="8" t="n">
        <v>36586</v>
      </c>
      <c r="I5" s="9" t="n">
        <f aca="false">10000*(EOMONTH(H5,0)-H5)+10000</f>
        <v>310000</v>
      </c>
      <c r="J5" s="0" t="n">
        <f aca="false">ABS(I5)</f>
        <v>310000</v>
      </c>
      <c r="K5" s="7" t="n">
        <v>-0.4</v>
      </c>
      <c r="L5" s="0" t="n">
        <v>2.603</v>
      </c>
      <c r="M5" s="0" t="str">
        <f aca="false">CONCATENATE(B5," - ",C5)</f>
        <v>BUY - PUT</v>
      </c>
      <c r="N5" s="0" t="n">
        <f aca="false">L5+K5</f>
        <v>2.203</v>
      </c>
      <c r="O5" s="0" t="n">
        <v>2.36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0" t="str">
        <f aca="false">IF(I6&gt;0,"BUY","SELL")</f>
        <v>BUY</v>
      </c>
      <c r="C6" s="0" t="str">
        <f aca="false">IF(G6="C","CALL","PUT")</f>
        <v>PUT</v>
      </c>
      <c r="D6" s="25" t="s">
        <v>64</v>
      </c>
      <c r="E6" s="7" t="s">
        <v>65</v>
      </c>
      <c r="F6" s="25" t="s">
        <v>20</v>
      </c>
      <c r="G6" s="25" t="s">
        <v>31</v>
      </c>
      <c r="H6" s="18" t="n">
        <v>36586</v>
      </c>
      <c r="I6" s="19" t="n">
        <v>1500000</v>
      </c>
      <c r="J6" s="0" t="n">
        <f aca="false">ABS(I6)</f>
        <v>1500000</v>
      </c>
      <c r="K6" s="19" t="n">
        <v>-0.4</v>
      </c>
      <c r="L6" s="0" t="n">
        <v>2.603</v>
      </c>
      <c r="M6" s="0" t="str">
        <f aca="false">CONCATENATE(B6," - ",C6)</f>
        <v>BUY - PUT</v>
      </c>
      <c r="N6" s="0" t="n">
        <f aca="false">L6+K6</f>
        <v>2.203</v>
      </c>
      <c r="O6" s="0" t="n">
        <v>2.36</v>
      </c>
      <c r="P6" s="10" t="n">
        <f aca="false">IF(M6="SELL - PUT",IF(O6-N6&gt;0,0,(O6-N6)*J6),IF(M6="BUY - CALL",IF(N6-O6&gt;0,0,(O6-N6)*J6),IF(M6="SELL - CALL",IF(N6-O6&gt;0,0,(N6-O6)*J6),IF(M6="BUY - PUT",IF(O6-N6&gt;0,0,(N6-O6)*J6)))))</f>
        <v>0</v>
      </c>
      <c r="R6" s="13" t="n">
        <v>0</v>
      </c>
    </row>
    <row r="7" customFormat="false" ht="12.75" hidden="false" customHeight="false" outlineLevel="0" collapsed="false">
      <c r="A7" s="7" t="s">
        <v>17</v>
      </c>
      <c r="B7" s="0" t="str">
        <f aca="false">IF(I7&gt;0,"BUY","SELL")</f>
        <v>BUY</v>
      </c>
      <c r="C7" s="0" t="str">
        <f aca="false">IF(G7="C","CALL","PUT")</f>
        <v>CALL</v>
      </c>
      <c r="D7" s="40" t="s">
        <v>18</v>
      </c>
      <c r="E7" s="7" t="s">
        <v>19</v>
      </c>
      <c r="F7" s="40" t="s">
        <v>20</v>
      </c>
      <c r="G7" s="40" t="s">
        <v>21</v>
      </c>
      <c r="H7" s="41" t="n">
        <v>36586</v>
      </c>
      <c r="I7" s="42" t="n">
        <v>310000</v>
      </c>
      <c r="J7" s="0" t="n">
        <f aca="false">ABS(I7)</f>
        <v>310000</v>
      </c>
      <c r="K7" s="0" t="n">
        <v>0.5</v>
      </c>
      <c r="L7" s="0" t="n">
        <v>2.603</v>
      </c>
      <c r="M7" s="0" t="str">
        <f aca="false">CONCATENATE(B7," - ",C7)</f>
        <v>BUY - CALL</v>
      </c>
      <c r="N7" s="0" t="n">
        <f aca="false">L7+K7</f>
        <v>3.103</v>
      </c>
      <c r="O7" s="0" t="n">
        <v>3.05</v>
      </c>
      <c r="P7" s="10" t="n">
        <f aca="false">IF(M7="SELL - PUT",IF(O7-N7&gt;0,0,(O7-N7)*J7),IF(M7="BUY - CALL",IF(N7-O7&gt;0,0,(O7-N7)*J7),IF(M7="SELL - CALL",IF(N7-O7&gt;0,0,(N7-O7)*J7),IF(M7="BUY - PUT",IF(O7-N7&gt;0,0,(N7-O7)*J7)))))</f>
        <v>0</v>
      </c>
      <c r="R7" s="11" t="n">
        <v>0</v>
      </c>
    </row>
    <row r="8" customFormat="false" ht="12.75" hidden="false" customHeight="false" outlineLevel="0" collapsed="false">
      <c r="A8" s="21" t="s">
        <v>117</v>
      </c>
      <c r="B8" s="0" t="str">
        <f aca="false">IF(I8&gt;0,"BUY","SELL")</f>
        <v>BUY</v>
      </c>
      <c r="C8" s="0" t="str">
        <f aca="false">IF(G8="C","CALL","PUT")</f>
        <v>CALL</v>
      </c>
      <c r="D8" s="7" t="s">
        <v>23</v>
      </c>
      <c r="E8" s="7" t="s">
        <v>19</v>
      </c>
      <c r="F8" s="7" t="s">
        <v>20</v>
      </c>
      <c r="G8" s="7" t="s">
        <v>21</v>
      </c>
      <c r="H8" s="8" t="n">
        <v>36586</v>
      </c>
      <c r="I8" s="9" t="n">
        <v>1550000</v>
      </c>
      <c r="J8" s="0" t="n">
        <f aca="false">ABS(I8)</f>
        <v>1550000</v>
      </c>
      <c r="K8" s="7" t="n">
        <v>1</v>
      </c>
      <c r="L8" s="0" t="n">
        <v>2.603</v>
      </c>
      <c r="M8" s="0" t="str">
        <f aca="false">CONCATENATE(B8," - ",C8)</f>
        <v>BUY - CALL</v>
      </c>
      <c r="N8" s="0" t="n">
        <f aca="false">L8+K8</f>
        <v>3.603</v>
      </c>
      <c r="O8" s="0" t="n">
        <v>3.05</v>
      </c>
      <c r="P8" s="10" t="n">
        <f aca="false">IF(M8="SELL - PUT",IF(O8-N8&gt;0,0,(O8-N8)*J8),IF(M8="BUY - CALL",IF(N8-O8&gt;0,0,(O8-N8)*J8),IF(M8="SELL - CALL",IF(N8-O8&gt;0,0,(N8-O8)*J8),IF(M8="BUY - PUT",IF(O8-N8&gt;0,0,(N8-O8)*J8)))))</f>
        <v>0</v>
      </c>
      <c r="R8" s="13" t="n">
        <v>0</v>
      </c>
    </row>
    <row r="9" customFormat="false" ht="12.75" hidden="false" customHeight="false" outlineLevel="0" collapsed="false">
      <c r="A9" s="21" t="s">
        <v>114</v>
      </c>
      <c r="B9" s="0" t="str">
        <f aca="false">IF(I9&gt;0,"BUY","SELL")</f>
        <v>BUY</v>
      </c>
      <c r="C9" s="0" t="str">
        <f aca="false">IF(G9="C","CALL","PUT")</f>
        <v>CALL</v>
      </c>
      <c r="D9" s="7" t="s">
        <v>27</v>
      </c>
      <c r="E9" s="7" t="s">
        <v>19</v>
      </c>
      <c r="F9" s="7" t="s">
        <v>20</v>
      </c>
      <c r="G9" s="8" t="s">
        <v>21</v>
      </c>
      <c r="H9" s="8" t="n">
        <v>36586</v>
      </c>
      <c r="I9" s="9" t="n">
        <v>500000</v>
      </c>
      <c r="J9" s="0" t="n">
        <f aca="false">ABS(I9)</f>
        <v>500000</v>
      </c>
      <c r="K9" s="6" t="n">
        <v>1</v>
      </c>
      <c r="L9" s="0" t="n">
        <v>2.603</v>
      </c>
      <c r="M9" s="0" t="str">
        <f aca="false">CONCATENATE(B9," - ",C9)</f>
        <v>BUY - CALL</v>
      </c>
      <c r="N9" s="0" t="n">
        <f aca="false">L9+K9</f>
        <v>3.603</v>
      </c>
      <c r="O9" s="0" t="n">
        <v>3.05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21" t="s">
        <v>114</v>
      </c>
      <c r="B10" s="0" t="str">
        <f aca="false">IF(I10&gt;0,"BUY","SELL")</f>
        <v>BUY</v>
      </c>
      <c r="C10" s="0" t="str">
        <f aca="false">IF(G10="C","CALL","PUT")</f>
        <v>CALL</v>
      </c>
      <c r="D10" s="0" t="s">
        <v>28</v>
      </c>
      <c r="E10" s="7" t="s">
        <v>19</v>
      </c>
      <c r="F10" s="0" t="s">
        <v>20</v>
      </c>
      <c r="G10" s="0" t="s">
        <v>21</v>
      </c>
      <c r="H10" s="14" t="n">
        <v>36586</v>
      </c>
      <c r="I10" s="0" t="n">
        <v>310000</v>
      </c>
      <c r="J10" s="0" t="n">
        <f aca="false">ABS(I10)</f>
        <v>310000</v>
      </c>
      <c r="K10" s="0" t="n">
        <v>1</v>
      </c>
      <c r="L10" s="0" t="n">
        <v>2.603</v>
      </c>
      <c r="M10" s="0" t="str">
        <f aca="false">CONCATENATE(B10," - ",C10)</f>
        <v>BUY - CALL</v>
      </c>
      <c r="N10" s="0" t="n">
        <f aca="false">L10+K10</f>
        <v>3.603</v>
      </c>
      <c r="O10" s="0" t="n">
        <v>3.05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114</v>
      </c>
      <c r="B11" s="0" t="str">
        <f aca="false">IF(I11&gt;0,"BUY","SELL")</f>
        <v>SELL</v>
      </c>
      <c r="C11" s="0" t="str">
        <f aca="false">IF(G11="C","CALL","PUT")</f>
        <v>CALL</v>
      </c>
      <c r="D11" s="7" t="s">
        <v>29</v>
      </c>
      <c r="E11" s="7" t="s">
        <v>19</v>
      </c>
      <c r="F11" s="7" t="s">
        <v>20</v>
      </c>
      <c r="G11" s="8" t="s">
        <v>21</v>
      </c>
      <c r="H11" s="8" t="n">
        <v>36586</v>
      </c>
      <c r="I11" s="9" t="n">
        <v>-1000000</v>
      </c>
      <c r="J11" s="0" t="n">
        <f aca="false">ABS(I11)</f>
        <v>1000000</v>
      </c>
      <c r="K11" s="6" t="n">
        <v>1</v>
      </c>
      <c r="L11" s="0" t="n">
        <v>2.603</v>
      </c>
      <c r="M11" s="0" t="str">
        <f aca="false">CONCATENATE(B11," - ",C11)</f>
        <v>SELL - CALL</v>
      </c>
      <c r="N11" s="0" t="n">
        <f aca="false">L11+K11</f>
        <v>3.603</v>
      </c>
      <c r="O11" s="0" t="n">
        <v>3.05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114</v>
      </c>
      <c r="B12" s="0" t="str">
        <f aca="false">IF(I12&gt;0,"BUY","SELL")</f>
        <v>BUY</v>
      </c>
      <c r="C12" s="0" t="str">
        <f aca="false">IF(G12="C","CALL","PUT")</f>
        <v>PUT</v>
      </c>
      <c r="D12" s="7" t="s">
        <v>30</v>
      </c>
      <c r="E12" s="7" t="s">
        <v>19</v>
      </c>
      <c r="F12" s="7" t="s">
        <v>20</v>
      </c>
      <c r="G12" s="8" t="s">
        <v>31</v>
      </c>
      <c r="H12" s="8" t="n">
        <v>36586</v>
      </c>
      <c r="I12" s="9" t="n">
        <v>1000000</v>
      </c>
      <c r="J12" s="0" t="n">
        <f aca="false">ABS(I12)</f>
        <v>1000000</v>
      </c>
      <c r="K12" s="6" t="n">
        <v>0.5</v>
      </c>
      <c r="L12" s="0" t="n">
        <v>2.603</v>
      </c>
      <c r="M12" s="0" t="str">
        <f aca="false">CONCATENATE(B12," - ",C12)</f>
        <v>BUY - PUT</v>
      </c>
      <c r="N12" s="0" t="n">
        <f aca="false">L12+K12</f>
        <v>3.103</v>
      </c>
      <c r="O12" s="0" t="n">
        <v>3.05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53000.0000000004</v>
      </c>
      <c r="R12" s="13" t="n">
        <v>20000</v>
      </c>
    </row>
    <row r="13" customFormat="false" ht="12.75" hidden="false" customHeight="false" outlineLevel="0" collapsed="false">
      <c r="A13" s="21" t="s">
        <v>114</v>
      </c>
      <c r="B13" s="0" t="str">
        <f aca="false">IF(I13&gt;0,"BUY","SELL")</f>
        <v>BUY</v>
      </c>
      <c r="C13" s="0" t="str">
        <f aca="false">IF(G13="C","CALL","PUT")</f>
        <v>PUT</v>
      </c>
      <c r="D13" s="16" t="s">
        <v>32</v>
      </c>
      <c r="E13" s="7" t="s">
        <v>19</v>
      </c>
      <c r="F13" s="16" t="s">
        <v>20</v>
      </c>
      <c r="G13" s="16" t="s">
        <v>31</v>
      </c>
      <c r="H13" s="18" t="n">
        <v>36586</v>
      </c>
      <c r="I13" s="15" t="n">
        <v>310000</v>
      </c>
      <c r="J13" s="0" t="n">
        <f aca="false">ABS(I13)</f>
        <v>310000</v>
      </c>
      <c r="K13" s="16" t="n">
        <v>0.3</v>
      </c>
      <c r="L13" s="0" t="n">
        <v>2.603</v>
      </c>
      <c r="M13" s="0" t="str">
        <f aca="false">CONCATENATE(B13," - ",C13)</f>
        <v>BUY - PUT</v>
      </c>
      <c r="N13" s="0" t="n">
        <f aca="false">L13+K13</f>
        <v>2.903</v>
      </c>
      <c r="O13" s="0" t="n">
        <v>3.05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0</v>
      </c>
      <c r="R13" s="13" t="n">
        <v>0</v>
      </c>
    </row>
    <row r="14" customFormat="false" ht="12.75" hidden="false" customHeight="false" outlineLevel="0" collapsed="false">
      <c r="A14" s="12" t="s">
        <v>118</v>
      </c>
      <c r="B14" s="0" t="str">
        <f aca="false">IF(I14&gt;0,"BUY","SELL")</f>
        <v>BUY</v>
      </c>
      <c r="C14" s="0" t="str">
        <f aca="false">IF(G14="C","CALL","PUT")</f>
        <v>PUT</v>
      </c>
      <c r="D14" s="16" t="s">
        <v>34</v>
      </c>
      <c r="E14" s="7" t="s">
        <v>19</v>
      </c>
      <c r="F14" s="16" t="s">
        <v>20</v>
      </c>
      <c r="G14" s="16" t="s">
        <v>31</v>
      </c>
      <c r="H14" s="18" t="n">
        <v>36586</v>
      </c>
      <c r="I14" s="19" t="n">
        <v>2000000</v>
      </c>
      <c r="J14" s="0" t="n">
        <f aca="false">ABS(I14)</f>
        <v>2000000</v>
      </c>
      <c r="K14" s="19" t="n">
        <v>0.3</v>
      </c>
      <c r="L14" s="0" t="n">
        <v>2.603</v>
      </c>
      <c r="M14" s="0" t="str">
        <f aca="false">CONCATENATE(B14," - ",C14)</f>
        <v>BUY - PUT</v>
      </c>
      <c r="N14" s="0" t="n">
        <f aca="false">L14+K14</f>
        <v>2.903</v>
      </c>
      <c r="O14" s="0" t="n">
        <v>3.05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119</v>
      </c>
      <c r="B15" s="0" t="str">
        <f aca="false">IF(I15&gt;0,"BUY","SELL")</f>
        <v>BUY</v>
      </c>
      <c r="C15" s="0" t="str">
        <f aca="false">IF(G15="C","CALL","PUT")</f>
        <v>CALL</v>
      </c>
      <c r="D15" s="7" t="s">
        <v>120</v>
      </c>
      <c r="E15" s="7" t="s">
        <v>19</v>
      </c>
      <c r="F15" s="7" t="s">
        <v>20</v>
      </c>
      <c r="G15" s="7" t="s">
        <v>21</v>
      </c>
      <c r="H15" s="8" t="n">
        <v>36586</v>
      </c>
      <c r="I15" s="9" t="n">
        <v>310000</v>
      </c>
      <c r="J15" s="0" t="n">
        <f aca="false">ABS(I15)</f>
        <v>310000</v>
      </c>
      <c r="K15" s="7" t="n">
        <v>1</v>
      </c>
      <c r="L15" s="0" t="n">
        <v>2.603</v>
      </c>
      <c r="M15" s="0" t="str">
        <f aca="false">CONCATENATE(B15," - ",C15)</f>
        <v>BUY - CALL</v>
      </c>
      <c r="N15" s="0" t="n">
        <f aca="false">L15+K15</f>
        <v>3.603</v>
      </c>
      <c r="O15" s="0" t="n">
        <v>3.05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12" t="s">
        <v>119</v>
      </c>
      <c r="B16" s="0" t="str">
        <f aca="false">IF(I16&gt;0,"BUY","SELL")</f>
        <v>BUY</v>
      </c>
      <c r="C16" s="0" t="str">
        <f aca="false">IF(G16="C","CALL","PUT")</f>
        <v>CALL</v>
      </c>
      <c r="D16" s="0" t="s">
        <v>36</v>
      </c>
      <c r="E16" s="7" t="s">
        <v>19</v>
      </c>
      <c r="F16" s="0" t="s">
        <v>20</v>
      </c>
      <c r="G16" s="0" t="s">
        <v>21</v>
      </c>
      <c r="H16" s="8" t="n">
        <v>36586</v>
      </c>
      <c r="I16" s="0" t="n">
        <v>500000</v>
      </c>
      <c r="J16" s="0" t="n">
        <f aca="false">ABS(I16)</f>
        <v>500000</v>
      </c>
      <c r="K16" s="0" t="n">
        <v>1</v>
      </c>
      <c r="L16" s="0" t="n">
        <v>2.603</v>
      </c>
      <c r="M16" s="0" t="str">
        <f aca="false">CONCATENATE(B16," - ",C16)</f>
        <v>BUY - CALL</v>
      </c>
      <c r="N16" s="0" t="n">
        <f aca="false">L16+K16</f>
        <v>3.603</v>
      </c>
      <c r="O16" s="0" t="n">
        <v>3.05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12" t="s">
        <v>119</v>
      </c>
      <c r="B17" s="0" t="str">
        <f aca="false">IF(I17&gt;0,"BUY","SELL")</f>
        <v>BUY</v>
      </c>
      <c r="C17" s="0" t="str">
        <f aca="false">IF(G17="C","CALL","PUT")</f>
        <v>CALL</v>
      </c>
      <c r="D17" s="0" t="s">
        <v>37</v>
      </c>
      <c r="E17" s="7" t="s">
        <v>19</v>
      </c>
      <c r="F17" s="7" t="s">
        <v>20</v>
      </c>
      <c r="G17" s="8" t="s">
        <v>21</v>
      </c>
      <c r="H17" s="8" t="n">
        <v>36586</v>
      </c>
      <c r="I17" s="9" t="n">
        <v>500000</v>
      </c>
      <c r="J17" s="0" t="n">
        <f aca="false">ABS(I17)</f>
        <v>500000</v>
      </c>
      <c r="K17" s="7" t="n">
        <v>0.6</v>
      </c>
      <c r="L17" s="0" t="n">
        <v>2.603</v>
      </c>
      <c r="M17" s="0" t="str">
        <f aca="false">CONCATENATE(B17," - ",C17)</f>
        <v>BUY - CALL</v>
      </c>
      <c r="N17" s="0" t="n">
        <f aca="false">L17+K17</f>
        <v>3.203</v>
      </c>
      <c r="O17" s="0" t="n">
        <v>3.05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1" t="n">
        <v>0</v>
      </c>
    </row>
    <row r="18" customFormat="false" ht="12.75" hidden="false" customHeight="false" outlineLevel="0" collapsed="false">
      <c r="A18" s="12" t="s">
        <v>119</v>
      </c>
      <c r="B18" s="0" t="str">
        <f aca="false">IF(I18&gt;0,"BUY","SELL")</f>
        <v>BUY</v>
      </c>
      <c r="C18" s="0" t="str">
        <f aca="false">IF(G18="C","CALL","PUT")</f>
        <v>PUT</v>
      </c>
      <c r="D18" s="7" t="s">
        <v>39</v>
      </c>
      <c r="E18" s="7" t="s">
        <v>19</v>
      </c>
      <c r="F18" s="7" t="s">
        <v>20</v>
      </c>
      <c r="G18" s="7" t="s">
        <v>31</v>
      </c>
      <c r="H18" s="8" t="n">
        <v>36586</v>
      </c>
      <c r="I18" s="9" t="n">
        <v>1550000</v>
      </c>
      <c r="J18" s="0" t="n">
        <f aca="false">ABS(I18)</f>
        <v>1550000</v>
      </c>
      <c r="K18" s="7" t="n">
        <v>0.5</v>
      </c>
      <c r="L18" s="0" t="n">
        <v>2.603</v>
      </c>
      <c r="M18" s="0" t="str">
        <f aca="false">CONCATENATE(B18," - ",C18)</f>
        <v>BUY - PUT</v>
      </c>
      <c r="N18" s="0" t="n">
        <f aca="false">L18+K18</f>
        <v>3.103</v>
      </c>
      <c r="O18" s="0" t="n">
        <v>3.05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82150.0000000006</v>
      </c>
      <c r="R18" s="13" t="n">
        <v>31000</v>
      </c>
    </row>
    <row r="19" customFormat="false" ht="12.75" hidden="false" customHeight="false" outlineLevel="0" collapsed="false">
      <c r="A19" s="12" t="s">
        <v>119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40</v>
      </c>
      <c r="E19" s="7" t="s">
        <v>19</v>
      </c>
      <c r="F19" s="7" t="s">
        <v>20</v>
      </c>
      <c r="G19" s="8" t="s">
        <v>31</v>
      </c>
      <c r="H19" s="8" t="n">
        <v>36586</v>
      </c>
      <c r="I19" s="9" t="n">
        <v>310000</v>
      </c>
      <c r="J19" s="0" t="n">
        <f aca="false">ABS(I19)</f>
        <v>310000</v>
      </c>
      <c r="K19" s="7" t="n">
        <v>0.5</v>
      </c>
      <c r="L19" s="0" t="n">
        <v>2.603</v>
      </c>
      <c r="M19" s="0" t="str">
        <f aca="false">CONCATENATE(B19," - ",C19)</f>
        <v>BUY - PUT</v>
      </c>
      <c r="N19" s="0" t="n">
        <f aca="false">L19+K19</f>
        <v>3.103</v>
      </c>
      <c r="O19" s="0" t="n">
        <v>3.05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16430.0000000001</v>
      </c>
      <c r="R19" s="13" t="n">
        <v>6200.00000000001</v>
      </c>
    </row>
    <row r="20" customFormat="false" ht="12.75" hidden="false" customHeight="false" outlineLevel="0" collapsed="false">
      <c r="A20" s="23" t="s">
        <v>44</v>
      </c>
      <c r="B20" s="0" t="str">
        <f aca="false">IF(I20&gt;0,"BUY","SELL")</f>
        <v>BUY</v>
      </c>
      <c r="C20" s="0" t="str">
        <f aca="false">IF(G20="C","CALL","PUT")</f>
        <v>PUT</v>
      </c>
      <c r="D20" s="6" t="s">
        <v>45</v>
      </c>
      <c r="E20" s="7" t="s">
        <v>19</v>
      </c>
      <c r="F20" s="7" t="s">
        <v>20</v>
      </c>
      <c r="G20" s="8" t="s">
        <v>47</v>
      </c>
      <c r="H20" s="8" t="n">
        <v>36586</v>
      </c>
      <c r="I20" s="9" t="n">
        <v>310000</v>
      </c>
      <c r="J20" s="0" t="n">
        <f aca="false">ABS(I20)</f>
        <v>310000</v>
      </c>
      <c r="K20" s="7" t="n">
        <v>0.3</v>
      </c>
      <c r="L20" s="0" t="n">
        <v>2.603</v>
      </c>
      <c r="M20" s="0" t="str">
        <f aca="false">CONCATENATE(B20," - ",C20)</f>
        <v>BUY - PUT</v>
      </c>
      <c r="N20" s="0" t="n">
        <f aca="false">L20+K20</f>
        <v>2.903</v>
      </c>
      <c r="O20" s="0" t="n">
        <v>3.05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0</v>
      </c>
      <c r="R20" s="13" t="n">
        <v>0</v>
      </c>
    </row>
    <row r="21" customFormat="false" ht="12.75" hidden="false" customHeight="false" outlineLevel="0" collapsed="false">
      <c r="A21" s="7" t="s">
        <v>48</v>
      </c>
      <c r="B21" s="0" t="str">
        <f aca="false">IF(I21&gt;0,"BUY","SELL")</f>
        <v>BUY</v>
      </c>
      <c r="C21" s="0" t="str">
        <f aca="false">IF(G21="C","CALL","PUT")</f>
        <v>CALL</v>
      </c>
      <c r="D21" s="7" t="s">
        <v>49</v>
      </c>
      <c r="E21" s="7" t="s">
        <v>19</v>
      </c>
      <c r="F21" s="7" t="s">
        <v>20</v>
      </c>
      <c r="G21" s="8" t="s">
        <v>21</v>
      </c>
      <c r="H21" s="8" t="n">
        <v>36586</v>
      </c>
      <c r="I21" s="9" t="n">
        <v>930000</v>
      </c>
      <c r="J21" s="0" t="n">
        <f aca="false">ABS(I21)</f>
        <v>930000</v>
      </c>
      <c r="K21" s="6" t="n">
        <v>1</v>
      </c>
      <c r="L21" s="0" t="n">
        <v>2.603</v>
      </c>
      <c r="M21" s="0" t="str">
        <f aca="false">CONCATENATE(B21," - ",C21)</f>
        <v>BUY - CALL</v>
      </c>
      <c r="N21" s="0" t="n">
        <f aca="false">L21+K21</f>
        <v>3.603</v>
      </c>
      <c r="O21" s="0" t="n">
        <v>3.05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0</v>
      </c>
      <c r="R21" s="13" t="n">
        <v>0</v>
      </c>
    </row>
    <row r="22" customFormat="false" ht="12.75" hidden="false" customHeight="false" outlineLevel="0" collapsed="false">
      <c r="A22" s="16" t="s">
        <v>50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51</v>
      </c>
      <c r="E22" s="7" t="s">
        <v>19</v>
      </c>
      <c r="F22" s="7" t="s">
        <v>20</v>
      </c>
      <c r="G22" s="8" t="s">
        <v>21</v>
      </c>
      <c r="H22" s="8" t="n">
        <v>36586</v>
      </c>
      <c r="I22" s="9" t="n">
        <v>310000</v>
      </c>
      <c r="J22" s="0" t="n">
        <f aca="false">ABS(I22)</f>
        <v>310000</v>
      </c>
      <c r="K22" s="7" t="n">
        <v>1</v>
      </c>
      <c r="L22" s="0" t="n">
        <v>2.603</v>
      </c>
      <c r="M22" s="0" t="str">
        <f aca="false">CONCATENATE(B22," - ",C22)</f>
        <v>BUY - CALL</v>
      </c>
      <c r="N22" s="0" t="n">
        <f aca="false">L22+K22</f>
        <v>3.603</v>
      </c>
      <c r="O22" s="0" t="n">
        <v>3.05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23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19</v>
      </c>
      <c r="F23" s="7" t="s">
        <v>20</v>
      </c>
      <c r="G23" s="8" t="s">
        <v>21</v>
      </c>
      <c r="H23" s="8" t="n">
        <v>36586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2.603</v>
      </c>
      <c r="M23" s="0" t="str">
        <f aca="false">CONCATENATE(B23," - ",C23)</f>
        <v>BUY - CALL</v>
      </c>
      <c r="N23" s="0" t="n">
        <f aca="false">L23+K23</f>
        <v>3.603</v>
      </c>
      <c r="O23" s="0" t="n">
        <v>3.05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0</v>
      </c>
      <c r="R23" s="13" t="n">
        <v>0</v>
      </c>
    </row>
    <row r="24" customFormat="false" ht="12.75" hidden="false" customHeight="false" outlineLevel="0" collapsed="false">
      <c r="A24" s="23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19</v>
      </c>
      <c r="F24" s="7" t="s">
        <v>20</v>
      </c>
      <c r="G24" s="8" t="s">
        <v>47</v>
      </c>
      <c r="H24" s="8" t="n">
        <v>36586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2.603</v>
      </c>
      <c r="M24" s="0" t="str">
        <f aca="false">CONCATENATE(B24," - ",C24)</f>
        <v>SELL - PUT</v>
      </c>
      <c r="N24" s="0" t="n">
        <f aca="false">L24+K24</f>
        <v>3.388</v>
      </c>
      <c r="O24" s="0" t="n">
        <v>3.05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-1014000</v>
      </c>
      <c r="R24" s="13" t="n">
        <v>-915000</v>
      </c>
    </row>
    <row r="25" customFormat="false" ht="12.75" hidden="false" customHeight="false" outlineLevel="0" collapsed="false">
      <c r="A25" s="23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19</v>
      </c>
      <c r="F25" s="7" t="s">
        <v>20</v>
      </c>
      <c r="G25" s="8" t="s">
        <v>47</v>
      </c>
      <c r="H25" s="8" t="n">
        <v>36586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2.603</v>
      </c>
      <c r="M25" s="0" t="str">
        <f aca="false">CONCATENATE(B25," - ",C25)</f>
        <v>BUY - PUT</v>
      </c>
      <c r="N25" s="0" t="n">
        <f aca="false">L25+K25</f>
        <v>2.903</v>
      </c>
      <c r="O25" s="0" t="n">
        <v>3.05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23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19</v>
      </c>
      <c r="F26" s="7" t="s">
        <v>20</v>
      </c>
      <c r="G26" s="8" t="s">
        <v>47</v>
      </c>
      <c r="H26" s="8" t="n">
        <v>36586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2.603</v>
      </c>
      <c r="M26" s="0" t="str">
        <f aca="false">CONCATENATE(B26," - ",C26)</f>
        <v>BUY - PUT</v>
      </c>
      <c r="N26" s="0" t="n">
        <f aca="false">L26+K26</f>
        <v>2.903</v>
      </c>
      <c r="O26" s="0" t="n">
        <v>3.05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36586</v>
      </c>
      <c r="I27" s="9" t="n">
        <v>-310000</v>
      </c>
      <c r="J27" s="0" t="n">
        <f aca="false">ABS(I27)</f>
        <v>310000</v>
      </c>
      <c r="K27" s="6" t="n">
        <v>1</v>
      </c>
      <c r="L27" s="0" t="n">
        <v>2.603</v>
      </c>
      <c r="M27" s="0" t="str">
        <f aca="false">CONCATENATE(B27," - ",C27)</f>
        <v>SELL - CALL</v>
      </c>
      <c r="N27" s="0" t="n">
        <f aca="false">L27+K27</f>
        <v>3.603</v>
      </c>
      <c r="O27" s="0" t="n">
        <v>3.05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0</v>
      </c>
      <c r="R27" s="13" t="n">
        <v>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36586</v>
      </c>
      <c r="I28" s="9" t="n">
        <v>-310000</v>
      </c>
      <c r="J28" s="0" t="n">
        <f aca="false">ABS(I28)</f>
        <v>310000</v>
      </c>
      <c r="K28" s="6" t="n">
        <v>1</v>
      </c>
      <c r="L28" s="0" t="n">
        <v>2.603</v>
      </c>
      <c r="M28" s="0" t="str">
        <f aca="false">CONCATENATE(B28," - ",C28)</f>
        <v>SELL - CALL</v>
      </c>
      <c r="N28" s="0" t="n">
        <f aca="false">L28+K28</f>
        <v>3.603</v>
      </c>
      <c r="O28" s="0" t="n">
        <v>3.05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0</v>
      </c>
      <c r="R28" s="13" t="n">
        <v>0</v>
      </c>
    </row>
    <row r="29" customFormat="false" ht="12.75" hidden="false" customHeight="false" outlineLevel="0" collapsed="false">
      <c r="A29" s="22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7" t="s">
        <v>121</v>
      </c>
      <c r="E29" s="7" t="s">
        <v>19</v>
      </c>
      <c r="F29" s="7" t="s">
        <v>20</v>
      </c>
      <c r="G29" s="7" t="s">
        <v>21</v>
      </c>
      <c r="H29" s="8" t="n">
        <v>36586</v>
      </c>
      <c r="I29" s="9" t="n">
        <v>500000</v>
      </c>
      <c r="J29" s="0" t="n">
        <f aca="false">ABS(I29)</f>
        <v>500000</v>
      </c>
      <c r="K29" s="7" t="n">
        <v>1</v>
      </c>
      <c r="L29" s="0" t="n">
        <v>2.603</v>
      </c>
      <c r="M29" s="0" t="str">
        <f aca="false">CONCATENATE(B29," - ",C29)</f>
        <v>BUY - CALL</v>
      </c>
      <c r="N29" s="0" t="n">
        <f aca="false">L29+K29</f>
        <v>3.603</v>
      </c>
      <c r="O29" s="0" t="n">
        <v>3.05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0</v>
      </c>
      <c r="R29" s="13" t="n">
        <v>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BUY</v>
      </c>
      <c r="C30" s="0" t="str">
        <f aca="false">IF(G30="C","CALL","PUT")</f>
        <v>CALL</v>
      </c>
      <c r="D30" s="16" t="s">
        <v>60</v>
      </c>
      <c r="E30" s="7" t="s">
        <v>19</v>
      </c>
      <c r="F30" s="16" t="s">
        <v>20</v>
      </c>
      <c r="G30" s="16" t="s">
        <v>21</v>
      </c>
      <c r="H30" s="18" t="n">
        <v>36586</v>
      </c>
      <c r="I30" s="24" t="n">
        <v>3000000</v>
      </c>
      <c r="J30" s="0" t="n">
        <f aca="false">ABS(I30)</f>
        <v>3000000</v>
      </c>
      <c r="K30" s="16" t="n">
        <v>0.785</v>
      </c>
      <c r="L30" s="0" t="n">
        <v>2.603</v>
      </c>
      <c r="M30" s="0" t="str">
        <f aca="false">CONCATENATE(B30," - ",C30)</f>
        <v>BUY - CALL</v>
      </c>
      <c r="N30" s="0" t="n">
        <f aca="false">L30+K30</f>
        <v>3.388</v>
      </c>
      <c r="O30" s="0" t="n">
        <v>3.05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0</v>
      </c>
      <c r="R30" s="13" t="n">
        <v>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SELL</v>
      </c>
      <c r="C31" s="0" t="str">
        <f aca="false">IF(G31="C","CALL","PUT")</f>
        <v>CALL</v>
      </c>
      <c r="D31" s="16" t="s">
        <v>61</v>
      </c>
      <c r="E31" s="7" t="s">
        <v>19</v>
      </c>
      <c r="F31" s="16" t="s">
        <v>20</v>
      </c>
      <c r="G31" s="16" t="s">
        <v>21</v>
      </c>
      <c r="H31" s="18" t="n">
        <v>36586</v>
      </c>
      <c r="I31" s="24" t="n">
        <v>-1250000</v>
      </c>
      <c r="J31" s="0" t="n">
        <f aca="false">ABS(I31)</f>
        <v>1250000</v>
      </c>
      <c r="K31" s="16" t="n">
        <v>1</v>
      </c>
      <c r="L31" s="0" t="n">
        <v>2.603</v>
      </c>
      <c r="M31" s="0" t="str">
        <f aca="false">CONCATENATE(B31," - ",C31)</f>
        <v>SELL - CALL</v>
      </c>
      <c r="N31" s="0" t="n">
        <f aca="false">L31+K31</f>
        <v>3.603</v>
      </c>
      <c r="O31" s="0" t="n">
        <v>3.05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0</v>
      </c>
      <c r="R31" s="13" t="n">
        <v>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CALL</v>
      </c>
      <c r="D32" s="7" t="s">
        <v>29</v>
      </c>
      <c r="E32" s="7" t="s">
        <v>19</v>
      </c>
      <c r="F32" s="7" t="s">
        <v>20</v>
      </c>
      <c r="G32" s="8" t="s">
        <v>21</v>
      </c>
      <c r="H32" s="8" t="n">
        <v>36586</v>
      </c>
      <c r="I32" s="9" t="n">
        <v>500000</v>
      </c>
      <c r="J32" s="0" t="n">
        <f aca="false">ABS(I32)</f>
        <v>500000</v>
      </c>
      <c r="K32" s="6" t="n">
        <v>1</v>
      </c>
      <c r="L32" s="0" t="n">
        <v>2.603</v>
      </c>
      <c r="M32" s="0" t="str">
        <f aca="false">CONCATENATE(B32," - ",C32)</f>
        <v>BUY - CALL</v>
      </c>
      <c r="N32" s="0" t="n">
        <f aca="false">L32+K32</f>
        <v>3.603</v>
      </c>
      <c r="O32" s="0" t="n">
        <v>3.05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BUY</v>
      </c>
      <c r="C33" s="0" t="str">
        <f aca="false">IF(G33="C","CALL","PUT")</f>
        <v>PUT</v>
      </c>
      <c r="D33" s="16" t="s">
        <v>60</v>
      </c>
      <c r="E33" s="7" t="s">
        <v>19</v>
      </c>
      <c r="F33" s="16" t="s">
        <v>20</v>
      </c>
      <c r="G33" s="16" t="s">
        <v>31</v>
      </c>
      <c r="H33" s="18" t="n">
        <v>36586</v>
      </c>
      <c r="I33" s="24" t="n">
        <v>3000000</v>
      </c>
      <c r="J33" s="0" t="n">
        <f aca="false">ABS(I33)</f>
        <v>3000000</v>
      </c>
      <c r="K33" s="16" t="n">
        <v>0.785</v>
      </c>
      <c r="L33" s="0" t="n">
        <v>2.603</v>
      </c>
      <c r="M33" s="0" t="str">
        <f aca="false">CONCATENATE(B33," - ",C33)</f>
        <v>BUY - PUT</v>
      </c>
      <c r="N33" s="0" t="n">
        <f aca="false">L33+K33</f>
        <v>3.388</v>
      </c>
      <c r="O33" s="0" t="n">
        <v>3.05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1014000</v>
      </c>
      <c r="R33" s="13" t="n">
        <v>915000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25" t="s">
        <v>62</v>
      </c>
      <c r="E34" s="7" t="s">
        <v>19</v>
      </c>
      <c r="F34" s="25" t="s">
        <v>20</v>
      </c>
      <c r="G34" s="25" t="s">
        <v>31</v>
      </c>
      <c r="H34" s="18" t="n">
        <v>36586</v>
      </c>
      <c r="I34" s="19" t="n">
        <v>-500000</v>
      </c>
      <c r="J34" s="0" t="n">
        <f aca="false">ABS(I34)</f>
        <v>500000</v>
      </c>
      <c r="K34" s="19" t="n">
        <v>0.3</v>
      </c>
      <c r="L34" s="0" t="n">
        <v>2.603</v>
      </c>
      <c r="M34" s="0" t="str">
        <f aca="false">CONCATENATE(B34," - ",C34)</f>
        <v>SELL - PUT</v>
      </c>
      <c r="N34" s="0" t="n">
        <f aca="false">L34+K34</f>
        <v>2.903</v>
      </c>
      <c r="O34" s="0" t="n">
        <v>3.05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58</v>
      </c>
      <c r="B35" s="0" t="str">
        <f aca="false">IF(I35&gt;0,"BUY","SELL")</f>
        <v>SELL</v>
      </c>
      <c r="C35" s="0" t="str">
        <f aca="false">IF(G35="C","CALL","PUT")</f>
        <v>PUT</v>
      </c>
      <c r="D35" s="16" t="s">
        <v>34</v>
      </c>
      <c r="E35" s="7" t="s">
        <v>19</v>
      </c>
      <c r="F35" s="16" t="s">
        <v>20</v>
      </c>
      <c r="G35" s="16" t="s">
        <v>31</v>
      </c>
      <c r="H35" s="18" t="n">
        <v>36586</v>
      </c>
      <c r="I35" s="19" t="n">
        <v>-1000000</v>
      </c>
      <c r="J35" s="0" t="n">
        <f aca="false">ABS(I35)</f>
        <v>1000000</v>
      </c>
      <c r="K35" s="19" t="n">
        <v>0.3</v>
      </c>
      <c r="L35" s="0" t="n">
        <v>2.603</v>
      </c>
      <c r="M35" s="0" t="str">
        <f aca="false">CONCATENATE(B35," - ",C35)</f>
        <v>SELL - PUT</v>
      </c>
      <c r="N35" s="0" t="n">
        <f aca="false">L35+K35</f>
        <v>2.903</v>
      </c>
      <c r="O35" s="0" t="n">
        <v>3.05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115</v>
      </c>
      <c r="B36" s="0" t="str">
        <f aca="false">IF(I36&gt;0,"BUY","SELL")</f>
        <v>BUY</v>
      </c>
      <c r="C36" s="0" t="str">
        <f aca="false">IF(G36="C","CALL","PUT")</f>
        <v>CALL</v>
      </c>
      <c r="D36" s="25" t="s">
        <v>68</v>
      </c>
      <c r="E36" s="7" t="s">
        <v>19</v>
      </c>
      <c r="F36" s="25" t="s">
        <v>20</v>
      </c>
      <c r="G36" s="25" t="s">
        <v>21</v>
      </c>
      <c r="H36" s="43" t="n">
        <v>36586</v>
      </c>
      <c r="I36" s="42" t="n">
        <v>310000</v>
      </c>
      <c r="J36" s="0" t="n">
        <f aca="false">ABS(I36)</f>
        <v>310000</v>
      </c>
      <c r="K36" s="16" t="n">
        <v>0.5</v>
      </c>
      <c r="L36" s="0" t="n">
        <v>2.603</v>
      </c>
      <c r="M36" s="0" t="str">
        <f aca="false">CONCATENATE(B36," - ",C36)</f>
        <v>BUY - CALL</v>
      </c>
      <c r="N36" s="0" t="n">
        <f aca="false">L36+K36</f>
        <v>3.103</v>
      </c>
      <c r="O36" s="0" t="n">
        <v>3.05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1" t="n">
        <v>0</v>
      </c>
    </row>
    <row r="37" customFormat="false" ht="12.75" hidden="false" customHeight="false" outlineLevel="0" collapsed="false">
      <c r="A37" s="12" t="s">
        <v>122</v>
      </c>
      <c r="B37" s="0" t="str">
        <f aca="false">IF(I37&gt;0,"BUY","SELL")</f>
        <v>BUY</v>
      </c>
      <c r="C37" s="0" t="str">
        <f aca="false">IF(G37="C","CALL","PUT")</f>
        <v>CALL</v>
      </c>
      <c r="D37" s="7" t="s">
        <v>59</v>
      </c>
      <c r="E37" s="7" t="s">
        <v>19</v>
      </c>
      <c r="F37" s="7" t="s">
        <v>20</v>
      </c>
      <c r="G37" s="8" t="s">
        <v>21</v>
      </c>
      <c r="H37" s="8" t="n">
        <v>36586</v>
      </c>
      <c r="I37" s="9" t="n">
        <v>620000</v>
      </c>
      <c r="J37" s="0" t="n">
        <f aca="false">ABS(I37)</f>
        <v>620000</v>
      </c>
      <c r="K37" s="6" t="n">
        <v>1</v>
      </c>
      <c r="L37" s="0" t="n">
        <v>2.603</v>
      </c>
      <c r="M37" s="0" t="str">
        <f aca="false">CONCATENATE(B37," - ",C37)</f>
        <v>BUY - CALL</v>
      </c>
      <c r="N37" s="0" t="n">
        <f aca="false">L37+K37</f>
        <v>3.603</v>
      </c>
      <c r="O37" s="0" t="n">
        <v>3.05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0</v>
      </c>
      <c r="R37" s="13" t="n">
        <v>0</v>
      </c>
    </row>
    <row r="38" customFormat="false" ht="12.75" hidden="false" customHeight="false" outlineLevel="0" collapsed="false">
      <c r="A38" s="12" t="s">
        <v>122</v>
      </c>
      <c r="B38" s="0" t="str">
        <f aca="false">IF(I38&gt;0,"BUY","SELL")</f>
        <v>SELL</v>
      </c>
      <c r="C38" s="0" t="str">
        <f aca="false">IF(G38="C","CALL","PUT")</f>
        <v>CALL</v>
      </c>
      <c r="D38" s="20" t="s">
        <v>70</v>
      </c>
      <c r="E38" s="7" t="s">
        <v>19</v>
      </c>
      <c r="F38" s="7" t="s">
        <v>20</v>
      </c>
      <c r="G38" s="20" t="s">
        <v>21</v>
      </c>
      <c r="H38" s="8" t="n">
        <v>36586</v>
      </c>
      <c r="I38" s="9" t="n">
        <v>-1000000</v>
      </c>
      <c r="J38" s="0" t="n">
        <f aca="false">ABS(I38)</f>
        <v>1000000</v>
      </c>
      <c r="K38" s="20" t="n">
        <v>0.8</v>
      </c>
      <c r="L38" s="0" t="n">
        <v>2.603</v>
      </c>
      <c r="M38" s="0" t="str">
        <f aca="false">CONCATENATE(B38," - ",C38)</f>
        <v>SELL - CALL</v>
      </c>
      <c r="N38" s="0" t="n">
        <f aca="false">L38+K38</f>
        <v>3.403</v>
      </c>
      <c r="O38" s="0" t="n">
        <v>3.05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0</v>
      </c>
      <c r="R38" s="13" t="n">
        <v>0</v>
      </c>
    </row>
    <row r="39" customFormat="false" ht="12.75" hidden="false" customHeight="false" outlineLevel="0" collapsed="false">
      <c r="A39" s="12" t="s">
        <v>122</v>
      </c>
      <c r="B39" s="0" t="str">
        <f aca="false">IF(I39&gt;0,"BUY","SELL")</f>
        <v>BUY</v>
      </c>
      <c r="C39" s="0" t="str">
        <f aca="false">IF(G39="C","CALL","PUT")</f>
        <v>CALL</v>
      </c>
      <c r="D39" s="16" t="s">
        <v>71</v>
      </c>
      <c r="E39" s="7" t="s">
        <v>19</v>
      </c>
      <c r="F39" s="16" t="s">
        <v>20</v>
      </c>
      <c r="G39" s="16" t="s">
        <v>21</v>
      </c>
      <c r="H39" s="18" t="n">
        <v>36586</v>
      </c>
      <c r="I39" s="19" t="n">
        <v>310000</v>
      </c>
      <c r="J39" s="0" t="n">
        <f aca="false">ABS(I39)</f>
        <v>310000</v>
      </c>
      <c r="K39" s="16" t="n">
        <v>0.5</v>
      </c>
      <c r="L39" s="0" t="n">
        <v>2.603</v>
      </c>
      <c r="M39" s="0" t="str">
        <f aca="false">CONCATENATE(B39," - ",C39)</f>
        <v>BUY - CALL</v>
      </c>
      <c r="N39" s="0" t="n">
        <f aca="false">L39+K39</f>
        <v>3.103</v>
      </c>
      <c r="O39" s="0" t="n">
        <v>3.05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0</v>
      </c>
      <c r="R39" s="11" t="n">
        <v>0</v>
      </c>
    </row>
    <row r="40" customFormat="false" ht="12.75" hidden="false" customHeight="false" outlineLevel="0" collapsed="false">
      <c r="A40" s="12" t="s">
        <v>122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72</v>
      </c>
      <c r="E40" s="7" t="s">
        <v>19</v>
      </c>
      <c r="F40" s="7" t="s">
        <v>20</v>
      </c>
      <c r="G40" s="8" t="s">
        <v>21</v>
      </c>
      <c r="H40" s="8" t="n">
        <v>36586</v>
      </c>
      <c r="I40" s="9" t="n">
        <v>200000</v>
      </c>
      <c r="J40" s="0" t="n">
        <f aca="false">ABS(I40)</f>
        <v>200000</v>
      </c>
      <c r="K40" s="7" t="n">
        <v>0.5</v>
      </c>
      <c r="L40" s="0" t="n">
        <v>2.603</v>
      </c>
      <c r="M40" s="0" t="str">
        <f aca="false">CONCATENATE(B40," - ",C40)</f>
        <v>BUY - CALL</v>
      </c>
      <c r="N40" s="0" t="n">
        <f aca="false">L40+K40</f>
        <v>3.103</v>
      </c>
      <c r="O40" s="0" t="n">
        <v>3.05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0</v>
      </c>
      <c r="R40" s="11" t="n">
        <v>0</v>
      </c>
    </row>
    <row r="41" customFormat="false" ht="12.75" hidden="false" customHeight="false" outlineLevel="0" collapsed="false">
      <c r="A41" s="12" t="s">
        <v>122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73</v>
      </c>
      <c r="E41" s="7" t="s">
        <v>19</v>
      </c>
      <c r="F41" s="7" t="s">
        <v>20</v>
      </c>
      <c r="G41" s="8" t="s">
        <v>21</v>
      </c>
      <c r="H41" s="8" t="n">
        <v>36586</v>
      </c>
      <c r="I41" s="9" t="n">
        <v>310000</v>
      </c>
      <c r="J41" s="0" t="n">
        <f aca="false">ABS(I41)</f>
        <v>310000</v>
      </c>
      <c r="K41" s="7" t="n">
        <v>1</v>
      </c>
      <c r="L41" s="0" t="n">
        <v>2.603</v>
      </c>
      <c r="M41" s="0" t="str">
        <f aca="false">CONCATENATE(B41," - ",C41)</f>
        <v>BUY - CALL</v>
      </c>
      <c r="N41" s="0" t="n">
        <f aca="false">L41+K41</f>
        <v>3.603</v>
      </c>
      <c r="O41" s="0" t="n">
        <v>3.05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0</v>
      </c>
      <c r="R41" s="13" t="n">
        <v>0</v>
      </c>
    </row>
    <row r="42" customFormat="false" ht="12.75" hidden="false" customHeight="false" outlineLevel="0" collapsed="false">
      <c r="A42" s="12" t="s">
        <v>122</v>
      </c>
      <c r="B42" s="0" t="str">
        <f aca="false">IF(I42&gt;0,"BUY","SELL")</f>
        <v>SELL</v>
      </c>
      <c r="C42" s="0" t="str">
        <f aca="false">IF(G42="C","CALL","PUT")</f>
        <v>PUT</v>
      </c>
      <c r="D42" s="7" t="s">
        <v>74</v>
      </c>
      <c r="E42" s="7" t="s">
        <v>19</v>
      </c>
      <c r="F42" s="7" t="s">
        <v>20</v>
      </c>
      <c r="G42" s="7" t="s">
        <v>31</v>
      </c>
      <c r="H42" s="8" t="n">
        <v>36586</v>
      </c>
      <c r="I42" s="9" t="n">
        <v>-1000000</v>
      </c>
      <c r="J42" s="0" t="n">
        <f aca="false">ABS(I42)</f>
        <v>1000000</v>
      </c>
      <c r="K42" s="7" t="n">
        <v>0.7</v>
      </c>
      <c r="L42" s="0" t="n">
        <v>2.603</v>
      </c>
      <c r="M42" s="0" t="str">
        <f aca="false">CONCATENATE(B42," - ",C42)</f>
        <v>SELL - PUT</v>
      </c>
      <c r="N42" s="0" t="n">
        <f aca="false">L42+K42</f>
        <v>3.303</v>
      </c>
      <c r="O42" s="0" t="n">
        <v>3.05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-253000</v>
      </c>
      <c r="R42" s="13" t="n">
        <v>-220000</v>
      </c>
    </row>
    <row r="43" customFormat="false" ht="12.75" hidden="false" customHeight="false" outlineLevel="0" collapsed="false">
      <c r="A43" s="12" t="s">
        <v>122</v>
      </c>
      <c r="B43" s="0" t="str">
        <f aca="false">IF(I43&gt;0,"BUY","SELL")</f>
        <v>BUY</v>
      </c>
      <c r="C43" s="0" t="str">
        <f aca="false">IF(G43="C","CALL","PUT")</f>
        <v>PUT</v>
      </c>
      <c r="D43" s="6" t="s">
        <v>75</v>
      </c>
      <c r="E43" s="7" t="s">
        <v>19</v>
      </c>
      <c r="F43" s="7" t="s">
        <v>20</v>
      </c>
      <c r="G43" s="8" t="s">
        <v>31</v>
      </c>
      <c r="H43" s="8" t="n">
        <v>36586</v>
      </c>
      <c r="I43" s="9" t="n">
        <v>500000</v>
      </c>
      <c r="J43" s="0" t="n">
        <f aca="false">ABS(I43)</f>
        <v>500000</v>
      </c>
      <c r="K43" s="7" t="n">
        <v>0.4</v>
      </c>
      <c r="L43" s="0" t="n">
        <v>2.603</v>
      </c>
      <c r="M43" s="0" t="str">
        <f aca="false">CONCATENATE(B43," - ",C43)</f>
        <v>BUY - PUT</v>
      </c>
      <c r="N43" s="0" t="n">
        <f aca="false">L43+K43</f>
        <v>3.003</v>
      </c>
      <c r="O43" s="0" t="n">
        <v>3.05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1" t="n">
        <v>0</v>
      </c>
    </row>
    <row r="44" customFormat="false" ht="12.75" hidden="false" customHeight="false" outlineLevel="0" collapsed="false">
      <c r="A44" s="12" t="s">
        <v>116</v>
      </c>
      <c r="B44" s="0" t="str">
        <f aca="false">IF(I44&gt;0,"BUY","SELL")</f>
        <v>SELL</v>
      </c>
      <c r="C44" s="0" t="str">
        <f aca="false">IF(G44="C","CALL","PUT")</f>
        <v>CALL</v>
      </c>
      <c r="D44" s="7" t="s">
        <v>77</v>
      </c>
      <c r="E44" s="7" t="s">
        <v>19</v>
      </c>
      <c r="F44" s="7" t="s">
        <v>20</v>
      </c>
      <c r="G44" s="7" t="s">
        <v>21</v>
      </c>
      <c r="H44" s="8" t="n">
        <v>36586</v>
      </c>
      <c r="I44" s="9" t="n">
        <v>-1000000</v>
      </c>
      <c r="J44" s="0" t="n">
        <f aca="false">ABS(I44)</f>
        <v>1000000</v>
      </c>
      <c r="K44" s="7" t="n">
        <v>0.72</v>
      </c>
      <c r="L44" s="0" t="n">
        <v>2.603</v>
      </c>
      <c r="M44" s="0" t="str">
        <f aca="false">CONCATENATE(B44," - ",C44)</f>
        <v>SELL - CALL</v>
      </c>
      <c r="N44" s="0" t="n">
        <f aca="false">L44+K44</f>
        <v>3.323</v>
      </c>
      <c r="O44" s="0" t="n">
        <v>3.05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3" t="n">
        <v>0</v>
      </c>
    </row>
    <row r="45" customFormat="false" ht="12.75" hidden="false" customHeight="false" outlineLevel="0" collapsed="false">
      <c r="A45" s="12" t="s">
        <v>116</v>
      </c>
      <c r="B45" s="0" t="str">
        <f aca="false">IF(I45&gt;0,"BUY","SELL")</f>
        <v>BUY</v>
      </c>
      <c r="C45" s="0" t="str">
        <f aca="false">IF(G45="C","CALL","PUT")</f>
        <v>CALL</v>
      </c>
      <c r="D45" s="7" t="s">
        <v>123</v>
      </c>
      <c r="E45" s="7" t="s">
        <v>19</v>
      </c>
      <c r="F45" s="7" t="s">
        <v>20</v>
      </c>
      <c r="G45" s="7" t="s">
        <v>21</v>
      </c>
      <c r="H45" s="8" t="n">
        <v>36586</v>
      </c>
      <c r="I45" s="9" t="n">
        <v>1500000</v>
      </c>
      <c r="J45" s="0" t="n">
        <f aca="false">ABS(I45)</f>
        <v>1500000</v>
      </c>
      <c r="K45" s="7" t="n">
        <v>1</v>
      </c>
      <c r="L45" s="0" t="n">
        <v>2.603</v>
      </c>
      <c r="M45" s="0" t="str">
        <f aca="false">CONCATENATE(B45," - ",C45)</f>
        <v>BUY - CALL</v>
      </c>
      <c r="N45" s="0" t="n">
        <f aca="false">L45+K45</f>
        <v>3.603</v>
      </c>
      <c r="O45" s="0" t="n">
        <v>3.05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12" t="s">
        <v>116</v>
      </c>
      <c r="B46" s="0" t="str">
        <f aca="false">IF(I46&gt;0,"BUY","SELL")</f>
        <v>BUY</v>
      </c>
      <c r="C46" s="0" t="str">
        <f aca="false">IF(G46="C","CALL","PUT")</f>
        <v>CALL</v>
      </c>
      <c r="D46" s="7" t="s">
        <v>78</v>
      </c>
      <c r="E46" s="7" t="s">
        <v>19</v>
      </c>
      <c r="F46" s="7" t="s">
        <v>20</v>
      </c>
      <c r="G46" s="7" t="s">
        <v>21</v>
      </c>
      <c r="H46" s="8" t="n">
        <v>36586</v>
      </c>
      <c r="I46" s="9" t="n">
        <v>620000</v>
      </c>
      <c r="J46" s="0" t="n">
        <f aca="false">ABS(I46)</f>
        <v>620000</v>
      </c>
      <c r="K46" s="7" t="n">
        <v>1</v>
      </c>
      <c r="L46" s="0" t="n">
        <v>2.603</v>
      </c>
      <c r="M46" s="0" t="str">
        <f aca="false">CONCATENATE(B46," - ",C46)</f>
        <v>BUY - CALL</v>
      </c>
      <c r="N46" s="0" t="n">
        <f aca="false">L46+K46</f>
        <v>3.603</v>
      </c>
      <c r="O46" s="0" t="n">
        <v>3.05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0</v>
      </c>
      <c r="R46" s="13" t="n">
        <v>0</v>
      </c>
    </row>
    <row r="47" customFormat="false" ht="12.75" hidden="false" customHeight="false" outlineLevel="0" collapsed="false">
      <c r="A47" s="12" t="s">
        <v>116</v>
      </c>
      <c r="B47" s="0" t="str">
        <f aca="false">IF(I47&gt;0,"BUY","SELL")</f>
        <v>SELL</v>
      </c>
      <c r="C47" s="0" t="str">
        <f aca="false">IF(G47="C","CALL","PUT")</f>
        <v>CALL</v>
      </c>
      <c r="D47" s="16" t="s">
        <v>60</v>
      </c>
      <c r="E47" s="7" t="s">
        <v>19</v>
      </c>
      <c r="F47" s="16" t="s">
        <v>20</v>
      </c>
      <c r="G47" s="16" t="s">
        <v>21</v>
      </c>
      <c r="H47" s="18" t="n">
        <v>36586</v>
      </c>
      <c r="I47" s="24" t="n">
        <v>-5000000</v>
      </c>
      <c r="J47" s="0" t="n">
        <f aca="false">ABS(I47)</f>
        <v>5000000</v>
      </c>
      <c r="K47" s="16" t="n">
        <v>0.785</v>
      </c>
      <c r="L47" s="0" t="n">
        <v>2.603</v>
      </c>
      <c r="M47" s="0" t="str">
        <f aca="false">CONCATENATE(B47," - ",C47)</f>
        <v>SELL - CALL</v>
      </c>
      <c r="N47" s="0" t="n">
        <f aca="false">L47+K47</f>
        <v>3.388</v>
      </c>
      <c r="O47" s="0" t="n">
        <v>3.05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0</v>
      </c>
      <c r="R47" s="13" t="n">
        <v>0</v>
      </c>
    </row>
    <row r="48" customFormat="false" ht="12.75" hidden="false" customHeight="false" outlineLevel="0" collapsed="false">
      <c r="A48" s="12" t="s">
        <v>116</v>
      </c>
      <c r="B48" s="0" t="str">
        <f aca="false">IF(I48&gt;0,"BUY","SELL")</f>
        <v>BUY</v>
      </c>
      <c r="C48" s="0" t="str">
        <f aca="false">IF(G48="C","CALL","PUT")</f>
        <v>CALL</v>
      </c>
      <c r="D48" s="16" t="s">
        <v>79</v>
      </c>
      <c r="E48" s="7" t="s">
        <v>19</v>
      </c>
      <c r="F48" s="16" t="s">
        <v>20</v>
      </c>
      <c r="G48" s="16" t="s">
        <v>21</v>
      </c>
      <c r="H48" s="18" t="n">
        <v>36586</v>
      </c>
      <c r="I48" s="24" t="n">
        <v>500000</v>
      </c>
      <c r="J48" s="0" t="n">
        <f aca="false">ABS(I48)</f>
        <v>500000</v>
      </c>
      <c r="K48" s="16" t="n">
        <v>1</v>
      </c>
      <c r="L48" s="0" t="n">
        <v>2.603</v>
      </c>
      <c r="M48" s="0" t="str">
        <f aca="false">CONCATENATE(B48," - ",C48)</f>
        <v>BUY - CALL</v>
      </c>
      <c r="N48" s="0" t="n">
        <f aca="false">L48+K48</f>
        <v>3.603</v>
      </c>
      <c r="O48" s="0" t="n">
        <v>3.05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0</v>
      </c>
      <c r="R48" s="13" t="n">
        <v>0</v>
      </c>
    </row>
    <row r="49" customFormat="false" ht="12.75" hidden="false" customHeight="false" outlineLevel="0" collapsed="false">
      <c r="A49" s="12" t="s">
        <v>116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61</v>
      </c>
      <c r="E49" s="7" t="s">
        <v>19</v>
      </c>
      <c r="F49" s="16" t="s">
        <v>20</v>
      </c>
      <c r="G49" s="16" t="s">
        <v>21</v>
      </c>
      <c r="H49" s="18" t="n">
        <v>36586</v>
      </c>
      <c r="I49" s="24" t="n">
        <v>2000000</v>
      </c>
      <c r="J49" s="0" t="n">
        <f aca="false">ABS(I49)</f>
        <v>2000000</v>
      </c>
      <c r="K49" s="16" t="n">
        <v>1</v>
      </c>
      <c r="L49" s="0" t="n">
        <v>2.603</v>
      </c>
      <c r="M49" s="0" t="str">
        <f aca="false">CONCATENATE(B49," - ",C49)</f>
        <v>BUY - CALL</v>
      </c>
      <c r="N49" s="0" t="n">
        <f aca="false">L49+K49</f>
        <v>3.603</v>
      </c>
      <c r="O49" s="0" t="n">
        <v>3.05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0</v>
      </c>
      <c r="R49" s="13" t="n">
        <v>0</v>
      </c>
    </row>
    <row r="50" customFormat="false" ht="12.75" hidden="false" customHeight="false" outlineLevel="0" collapsed="false">
      <c r="A50" s="12" t="s">
        <v>116</v>
      </c>
      <c r="B50" s="0" t="str">
        <f aca="false">IF(I50&gt;0,"BUY","SELL")</f>
        <v>SELL</v>
      </c>
      <c r="C50" s="0" t="str">
        <f aca="false">IF(G50="C","CALL","PUT")</f>
        <v>CALL</v>
      </c>
      <c r="D50" s="6" t="s">
        <v>80</v>
      </c>
      <c r="E50" s="7" t="s">
        <v>19</v>
      </c>
      <c r="F50" s="7" t="s">
        <v>20</v>
      </c>
      <c r="G50" s="8" t="s">
        <v>21</v>
      </c>
      <c r="H50" s="8" t="n">
        <v>36586</v>
      </c>
      <c r="I50" s="9" t="n">
        <v>-620000</v>
      </c>
      <c r="J50" s="0" t="n">
        <f aca="false">ABS(I50)</f>
        <v>620000</v>
      </c>
      <c r="K50" s="20" t="n">
        <v>1</v>
      </c>
      <c r="L50" s="0" t="n">
        <v>2.603</v>
      </c>
      <c r="M50" s="0" t="str">
        <f aca="false">CONCATENATE(B50," - ",C50)</f>
        <v>SELL - CALL</v>
      </c>
      <c r="N50" s="0" t="n">
        <f aca="false">L50+K50</f>
        <v>3.603</v>
      </c>
      <c r="O50" s="0" t="n">
        <v>3.05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0</v>
      </c>
      <c r="R50" s="13" t="n">
        <v>0</v>
      </c>
    </row>
    <row r="51" customFormat="false" ht="12.75" hidden="false" customHeight="false" outlineLevel="0" collapsed="false">
      <c r="A51" s="12" t="s">
        <v>116</v>
      </c>
      <c r="B51" s="0" t="str">
        <f aca="false">IF(I51&gt;0,"BUY","SELL")</f>
        <v>BUY</v>
      </c>
      <c r="C51" s="0" t="str">
        <f aca="false">IF(G51="C","CALL","PUT")</f>
        <v>CALL</v>
      </c>
      <c r="D51" s="7" t="s">
        <v>124</v>
      </c>
      <c r="E51" s="7" t="s">
        <v>19</v>
      </c>
      <c r="F51" s="7" t="s">
        <v>20</v>
      </c>
      <c r="G51" s="8" t="s">
        <v>21</v>
      </c>
      <c r="H51" s="8" t="n">
        <v>36586</v>
      </c>
      <c r="I51" s="9" t="n">
        <v>2000000</v>
      </c>
      <c r="J51" s="0" t="n">
        <f aca="false">ABS(I51)</f>
        <v>2000000</v>
      </c>
      <c r="K51" s="0" t="n">
        <v>1.1</v>
      </c>
      <c r="L51" s="0" t="n">
        <v>2.603</v>
      </c>
      <c r="M51" s="0" t="str">
        <f aca="false">CONCATENATE(B51," - ",C51)</f>
        <v>BUY - CALL</v>
      </c>
      <c r="N51" s="0" t="n">
        <f aca="false">L51+K51</f>
        <v>3.703</v>
      </c>
      <c r="O51" s="0" t="n">
        <v>3.05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0</v>
      </c>
      <c r="R51" s="13" t="n">
        <v>0</v>
      </c>
    </row>
    <row r="52" customFormat="false" ht="12.75" hidden="false" customHeight="false" outlineLevel="0" collapsed="false">
      <c r="A52" s="12" t="s">
        <v>116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36586</v>
      </c>
      <c r="I52" s="9" t="n">
        <v>310000</v>
      </c>
      <c r="J52" s="0" t="n">
        <f aca="false">ABS(I52)</f>
        <v>310000</v>
      </c>
      <c r="K52" s="7" t="n">
        <v>0.5</v>
      </c>
      <c r="L52" s="0" t="n">
        <v>2.603</v>
      </c>
      <c r="M52" s="0" t="str">
        <f aca="false">CONCATENATE(B52," - ",C52)</f>
        <v>BUY - CALL</v>
      </c>
      <c r="N52" s="0" t="n">
        <f aca="false">L52+K52</f>
        <v>3.103</v>
      </c>
      <c r="O52" s="0" t="n">
        <v>3.05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0</v>
      </c>
      <c r="R52" s="11" t="n">
        <v>0</v>
      </c>
    </row>
    <row r="53" customFormat="false" ht="12.75" hidden="false" customHeight="false" outlineLevel="0" collapsed="false">
      <c r="A53" s="12" t="s">
        <v>116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19</v>
      </c>
      <c r="F53" s="7" t="s">
        <v>20</v>
      </c>
      <c r="G53" s="8" t="s">
        <v>21</v>
      </c>
      <c r="H53" s="8" t="n">
        <v>36586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2.603</v>
      </c>
      <c r="M53" s="0" t="str">
        <f aca="false">CONCATENATE(B53," - ",C53)</f>
        <v>SELL - CALL</v>
      </c>
      <c r="N53" s="0" t="n">
        <f aca="false">L53+K53</f>
        <v>3.603</v>
      </c>
      <c r="O53" s="0" t="n">
        <v>3.05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0</v>
      </c>
      <c r="R53" s="13" t="n">
        <v>0</v>
      </c>
    </row>
    <row r="54" customFormat="false" ht="12.75" hidden="false" customHeight="false" outlineLevel="0" collapsed="false">
      <c r="A54" s="12" t="s">
        <v>116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19</v>
      </c>
      <c r="F54" s="7" t="s">
        <v>20</v>
      </c>
      <c r="G54" s="8" t="s">
        <v>21</v>
      </c>
      <c r="H54" s="8" t="n">
        <v>36586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2.603</v>
      </c>
      <c r="M54" s="0" t="str">
        <f aca="false">CONCATENATE(B54," - ",C54)</f>
        <v>SELL - CALL</v>
      </c>
      <c r="N54" s="0" t="n">
        <f aca="false">L54+K54</f>
        <v>3.388</v>
      </c>
      <c r="O54" s="0" t="n">
        <v>3.05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0</v>
      </c>
      <c r="R54" s="13" t="n">
        <v>0</v>
      </c>
    </row>
    <row r="55" customFormat="false" ht="12.75" hidden="false" customHeight="false" outlineLevel="0" collapsed="false">
      <c r="A55" s="12" t="s">
        <v>116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36586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2.603</v>
      </c>
      <c r="M55" s="0" t="str">
        <f aca="false">CONCATENATE(B55," - ",C55)</f>
        <v>SELL - PUT</v>
      </c>
      <c r="N55" s="0" t="n">
        <f aca="false">L55+K55</f>
        <v>3.303</v>
      </c>
      <c r="O55" s="0" t="n">
        <v>3.05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-253000</v>
      </c>
      <c r="R55" s="13" t="n">
        <v>-220000</v>
      </c>
    </row>
    <row r="56" customFormat="false" ht="12.75" hidden="false" customHeight="false" outlineLevel="0" collapsed="false">
      <c r="A56" s="12" t="s">
        <v>116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36586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2.603</v>
      </c>
      <c r="M56" s="0" t="str">
        <f aca="false">CONCATENATE(B56," - ",C56)</f>
        <v>SELL - PUT</v>
      </c>
      <c r="N56" s="0" t="n">
        <f aca="false">L56+K56</f>
        <v>3.323</v>
      </c>
      <c r="O56" s="0" t="n">
        <v>3.05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-273000.000000001</v>
      </c>
      <c r="R56" s="13" t="n">
        <v>-240000</v>
      </c>
    </row>
    <row r="57" customFormat="false" ht="12.75" hidden="false" customHeight="false" outlineLevel="0" collapsed="false">
      <c r="A57" s="12" t="s">
        <v>116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36586</v>
      </c>
      <c r="I57" s="9" t="n">
        <v>-930000</v>
      </c>
      <c r="J57" s="0" t="n">
        <f aca="false">ABS(I57)</f>
        <v>930000</v>
      </c>
      <c r="K57" s="6" t="n">
        <v>0.5</v>
      </c>
      <c r="L57" s="0" t="n">
        <v>2.603</v>
      </c>
      <c r="M57" s="0" t="str">
        <f aca="false">CONCATENATE(B57," - ",C57)</f>
        <v>SELL - PUT</v>
      </c>
      <c r="N57" s="0" t="n">
        <f aca="false">L57+K57</f>
        <v>3.103</v>
      </c>
      <c r="O57" s="0" t="n">
        <v>3.05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-49290.0000000004</v>
      </c>
      <c r="R57" s="13" t="n">
        <v>-18600</v>
      </c>
    </row>
    <row r="58" customFormat="false" ht="12.75" hidden="false" customHeight="false" outlineLevel="0" collapsed="false">
      <c r="A58" s="21" t="s">
        <v>116</v>
      </c>
      <c r="B58" s="0" t="str">
        <f aca="false">IF(I58&gt;0,"BUY","SELL")</f>
        <v>SELL</v>
      </c>
      <c r="C58" s="0" t="str">
        <f aca="false">IF(G58="C","CALL","PUT")</f>
        <v>PUT</v>
      </c>
      <c r="D58" s="16" t="s">
        <v>60</v>
      </c>
      <c r="E58" s="7" t="s">
        <v>19</v>
      </c>
      <c r="F58" s="16" t="s">
        <v>20</v>
      </c>
      <c r="G58" s="16" t="s">
        <v>31</v>
      </c>
      <c r="H58" s="18" t="n">
        <v>36586</v>
      </c>
      <c r="I58" s="24" t="n">
        <v>-5000000</v>
      </c>
      <c r="J58" s="0" t="n">
        <f aca="false">ABS(I58)</f>
        <v>5000000</v>
      </c>
      <c r="K58" s="16" t="n">
        <v>0.785</v>
      </c>
      <c r="L58" s="0" t="n">
        <v>2.603</v>
      </c>
      <c r="M58" s="0" t="str">
        <f aca="false">CONCATENATE(B58," - ",C58)</f>
        <v>SELL - PUT</v>
      </c>
      <c r="N58" s="0" t="n">
        <f aca="false">L58+K58</f>
        <v>3.388</v>
      </c>
      <c r="O58" s="0" t="n">
        <v>3.05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-1690000</v>
      </c>
      <c r="R58" s="13" t="n">
        <v>-1525000</v>
      </c>
    </row>
    <row r="59" customFormat="false" ht="12.75" hidden="false" customHeight="false" outlineLevel="0" collapsed="false">
      <c r="A59" s="39" t="s">
        <v>125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7" t="s">
        <v>19</v>
      </c>
      <c r="F59" s="25" t="s">
        <v>20</v>
      </c>
      <c r="G59" s="25" t="s">
        <v>31</v>
      </c>
      <c r="H59" s="18" t="n">
        <v>36586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2.603</v>
      </c>
      <c r="M59" s="0" t="str">
        <f aca="false">CONCATENATE(B59," - ",C59)</f>
        <v>BUY - PUT</v>
      </c>
      <c r="N59" s="0" t="n">
        <f aca="false">L59+K59</f>
        <v>2.903</v>
      </c>
      <c r="O59" s="0" t="n">
        <v>3.05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39" t="s">
        <v>125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36586</v>
      </c>
      <c r="I60" s="9" t="n">
        <v>620000</v>
      </c>
      <c r="J60" s="0" t="n">
        <f aca="false">ABS(I60)</f>
        <v>620000</v>
      </c>
      <c r="K60" s="7" t="n">
        <v>0.5</v>
      </c>
      <c r="L60" s="0" t="n">
        <v>2.603</v>
      </c>
      <c r="M60" s="0" t="str">
        <f aca="false">CONCATENATE(B60," - ",C60)</f>
        <v>BUY - PUT</v>
      </c>
      <c r="N60" s="0" t="n">
        <f aca="false">L60+K60</f>
        <v>3.103</v>
      </c>
      <c r="O60" s="0" t="n">
        <v>3.05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32860.0000000002</v>
      </c>
      <c r="R60" s="13" t="n">
        <v>12400</v>
      </c>
    </row>
    <row r="61" customFormat="false" ht="12.75" hidden="false" customHeight="false" outlineLevel="0" collapsed="false">
      <c r="A61" s="6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36586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2.603</v>
      </c>
      <c r="M61" s="0" t="str">
        <f aca="false">CONCATENATE(B61," - ",C61)</f>
        <v>BUY - CALL</v>
      </c>
      <c r="N61" s="0" t="n">
        <f aca="false">L61+K61</f>
        <v>3.103</v>
      </c>
      <c r="O61" s="0" t="n">
        <v>3.05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0</v>
      </c>
      <c r="R61" s="11" t="n">
        <v>0</v>
      </c>
    </row>
    <row r="62" customFormat="false" ht="12.75" hidden="false" customHeight="false" outlineLevel="0" collapsed="false">
      <c r="A62" s="16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36586</v>
      </c>
      <c r="I62" s="9" t="n">
        <v>930000</v>
      </c>
      <c r="J62" s="0" t="n">
        <f aca="false">ABS(I62)</f>
        <v>930000</v>
      </c>
      <c r="K62" s="7" t="n">
        <v>0.5</v>
      </c>
      <c r="L62" s="0" t="n">
        <v>2.603</v>
      </c>
      <c r="M62" s="0" t="str">
        <f aca="false">CONCATENATE(B62," - ",C62)</f>
        <v>BUY - CALL</v>
      </c>
      <c r="N62" s="0" t="n">
        <f aca="false">L62+K62</f>
        <v>3.103</v>
      </c>
      <c r="O62" s="0" t="n">
        <v>3.05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0</v>
      </c>
      <c r="R62" s="11" t="n">
        <v>0</v>
      </c>
    </row>
    <row r="63" customFormat="false" ht="12.75" hidden="false" customHeight="false" outlineLevel="0" collapsed="false">
      <c r="A63" s="16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36586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2.603</v>
      </c>
      <c r="M63" s="0" t="str">
        <f aca="false">CONCATENATE(B63," - ",C63)</f>
        <v>BUY - PUT</v>
      </c>
      <c r="N63" s="0" t="n">
        <f aca="false">L63+K63</f>
        <v>3.003</v>
      </c>
      <c r="O63" s="0" t="n">
        <v>3.05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16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36586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2.603</v>
      </c>
      <c r="M64" s="0" t="str">
        <f aca="false">CONCATENATE(B64," - ",C64)</f>
        <v>BUY - PUT</v>
      </c>
      <c r="N64" s="0" t="n">
        <f aca="false">L64+K64</f>
        <v>3.103</v>
      </c>
      <c r="O64" s="0" t="n">
        <v>3.05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26500.0000000002</v>
      </c>
      <c r="R64" s="11" t="n">
        <v>10000</v>
      </c>
    </row>
    <row r="65" customFormat="false" ht="12.75" hidden="false" customHeight="false" outlineLevel="0" collapsed="false">
      <c r="A65" s="16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19</v>
      </c>
      <c r="F65" s="7" t="s">
        <v>20</v>
      </c>
      <c r="G65" s="8" t="s">
        <v>21</v>
      </c>
      <c r="H65" s="8" t="n">
        <v>36586</v>
      </c>
      <c r="I65" s="9" t="n">
        <v>-310000</v>
      </c>
      <c r="J65" s="0" t="n">
        <f aca="false">ABS(I65)</f>
        <v>310000</v>
      </c>
      <c r="K65" s="7" t="n">
        <v>0.72</v>
      </c>
      <c r="L65" s="0" t="n">
        <v>2.603</v>
      </c>
      <c r="M65" s="0" t="str">
        <f aca="false">CONCATENATE(B65," - ",C65)</f>
        <v>SELL - CALL</v>
      </c>
      <c r="N65" s="0" t="n">
        <f aca="false">L65+K65</f>
        <v>3.323</v>
      </c>
      <c r="O65" s="0" t="n">
        <v>3.05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0</v>
      </c>
      <c r="R65" s="13" t="n">
        <v>0</v>
      </c>
    </row>
    <row r="66" customFormat="false" ht="12.75" hidden="false" customHeight="false" outlineLevel="0" collapsed="false">
      <c r="A66" s="16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19</v>
      </c>
      <c r="F66" s="7" t="s">
        <v>20</v>
      </c>
      <c r="G66" s="8" t="s">
        <v>47</v>
      </c>
      <c r="H66" s="8" t="n">
        <v>36586</v>
      </c>
      <c r="I66" s="9" t="n">
        <v>-310000</v>
      </c>
      <c r="J66" s="0" t="n">
        <f aca="false">ABS(I66)</f>
        <v>310000</v>
      </c>
      <c r="K66" s="7" t="n">
        <v>0.72</v>
      </c>
      <c r="L66" s="0" t="n">
        <v>2.603</v>
      </c>
      <c r="M66" s="0" t="str">
        <f aca="false">CONCATENATE(B66," - ",C66)</f>
        <v>SELL - PUT</v>
      </c>
      <c r="N66" s="0" t="n">
        <f aca="false">L66+K66</f>
        <v>3.323</v>
      </c>
      <c r="O66" s="0" t="n">
        <v>3.05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-84630.0000000002</v>
      </c>
      <c r="R66" s="13" t="n">
        <v>-74400</v>
      </c>
    </row>
    <row r="67" customFormat="false" ht="12.75" hidden="false" customHeight="false" outlineLevel="0" collapsed="false">
      <c r="A67" s="21" t="s">
        <v>126</v>
      </c>
      <c r="B67" s="0" t="str">
        <f aca="false">IF(I67&gt;0,"BUY","SELL")</f>
        <v>BUY</v>
      </c>
      <c r="C67" s="0" t="str">
        <f aca="false">IF(G67="C","CALL","PUT")</f>
        <v>CALL</v>
      </c>
      <c r="D67" s="7" t="s">
        <v>98</v>
      </c>
      <c r="E67" s="7" t="s">
        <v>19</v>
      </c>
      <c r="F67" s="7" t="s">
        <v>20</v>
      </c>
      <c r="G67" s="7" t="s">
        <v>21</v>
      </c>
      <c r="H67" s="8" t="n">
        <v>36586</v>
      </c>
      <c r="I67" s="9" t="n">
        <v>155000</v>
      </c>
      <c r="J67" s="0" t="n">
        <f aca="false">ABS(I67)</f>
        <v>155000</v>
      </c>
      <c r="K67" s="7" t="n">
        <v>0.75</v>
      </c>
      <c r="L67" s="0" t="n">
        <v>2.603</v>
      </c>
      <c r="M67" s="0" t="str">
        <f aca="false">CONCATENATE(B67," - ",C67)</f>
        <v>BUY - CALL</v>
      </c>
      <c r="N67" s="0" t="n">
        <f aca="false">L67+K67</f>
        <v>3.353</v>
      </c>
      <c r="O67" s="0" t="n">
        <v>3.05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0</v>
      </c>
      <c r="R67" s="13" t="n">
        <v>0</v>
      </c>
    </row>
    <row r="68" customFormat="false" ht="12.75" hidden="false" customHeight="false" outlineLevel="0" collapsed="false">
      <c r="A68" s="21" t="s">
        <v>126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36586</v>
      </c>
      <c r="I68" s="9" t="n">
        <v>310000</v>
      </c>
      <c r="J68" s="0" t="n">
        <f aca="false">ABS(I68)</f>
        <v>310000</v>
      </c>
      <c r="K68" s="7" t="n">
        <v>0.5</v>
      </c>
      <c r="L68" s="0" t="n">
        <v>2.603</v>
      </c>
      <c r="M68" s="0" t="str">
        <f aca="false">CONCATENATE(B68," - ",C68)</f>
        <v>BUY - CALL</v>
      </c>
      <c r="N68" s="0" t="n">
        <f aca="false">L68+K68</f>
        <v>3.103</v>
      </c>
      <c r="O68" s="0" t="n">
        <v>3.05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0</v>
      </c>
      <c r="R68" s="11" t="n">
        <v>0</v>
      </c>
    </row>
    <row r="69" customFormat="false" ht="12.75" hidden="false" customHeight="false" outlineLevel="0" collapsed="false">
      <c r="A69" s="16" t="s">
        <v>58</v>
      </c>
      <c r="B69" s="0" t="str">
        <f aca="false">IF(I69&gt;0,"BUY","SELL")</f>
        <v>SELL</v>
      </c>
      <c r="C69" s="0" t="str">
        <f aca="false">IF(G69="C","CALL","PUT")</f>
        <v>CALL</v>
      </c>
      <c r="D69" s="6" t="s">
        <v>127</v>
      </c>
      <c r="E69" s="7" t="s">
        <v>19</v>
      </c>
      <c r="F69" s="7" t="s">
        <v>20</v>
      </c>
      <c r="G69" s="8" t="s">
        <v>21</v>
      </c>
      <c r="H69" s="8" t="n">
        <v>36586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2.603</v>
      </c>
      <c r="M69" s="0" t="str">
        <f aca="false">CONCATENATE(B69," - ",C69)</f>
        <v>SELL - CALL</v>
      </c>
      <c r="N69" s="0" t="n">
        <f aca="false">L69+K69</f>
        <v>3.603</v>
      </c>
      <c r="O69" s="0" t="n">
        <v>3.05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0</v>
      </c>
      <c r="R69" s="13" t="n">
        <v>0</v>
      </c>
    </row>
    <row r="70" customFormat="false" ht="12.75" hidden="false" customHeight="false" outlineLevel="0" collapsed="false">
      <c r="A70" s="16" t="s">
        <v>58</v>
      </c>
      <c r="B70" s="0" t="str">
        <f aca="false">IF(I70&gt;0,"BUY","SELL")</f>
        <v>SELL</v>
      </c>
      <c r="C70" s="0" t="str">
        <f aca="false">IF(G70="C","CALL","PUT")</f>
        <v>CALL</v>
      </c>
      <c r="D70" s="6" t="s">
        <v>100</v>
      </c>
      <c r="E70" s="7" t="s">
        <v>19</v>
      </c>
      <c r="F70" s="7" t="s">
        <v>20</v>
      </c>
      <c r="G70" s="8" t="s">
        <v>21</v>
      </c>
      <c r="H70" s="8" t="n">
        <v>36586</v>
      </c>
      <c r="I70" s="9" t="n">
        <v>-500000</v>
      </c>
      <c r="J70" s="0" t="n">
        <f aca="false">ABS(I70)</f>
        <v>500000</v>
      </c>
      <c r="K70" s="7" t="n">
        <v>1</v>
      </c>
      <c r="L70" s="0" t="n">
        <v>2.603</v>
      </c>
      <c r="M70" s="0" t="str">
        <f aca="false">CONCATENATE(B70," - ",C70)</f>
        <v>SELL - CALL</v>
      </c>
      <c r="N70" s="0" t="n">
        <f aca="false">L70+K70</f>
        <v>3.603</v>
      </c>
      <c r="O70" s="0" t="n">
        <v>3.05</v>
      </c>
      <c r="P70" s="10" t="n">
        <f aca="false">IF(M70="SELL - PUT",IF(O70-N70&gt;0,0,(O70-N70)*J70),IF(M70="BUY - CALL",IF(N70-O70&gt;0,0,(O70-N70)*J70),IF(M70="SELL - CALL",IF(N70-O70&gt;0,0,(N70-O70)*J70),IF(M70="BUY - PUT",IF(O70-N70&gt;0,0,(N70-O70)*J70)))))</f>
        <v>0</v>
      </c>
      <c r="R70" s="13" t="n">
        <v>0</v>
      </c>
    </row>
    <row r="71" customFormat="false" ht="12.75" hidden="false" customHeight="false" outlineLevel="0" collapsed="false">
      <c r="A71" s="21" t="s">
        <v>116</v>
      </c>
      <c r="B71" s="0" t="str">
        <f aca="false">IF(I71&gt;0,"BUY","SELL")</f>
        <v>BUY</v>
      </c>
      <c r="C71" s="0" t="str">
        <f aca="false">IF(G71="C","CALL","PUT")</f>
        <v>PUT</v>
      </c>
      <c r="D71" s="0" t="s">
        <v>128</v>
      </c>
      <c r="E71" s="7" t="s">
        <v>19</v>
      </c>
      <c r="F71" s="0" t="s">
        <v>20</v>
      </c>
      <c r="G71" s="0" t="s">
        <v>31</v>
      </c>
      <c r="H71" s="8" t="n">
        <v>36586</v>
      </c>
      <c r="I71" s="0" t="n">
        <v>1500000</v>
      </c>
      <c r="J71" s="0" t="n">
        <f aca="false">ABS(I71)</f>
        <v>1500000</v>
      </c>
      <c r="K71" s="0" t="n">
        <v>0.7</v>
      </c>
      <c r="L71" s="0" t="n">
        <v>2.603</v>
      </c>
      <c r="M71" s="0" t="str">
        <f aca="false">CONCATENATE(B71," - ",C71)</f>
        <v>BUY - PUT</v>
      </c>
      <c r="N71" s="0" t="n">
        <f aca="false">L71+K71</f>
        <v>3.303</v>
      </c>
      <c r="O71" s="0" t="n">
        <v>3.05</v>
      </c>
      <c r="P71" s="10" t="n">
        <f aca="false">IF(M71="SELL - PUT",IF(O71-N71&gt;0,0,(O71-N71)*J71),IF(M71="BUY - CALL",IF(N71-O71&gt;0,0,(O71-N71)*J71),IF(M71="SELL - CALL",IF(N71-O71&gt;0,0,(N71-O71)*J71),IF(M71="BUY - PUT",IF(O71-N71&gt;0,0,(N71-O71)*J71)))))</f>
        <v>379500</v>
      </c>
      <c r="R71" s="13" t="n">
        <v>330000</v>
      </c>
    </row>
    <row r="72" customFormat="false" ht="12.75" hidden="false" customHeight="false" outlineLevel="0" collapsed="false">
      <c r="A72" s="21" t="s">
        <v>119</v>
      </c>
      <c r="B72" s="0" t="str">
        <f aca="false">IF(I72&gt;0,"BUY","SELL")</f>
        <v>SELL</v>
      </c>
      <c r="C72" s="0" t="str">
        <f aca="false">IF(G72="C","CALL","PUT")</f>
        <v>CALL</v>
      </c>
      <c r="D72" s="6" t="s">
        <v>41</v>
      </c>
      <c r="E72" s="7" t="s">
        <v>42</v>
      </c>
      <c r="F72" s="7" t="s">
        <v>20</v>
      </c>
      <c r="G72" s="8" t="s">
        <v>21</v>
      </c>
      <c r="H72" s="8" t="n">
        <v>36586</v>
      </c>
      <c r="I72" s="9" t="n">
        <v>-500000</v>
      </c>
      <c r="J72" s="0" t="n">
        <f aca="false">ABS(I72)</f>
        <v>500000</v>
      </c>
      <c r="K72" s="7" t="n">
        <v>0.175</v>
      </c>
      <c r="L72" s="0" t="n">
        <v>2.603</v>
      </c>
      <c r="M72" s="0" t="str">
        <f aca="false">CONCATENATE(B72," - ",C72)</f>
        <v>SELL - CALL</v>
      </c>
      <c r="N72" s="0" t="n">
        <f aca="false">L72+K72</f>
        <v>2.778</v>
      </c>
      <c r="O72" s="44" t="n">
        <v>2.65</v>
      </c>
      <c r="P72" s="10" t="n">
        <f aca="false">IF(M72="SELL - PUT",IF(O72-N72&gt;0,0,(O72-N72)*J72),IF(M72="BUY - CALL",IF(N72-O72&gt;0,0,(O72-N72)*J72),IF(M72="SELL - CALL",IF(N72-O72&gt;0,0,(N72-O72)*J72),IF(M72="BUY - PUT",IF(O72-N72&gt;0,0,(N72-O72)*J72)))))</f>
        <v>0</v>
      </c>
      <c r="R72" s="13" t="n">
        <v>0</v>
      </c>
    </row>
    <row r="73" customFormat="false" ht="12.75" hidden="false" customHeight="false" outlineLevel="0" collapsed="false">
      <c r="A73" s="21" t="s">
        <v>119</v>
      </c>
      <c r="B73" s="0" t="str">
        <f aca="false">IF(I73&gt;0,"BUY","SELL")</f>
        <v>SELL</v>
      </c>
      <c r="C73" s="0" t="str">
        <f aca="false">IF(G73="C","CALL","PUT")</f>
        <v>CALL</v>
      </c>
      <c r="D73" s="6" t="s">
        <v>43</v>
      </c>
      <c r="E73" s="7" t="s">
        <v>42</v>
      </c>
      <c r="F73" s="7" t="s">
        <v>20</v>
      </c>
      <c r="G73" s="8" t="s">
        <v>21</v>
      </c>
      <c r="H73" s="8" t="n">
        <v>36586</v>
      </c>
      <c r="I73" s="9" t="n">
        <v>-500000</v>
      </c>
      <c r="J73" s="0" t="n">
        <f aca="false">ABS(I73)</f>
        <v>500000</v>
      </c>
      <c r="K73" s="7" t="n">
        <v>0.175</v>
      </c>
      <c r="L73" s="0" t="n">
        <v>2.603</v>
      </c>
      <c r="M73" s="0" t="str">
        <f aca="false">CONCATENATE(B73," - ",C73)</f>
        <v>SELL - CALL</v>
      </c>
      <c r="N73" s="0" t="n">
        <f aca="false">L73+K73</f>
        <v>2.778</v>
      </c>
      <c r="O73" s="45" t="n">
        <v>2.65</v>
      </c>
      <c r="P73" s="10" t="n">
        <f aca="false">IF(M73="SELL - PUT",IF(O73-N73&gt;0,0,(O73-N73)*J73),IF(M73="BUY - CALL",IF(N73-O73&gt;0,0,(O73-N73)*J73),IF(M73="SELL - CALL",IF(N73-O73&gt;0,0,(N73-O73)*J73),IF(M73="BUY - PUT",IF(O73-N73&gt;0,0,(N73-O73)*J73)))))</f>
        <v>0</v>
      </c>
      <c r="R73" s="13" t="n">
        <v>0</v>
      </c>
    </row>
    <row r="74" customFormat="false" ht="12.75" hidden="false" customHeight="false" outlineLevel="0" collapsed="false">
      <c r="A74" s="6" t="s">
        <v>52</v>
      </c>
      <c r="B74" s="0" t="str">
        <f aca="false">IF(I74&gt;0,"BUY","SELL")</f>
        <v>BUY</v>
      </c>
      <c r="C74" s="0" t="str">
        <f aca="false">IF(G74="C","CALL","PUT")</f>
        <v>CALL</v>
      </c>
      <c r="D74" s="6" t="s">
        <v>43</v>
      </c>
      <c r="E74" s="7" t="s">
        <v>42</v>
      </c>
      <c r="F74" s="7" t="s">
        <v>20</v>
      </c>
      <c r="G74" s="8" t="s">
        <v>21</v>
      </c>
      <c r="H74" s="8" t="n">
        <v>36586</v>
      </c>
      <c r="I74" s="9" t="n">
        <v>250000</v>
      </c>
      <c r="J74" s="0" t="n">
        <f aca="false">ABS(I74)</f>
        <v>250000</v>
      </c>
      <c r="K74" s="20" t="n">
        <v>0.175</v>
      </c>
      <c r="L74" s="0" t="n">
        <v>2.603</v>
      </c>
      <c r="M74" s="0" t="str">
        <f aca="false">CONCATENATE(B74," - ",C74)</f>
        <v>BUY - CALL</v>
      </c>
      <c r="N74" s="0" t="n">
        <f aca="false">L74+K74</f>
        <v>2.778</v>
      </c>
      <c r="O74" s="45" t="n">
        <v>2.65</v>
      </c>
      <c r="P74" s="10" t="n">
        <f aca="false">IF(M74="SELL - PUT",IF(O74-N74&gt;0,0,(O74-N74)*J74),IF(M74="BUY - CALL",IF(N74-O74&gt;0,0,(O74-N74)*J74),IF(M74="SELL - CALL",IF(N74-O74&gt;0,0,(N74-O74)*J74),IF(M74="BUY - PUT",IF(O74-N74&gt;0,0,(N74-O74)*J74)))))</f>
        <v>0</v>
      </c>
      <c r="R74" s="13" t="n">
        <v>0</v>
      </c>
    </row>
    <row r="75" customFormat="false" ht="12.75" hidden="false" customHeight="false" outlineLevel="0" collapsed="false">
      <c r="A75" s="46" t="s">
        <v>129</v>
      </c>
      <c r="B75" s="0" t="str">
        <f aca="false">IF(I75&gt;0,"BUY","SELL")</f>
        <v>SELL</v>
      </c>
      <c r="C75" s="0" t="str">
        <f aca="false">IF(G75="C","CALL","PUT")</f>
        <v>CALL</v>
      </c>
      <c r="D75" s="20" t="s">
        <v>130</v>
      </c>
      <c r="E75" s="7" t="s">
        <v>19</v>
      </c>
      <c r="F75" s="20" t="s">
        <v>131</v>
      </c>
      <c r="G75" s="20" t="s">
        <v>132</v>
      </c>
      <c r="H75" s="8" t="n">
        <v>36586</v>
      </c>
      <c r="I75" s="9" t="n">
        <v>-1000000</v>
      </c>
      <c r="J75" s="0" t="n">
        <f aca="false">ABS(I75)</f>
        <v>1000000</v>
      </c>
      <c r="K75" s="20" t="n">
        <v>1</v>
      </c>
      <c r="L75" s="0" t="n">
        <v>2.603</v>
      </c>
      <c r="M75" s="0" t="str">
        <f aca="false">CONCATENATE(B75," - ",C75)</f>
        <v>SELL - CALL</v>
      </c>
      <c r="N75" s="0" t="n">
        <f aca="false">L75+K75</f>
        <v>3.603</v>
      </c>
      <c r="O75" s="45" t="n">
        <v>3.05</v>
      </c>
      <c r="P75" s="10" t="n">
        <f aca="false">IF(M75="SELL - PUT",IF(O75-N75&gt;0,0,(O75-N75)*J75),IF(M75="BUY - CALL",IF(N75-O75&gt;0,0,(O75-N75)*J75),IF(M75="SELL - CALL",IF(N75-O75&gt;0,0,(N75-O75)*J75),IF(M75="BUY - PUT",IF(O75-N75&gt;0,0,(N75-O75)*J75)))))</f>
        <v>0</v>
      </c>
      <c r="R75" s="13" t="n">
        <v>0</v>
      </c>
    </row>
    <row r="76" customFormat="false" ht="12.75" hidden="false" customHeight="false" outlineLevel="0" collapsed="false">
      <c r="A76" s="47" t="s">
        <v>129</v>
      </c>
      <c r="B76" s="0" t="str">
        <f aca="false">IF(I76&gt;0,"BUY","SELL")</f>
        <v>SELL</v>
      </c>
      <c r="C76" s="0" t="str">
        <f aca="false">IF(G76="C","CALL","PUT")</f>
        <v>CALL</v>
      </c>
      <c r="D76" s="20" t="s">
        <v>133</v>
      </c>
      <c r="E76" s="7" t="s">
        <v>19</v>
      </c>
      <c r="F76" s="20" t="s">
        <v>131</v>
      </c>
      <c r="G76" s="20" t="s">
        <v>132</v>
      </c>
      <c r="H76" s="8" t="n">
        <v>36586</v>
      </c>
      <c r="I76" s="9" t="n">
        <v>-2000000</v>
      </c>
      <c r="J76" s="0" t="n">
        <f aca="false">ABS(I76)</f>
        <v>2000000</v>
      </c>
      <c r="K76" s="20" t="n">
        <v>1</v>
      </c>
      <c r="L76" s="0" t="n">
        <v>2.603</v>
      </c>
      <c r="M76" s="0" t="str">
        <f aca="false">CONCATENATE(B76," - ",C76)</f>
        <v>SELL - CALL</v>
      </c>
      <c r="N76" s="0" t="n">
        <f aca="false">L76+K76</f>
        <v>3.603</v>
      </c>
      <c r="O76" s="45" t="n">
        <v>3.05</v>
      </c>
      <c r="P76" s="10" t="n">
        <f aca="false">IF(M76="SELL - PUT",IF(O76-N76&gt;0,0,(O76-N76)*J76),IF(M76="BUY - CALL",IF(N76-O76&gt;0,0,(O76-N76)*J76),IF(M76="SELL - CALL",IF(N76-O76&gt;0,0,(N76-O76)*J76),IF(M76="BUY - PUT",IF(O76-N76&gt;0,0,(N76-O76)*J76)))))</f>
        <v>0</v>
      </c>
      <c r="R76" s="13" t="n">
        <v>0</v>
      </c>
    </row>
    <row r="77" customFormat="false" ht="12.75" hidden="false" customHeight="false" outlineLevel="0" collapsed="false">
      <c r="A77" s="48" t="s">
        <v>119</v>
      </c>
      <c r="B77" s="0" t="str">
        <f aca="false">IF(I77&gt;0,"BUY","SELL")</f>
        <v>BUY</v>
      </c>
      <c r="C77" s="0" t="str">
        <f aca="false">IF(G77="C","CALL","PUT")</f>
        <v>CALL</v>
      </c>
      <c r="D77" s="20" t="s">
        <v>134</v>
      </c>
      <c r="E77" s="7" t="s">
        <v>19</v>
      </c>
      <c r="F77" s="20" t="s">
        <v>131</v>
      </c>
      <c r="G77" s="20" t="s">
        <v>132</v>
      </c>
      <c r="H77" s="8" t="n">
        <v>36586</v>
      </c>
      <c r="I77" s="9" t="n">
        <v>2000000</v>
      </c>
      <c r="J77" s="0" t="n">
        <f aca="false">ABS(I77)</f>
        <v>2000000</v>
      </c>
      <c r="K77" s="20" t="n">
        <v>1</v>
      </c>
      <c r="L77" s="0" t="n">
        <v>2.603</v>
      </c>
      <c r="M77" s="0" t="str">
        <f aca="false">CONCATENATE(B77," - ",C77)</f>
        <v>BUY - CALL</v>
      </c>
      <c r="N77" s="0" t="n">
        <f aca="false">L77+K77</f>
        <v>3.603</v>
      </c>
      <c r="O77" s="45" t="n">
        <v>3.05</v>
      </c>
      <c r="P77" s="10" t="n">
        <f aca="false">IF(M77="SELL - PUT",IF(O77-N77&gt;0,0,(O77-N77)*J77),IF(M77="BUY - CALL",IF(N77-O77&gt;0,0,(O77-N77)*J77),IF(M77="SELL - CALL",IF(N77-O77&gt;0,0,(N77-O77)*J77),IF(M77="BUY - PUT",IF(O77-N77&gt;0,0,(N77-O77)*J77)))))</f>
        <v>0</v>
      </c>
      <c r="R77" s="13" t="n">
        <v>0</v>
      </c>
    </row>
    <row r="78" customFormat="false" ht="12.75" hidden="false" customHeight="false" outlineLevel="0" collapsed="false">
      <c r="A78" s="48" t="s">
        <v>119</v>
      </c>
      <c r="B78" s="0" t="str">
        <f aca="false">IF(I78&gt;0,"BUY","SELL")</f>
        <v>BUY</v>
      </c>
      <c r="C78" s="0" t="str">
        <f aca="false">IF(G78="C","CALL","PUT")</f>
        <v>CALL</v>
      </c>
      <c r="D78" s="20" t="s">
        <v>134</v>
      </c>
      <c r="E78" s="7" t="s">
        <v>19</v>
      </c>
      <c r="F78" s="20" t="s">
        <v>131</v>
      </c>
      <c r="G78" s="20" t="s">
        <v>132</v>
      </c>
      <c r="H78" s="8" t="n">
        <v>36586</v>
      </c>
      <c r="I78" s="9" t="n">
        <v>1000000</v>
      </c>
      <c r="J78" s="0" t="n">
        <f aca="false">ABS(I78)</f>
        <v>1000000</v>
      </c>
      <c r="K78" s="20" t="n">
        <v>1</v>
      </c>
      <c r="L78" s="0" t="n">
        <v>2.603</v>
      </c>
      <c r="M78" s="0" t="str">
        <f aca="false">CONCATENATE(B78," - ",C78)</f>
        <v>BUY - CALL</v>
      </c>
      <c r="N78" s="0" t="n">
        <f aca="false">L78+K78</f>
        <v>3.603</v>
      </c>
      <c r="O78" s="45" t="n">
        <v>3.05</v>
      </c>
      <c r="P78" s="10" t="n">
        <f aca="false">IF(M78="SELL - PUT",IF(O78-N78&gt;0,0,(O78-N78)*J78),IF(M78="BUY - CALL",IF(N78-O78&gt;0,0,(O78-N78)*J78),IF(M78="SELL - CALL",IF(N78-O78&gt;0,0,(N78-O78)*J78),IF(M78="BUY - PUT",IF(O78-N78&gt;0,0,(N78-O78)*J78)))))</f>
        <v>0</v>
      </c>
      <c r="R78" s="13" t="n">
        <v>0</v>
      </c>
    </row>
    <row r="79" customFormat="false" ht="12.75" hidden="false" customHeight="false" outlineLevel="0" collapsed="false">
      <c r="A79" s="47" t="s">
        <v>129</v>
      </c>
      <c r="B79" s="0" t="str">
        <f aca="false">IF(I79&gt;0,"BUY","SELL")</f>
        <v>SELL</v>
      </c>
      <c r="C79" s="0" t="str">
        <f aca="false">IF(G79="C","CALL","PUT")</f>
        <v>CALL</v>
      </c>
      <c r="D79" s="7" t="s">
        <v>135</v>
      </c>
      <c r="E79" s="7" t="s">
        <v>19</v>
      </c>
      <c r="F79" s="20" t="s">
        <v>131</v>
      </c>
      <c r="G79" s="20" t="s">
        <v>132</v>
      </c>
      <c r="H79" s="8" t="n">
        <v>36586</v>
      </c>
      <c r="I79" s="9" t="n">
        <v>-1000000</v>
      </c>
      <c r="J79" s="0" t="n">
        <f aca="false">ABS(I79)</f>
        <v>1000000</v>
      </c>
      <c r="K79" s="20" t="n">
        <v>0.7</v>
      </c>
      <c r="L79" s="0" t="n">
        <v>2.603</v>
      </c>
      <c r="M79" s="0" t="str">
        <f aca="false">CONCATENATE(B79," - ",C79)</f>
        <v>SELL - CALL</v>
      </c>
      <c r="N79" s="0" t="n">
        <f aca="false">L79+K79</f>
        <v>3.303</v>
      </c>
      <c r="O79" s="45" t="n">
        <v>3.05</v>
      </c>
      <c r="P79" s="10" t="n">
        <f aca="false">IF(M79="SELL - PUT",IF(O79-N79&gt;0,0,(O79-N79)*J79),IF(M79="BUY - CALL",IF(N79-O79&gt;0,0,(O79-N79)*J79),IF(M79="SELL - CALL",IF(N79-O79&gt;0,0,(N79-O79)*J79),IF(M79="BUY - PUT",IF(O79-N79&gt;0,0,(N79-O79)*J79)))))</f>
        <v>0</v>
      </c>
      <c r="R79" s="13" t="n">
        <v>0</v>
      </c>
    </row>
    <row r="80" customFormat="false" ht="12.75" hidden="false" customHeight="false" outlineLevel="0" collapsed="false">
      <c r="A80" s="47" t="s">
        <v>136</v>
      </c>
      <c r="B80" s="0" t="str">
        <f aca="false">IF(I80&gt;0,"BUY","SELL")</f>
        <v>BUY</v>
      </c>
      <c r="C80" s="0" t="str">
        <f aca="false">IF(G80="C","CALL","PUT")</f>
        <v>PUT</v>
      </c>
      <c r="D80" s="6" t="s">
        <v>137</v>
      </c>
      <c r="E80" s="7" t="s">
        <v>19</v>
      </c>
      <c r="F80" s="20" t="s">
        <v>131</v>
      </c>
      <c r="G80" s="20" t="s">
        <v>47</v>
      </c>
      <c r="H80" s="8" t="n">
        <v>36586</v>
      </c>
      <c r="I80" s="9" t="n">
        <v>310000</v>
      </c>
      <c r="J80" s="0" t="n">
        <f aca="false">ABS(I80)</f>
        <v>310000</v>
      </c>
      <c r="K80" s="20" t="n">
        <v>0.45</v>
      </c>
      <c r="L80" s="0" t="n">
        <v>2.603</v>
      </c>
      <c r="M80" s="0" t="str">
        <f aca="false">CONCATENATE(B80," - ",C80)</f>
        <v>BUY - PUT</v>
      </c>
      <c r="N80" s="0" t="n">
        <f aca="false">L80+K80</f>
        <v>3.053</v>
      </c>
      <c r="O80" s="45" t="n">
        <v>3.05</v>
      </c>
      <c r="P80" s="10" t="n">
        <f aca="false">IF(M80="SELL - PUT",IF(O80-N80&gt;0,0,(O80-N80)*J80),IF(M80="BUY - CALL",IF(N80-O80&gt;0,0,(O80-N80)*J80),IF(M80="SELL - CALL",IF(N80-O80&gt;0,0,(N80-O80)*J80),IF(M80="BUY - PUT",IF(O80-N80&gt;0,0,(N80-O80)*J80)))))</f>
        <v>930.000000000173</v>
      </c>
      <c r="R80" s="13" t="n">
        <v>0</v>
      </c>
    </row>
    <row r="81" customFormat="false" ht="12.75" hidden="false" customHeight="false" outlineLevel="0" collapsed="false">
      <c r="A81" s="47" t="s">
        <v>138</v>
      </c>
      <c r="B81" s="0" t="str">
        <f aca="false">IF(I81&gt;0,"BUY","SELL")</f>
        <v>BUY</v>
      </c>
      <c r="C81" s="0" t="str">
        <f aca="false">IF(G81="C","CALL","PUT")</f>
        <v>PUT</v>
      </c>
      <c r="D81" s="6" t="s">
        <v>139</v>
      </c>
      <c r="E81" s="7" t="s">
        <v>19</v>
      </c>
      <c r="F81" s="20" t="s">
        <v>131</v>
      </c>
      <c r="G81" s="20" t="s">
        <v>47</v>
      </c>
      <c r="H81" s="8" t="n">
        <v>36586</v>
      </c>
      <c r="I81" s="9" t="n">
        <v>500000</v>
      </c>
      <c r="J81" s="0" t="n">
        <f aca="false">ABS(I81)</f>
        <v>500000</v>
      </c>
      <c r="K81" s="20" t="n">
        <v>0.45</v>
      </c>
      <c r="L81" s="0" t="n">
        <v>2.603</v>
      </c>
      <c r="M81" s="0" t="str">
        <f aca="false">CONCATENATE(B81," - ",C81)</f>
        <v>BUY - PUT</v>
      </c>
      <c r="N81" s="0" t="n">
        <f aca="false">L81+K81</f>
        <v>3.053</v>
      </c>
      <c r="O81" s="45" t="n">
        <v>3.05</v>
      </c>
      <c r="P81" s="10" t="n">
        <f aca="false">IF(M81="SELL - PUT",IF(O81-N81&gt;0,0,(O81-N81)*J81),IF(M81="BUY - CALL",IF(N81-O81&gt;0,0,(O81-N81)*J81),IF(M81="SELL - CALL",IF(N81-O81&gt;0,0,(N81-O81)*J81),IF(M81="BUY - PUT",IF(O81-N81&gt;0,0,(N81-O81)*J81)))))</f>
        <v>1500.00000000028</v>
      </c>
      <c r="R81" s="13" t="n">
        <v>0</v>
      </c>
    </row>
    <row r="82" customFormat="false" ht="12.75" hidden="false" customHeight="false" outlineLevel="0" collapsed="false">
      <c r="A82" s="47" t="s">
        <v>140</v>
      </c>
      <c r="B82" s="0" t="str">
        <f aca="false">IF(I82&gt;0,"BUY","SELL")</f>
        <v>BUY</v>
      </c>
      <c r="C82" s="0" t="str">
        <f aca="false">IF(G82="C","CALL","PUT")</f>
        <v>CALL</v>
      </c>
      <c r="D82" s="20" t="s">
        <v>141</v>
      </c>
      <c r="E82" s="7" t="s">
        <v>19</v>
      </c>
      <c r="F82" s="7" t="s">
        <v>131</v>
      </c>
      <c r="G82" s="8" t="s">
        <v>132</v>
      </c>
      <c r="H82" s="8" t="n">
        <v>36586</v>
      </c>
      <c r="I82" s="9" t="n">
        <v>1000000</v>
      </c>
      <c r="J82" s="0" t="n">
        <f aca="false">ABS(I82)</f>
        <v>1000000</v>
      </c>
      <c r="K82" s="20" t="n">
        <v>0.7</v>
      </c>
      <c r="L82" s="0" t="n">
        <v>2.603</v>
      </c>
      <c r="M82" s="0" t="str">
        <f aca="false">CONCATENATE(B82," - ",C82)</f>
        <v>BUY - CALL</v>
      </c>
      <c r="N82" s="0" t="n">
        <f aca="false">L82+K82</f>
        <v>3.303</v>
      </c>
      <c r="O82" s="45" t="n">
        <v>3.05</v>
      </c>
      <c r="P82" s="10" t="n">
        <f aca="false">IF(M82="SELL - PUT",IF(O82-N82&gt;0,0,(O82-N82)*J82),IF(M82="BUY - CALL",IF(N82-O82&gt;0,0,(O82-N82)*J82),IF(M82="SELL - CALL",IF(N82-O82&gt;0,0,(N82-O82)*J82),IF(M82="BUY - PUT",IF(O82-N82&gt;0,0,(N82-O82)*J82)))))</f>
        <v>0</v>
      </c>
      <c r="R82" s="13" t="n">
        <v>0</v>
      </c>
    </row>
    <row r="83" customFormat="false" ht="12.75" hidden="false" customHeight="false" outlineLevel="0" collapsed="false">
      <c r="A83" s="47" t="s">
        <v>142</v>
      </c>
      <c r="B83" s="0" t="str">
        <f aca="false">IF(I83&gt;0,"BUY","SELL")</f>
        <v>BUY</v>
      </c>
      <c r="C83" s="0" t="str">
        <f aca="false">IF(G83="C","CALL","PUT")</f>
        <v>PUT</v>
      </c>
      <c r="D83" s="7" t="s">
        <v>143</v>
      </c>
      <c r="E83" s="7" t="s">
        <v>19</v>
      </c>
      <c r="F83" s="7" t="s">
        <v>131</v>
      </c>
      <c r="G83" s="7" t="s">
        <v>31</v>
      </c>
      <c r="H83" s="8" t="n">
        <v>36586</v>
      </c>
      <c r="I83" s="9" t="n">
        <v>500000</v>
      </c>
      <c r="J83" s="0" t="n">
        <f aca="false">ABS(I83)</f>
        <v>500000</v>
      </c>
      <c r="K83" s="20" t="n">
        <v>0.45</v>
      </c>
      <c r="L83" s="0" t="n">
        <v>2.603</v>
      </c>
      <c r="M83" s="0" t="str">
        <f aca="false">CONCATENATE(B83," - ",C83)</f>
        <v>BUY - PUT</v>
      </c>
      <c r="N83" s="0" t="n">
        <f aca="false">L83+K83</f>
        <v>3.053</v>
      </c>
      <c r="O83" s="45" t="n">
        <v>3.05</v>
      </c>
      <c r="P83" s="10" t="n">
        <f aca="false">IF(M83="SELL - PUT",IF(O83-N83&gt;0,0,(O83-N83)*J83),IF(M83="BUY - CALL",IF(N83-O83&gt;0,0,(O83-N83)*J83),IF(M83="SELL - CALL",IF(N83-O83&gt;0,0,(N83-O83)*J83),IF(M83="BUY - PUT",IF(O83-N83&gt;0,0,(N83-O83)*J83)))))</f>
        <v>1500.00000000028</v>
      </c>
      <c r="R83" s="13" t="n">
        <v>0</v>
      </c>
    </row>
    <row r="84" customFormat="false" ht="12.75" hidden="false" customHeight="false" outlineLevel="0" collapsed="false">
      <c r="A84" s="7" t="s">
        <v>142</v>
      </c>
      <c r="B84" s="0" t="str">
        <f aca="false">IF(I84&gt;0,"BUY","SELL")</f>
        <v>SELL</v>
      </c>
      <c r="C84" s="0" t="str">
        <f aca="false">IF(G84="C","CALL","PUT")</f>
        <v>CALL</v>
      </c>
      <c r="D84" s="6" t="s">
        <v>144</v>
      </c>
      <c r="E84" s="7" t="s">
        <v>19</v>
      </c>
      <c r="F84" s="7" t="s">
        <v>131</v>
      </c>
      <c r="G84" s="8" t="s">
        <v>21</v>
      </c>
      <c r="H84" s="8" t="n">
        <v>36586</v>
      </c>
      <c r="I84" s="9" t="n">
        <v>-500000</v>
      </c>
      <c r="J84" s="0" t="n">
        <f aca="false">ABS(I84)</f>
        <v>500000</v>
      </c>
      <c r="K84" s="20" t="n">
        <v>0.7</v>
      </c>
      <c r="L84" s="0" t="n">
        <v>2.603</v>
      </c>
      <c r="M84" s="0" t="str">
        <f aca="false">CONCATENATE(B84," - ",C84)</f>
        <v>SELL - CALL</v>
      </c>
      <c r="N84" s="0" t="n">
        <f aca="false">L84+K84</f>
        <v>3.303</v>
      </c>
      <c r="O84" s="45" t="n">
        <v>3.05</v>
      </c>
      <c r="P84" s="10" t="n">
        <f aca="false">IF(M84="SELL - PUT",IF(O84-N84&gt;0,0,(O84-N84)*J84),IF(M84="BUY - CALL",IF(N84-O84&gt;0,0,(O84-N84)*J84),IF(M84="SELL - CALL",IF(N84-O84&gt;0,0,(N84-O84)*J84),IF(M84="BUY - PUT",IF(O84-N84&gt;0,0,(N84-O84)*J84)))))</f>
        <v>0</v>
      </c>
      <c r="R84" s="13" t="n">
        <v>0</v>
      </c>
    </row>
    <row r="85" customFormat="false" ht="12.75" hidden="false" customHeight="false" outlineLevel="0" collapsed="false">
      <c r="A85" s="7" t="s">
        <v>145</v>
      </c>
      <c r="B85" s="0" t="str">
        <f aca="false">IF(I85&gt;0,"BUY","SELL")</f>
        <v>BUY</v>
      </c>
      <c r="C85" s="0" t="str">
        <f aca="false">IF(G85="C","CALL","PUT")</f>
        <v>CALL</v>
      </c>
      <c r="D85" s="6" t="s">
        <v>146</v>
      </c>
      <c r="E85" s="7" t="s">
        <v>19</v>
      </c>
      <c r="F85" s="7" t="s">
        <v>131</v>
      </c>
      <c r="G85" s="8" t="s">
        <v>21</v>
      </c>
      <c r="H85" s="49" t="n">
        <v>36586</v>
      </c>
      <c r="I85" s="9" t="n">
        <v>500000</v>
      </c>
      <c r="J85" s="0" t="n">
        <f aca="false">ABS(I85)</f>
        <v>500000</v>
      </c>
      <c r="K85" s="20" t="n">
        <v>0.6</v>
      </c>
      <c r="L85" s="0" t="n">
        <v>2.603</v>
      </c>
      <c r="M85" s="0" t="str">
        <f aca="false">CONCATENATE(B85," - ",C85)</f>
        <v>BUY - CALL</v>
      </c>
      <c r="N85" s="0" t="n">
        <f aca="false">L85+K85</f>
        <v>3.203</v>
      </c>
      <c r="O85" s="45" t="n">
        <v>3.05</v>
      </c>
      <c r="P85" s="10" t="n">
        <f aca="false">IF(M85="SELL - PUT",IF(O85-N85&gt;0,0,(O85-N85)*J85),IF(M85="BUY - CALL",IF(N85-O85&gt;0,0,(O85-N85)*J85),IF(M85="SELL - CALL",IF(N85-O85&gt;0,0,(N85-O85)*J85),IF(M85="BUY - PUT",IF(O85-N85&gt;0,0,(N85-O85)*J85)))))</f>
        <v>0</v>
      </c>
      <c r="R85" s="13" t="n">
        <v>0</v>
      </c>
    </row>
    <row r="86" customFormat="false" ht="12.75" hidden="false" customHeight="false" outlineLevel="0" collapsed="false">
      <c r="A86" s="50" t="s">
        <v>142</v>
      </c>
      <c r="B86" s="0" t="str">
        <f aca="false">IF(I86&gt;0,"BUY","SELL")</f>
        <v>SELL</v>
      </c>
      <c r="C86" s="0" t="str">
        <f aca="false">IF(G86="C","CALL","PUT")</f>
        <v>PUT</v>
      </c>
      <c r="D86" s="6" t="s">
        <v>147</v>
      </c>
      <c r="E86" s="7" t="s">
        <v>19</v>
      </c>
      <c r="F86" s="7" t="s">
        <v>131</v>
      </c>
      <c r="G86" s="8" t="s">
        <v>31</v>
      </c>
      <c r="H86" s="8" t="n">
        <v>36586</v>
      </c>
      <c r="I86" s="9" t="n">
        <v>-500000</v>
      </c>
      <c r="J86" s="0" t="n">
        <f aca="false">ABS(I86)</f>
        <v>500000</v>
      </c>
      <c r="K86" s="20" t="n">
        <v>0.45</v>
      </c>
      <c r="L86" s="0" t="n">
        <v>2.603</v>
      </c>
      <c r="M86" s="0" t="str">
        <f aca="false">CONCATENATE(B86," - ",C86)</f>
        <v>SELL - PUT</v>
      </c>
      <c r="N86" s="0" t="n">
        <f aca="false">L86+K86</f>
        <v>3.053</v>
      </c>
      <c r="O86" s="45" t="n">
        <v>3.05</v>
      </c>
      <c r="P86" s="10" t="n">
        <f aca="false">IF(M86="SELL - PUT",IF(O86-N86&gt;0,0,(O86-N86)*J86),IF(M86="BUY - CALL",IF(N86-O86&gt;0,0,(O86-N86)*J86),IF(M86="SELL - CALL",IF(N86-O86&gt;0,0,(N86-O86)*J86),IF(M86="BUY - PUT",IF(O86-N86&gt;0,0,(N86-O86)*J86)))))</f>
        <v>-1500.00000000028</v>
      </c>
      <c r="R86" s="13" t="n">
        <v>0</v>
      </c>
    </row>
    <row r="87" customFormat="false" ht="12.75" hidden="false" customHeight="false" outlineLevel="0" collapsed="false">
      <c r="A87" s="7" t="s">
        <v>148</v>
      </c>
      <c r="B87" s="0" t="str">
        <f aca="false">IF(I87&gt;0,"BUY","SELL")</f>
        <v>SELL</v>
      </c>
      <c r="C87" s="0" t="str">
        <f aca="false">IF(G87="C","CALL","PUT")</f>
        <v>PUT</v>
      </c>
      <c r="D87" s="7" t="s">
        <v>149</v>
      </c>
      <c r="E87" s="7" t="s">
        <v>19</v>
      </c>
      <c r="F87" s="7" t="s">
        <v>131</v>
      </c>
      <c r="G87" s="8" t="s">
        <v>31</v>
      </c>
      <c r="H87" s="49" t="n">
        <v>36586</v>
      </c>
      <c r="I87" s="9" t="n">
        <v>-500000</v>
      </c>
      <c r="J87" s="0" t="n">
        <f aca="false">ABS(I87)</f>
        <v>500000</v>
      </c>
      <c r="K87" s="20" t="n">
        <v>0.45</v>
      </c>
      <c r="L87" s="0" t="n">
        <v>2.603</v>
      </c>
      <c r="M87" s="0" t="str">
        <f aca="false">CONCATENATE(B87," - ",C87)</f>
        <v>SELL - PUT</v>
      </c>
      <c r="N87" s="0" t="n">
        <f aca="false">L87+K87</f>
        <v>3.053</v>
      </c>
      <c r="O87" s="45" t="n">
        <v>3.05</v>
      </c>
      <c r="P87" s="10" t="n">
        <f aca="false">IF(M87="SELL - PUT",IF(O87-N87&gt;0,0,(O87-N87)*J87),IF(M87="BUY - CALL",IF(N87-O87&gt;0,0,(O87-N87)*J87),IF(M87="SELL - CALL",IF(N87-O87&gt;0,0,(N87-O87)*J87),IF(M87="BUY - PUT",IF(O87-N87&gt;0,0,(N87-O87)*J87)))))</f>
        <v>-1500.00000000028</v>
      </c>
      <c r="R87" s="13" t="n">
        <v>0</v>
      </c>
    </row>
    <row r="88" customFormat="false" ht="12.75" hidden="false" customHeight="false" outlineLevel="0" collapsed="false">
      <c r="A88" s="48" t="s">
        <v>119</v>
      </c>
      <c r="B88" s="0" t="str">
        <f aca="false">IF(I88&gt;0,"BUY","SELL")</f>
        <v>SELL</v>
      </c>
      <c r="C88" s="0" t="str">
        <f aca="false">IF(G88="C","CALL","PUT")</f>
        <v>CALL</v>
      </c>
      <c r="D88" s="7" t="s">
        <v>150</v>
      </c>
      <c r="E88" s="7" t="s">
        <v>19</v>
      </c>
      <c r="F88" s="7" t="s">
        <v>131</v>
      </c>
      <c r="G88" s="8" t="s">
        <v>21</v>
      </c>
      <c r="H88" s="49" t="n">
        <v>36586</v>
      </c>
      <c r="I88" s="9" t="n">
        <v>-1400000</v>
      </c>
      <c r="J88" s="0" t="n">
        <f aca="false">ABS(I88)</f>
        <v>1400000</v>
      </c>
      <c r="K88" s="20" t="n">
        <v>1</v>
      </c>
      <c r="L88" s="0" t="n">
        <v>2.603</v>
      </c>
      <c r="M88" s="0" t="str">
        <f aca="false">CONCATENATE(B88," - ",C88)</f>
        <v>SELL - CALL</v>
      </c>
      <c r="N88" s="0" t="n">
        <f aca="false">L88+K88</f>
        <v>3.603</v>
      </c>
      <c r="O88" s="45" t="n">
        <v>3.05</v>
      </c>
      <c r="P88" s="10" t="n">
        <f aca="false">IF(M88="SELL - PUT",IF(O88-N88&gt;0,0,(O88-N88)*J88),IF(M88="BUY - CALL",IF(N88-O88&gt;0,0,(O88-N88)*J88),IF(M88="SELL - CALL",IF(N88-O88&gt;0,0,(N88-O88)*J88),IF(M88="BUY - PUT",IF(O88-N88&gt;0,0,(N88-O88)*J88)))))</f>
        <v>0</v>
      </c>
      <c r="R88" s="13" t="n">
        <v>0</v>
      </c>
    </row>
    <row r="89" customFormat="false" ht="12.75" hidden="false" customHeight="false" outlineLevel="0" collapsed="false">
      <c r="A89" s="20" t="s">
        <v>148</v>
      </c>
      <c r="B89" s="0" t="str">
        <f aca="false">IF(I89&gt;0,"BUY","SELL")</f>
        <v>SELL</v>
      </c>
      <c r="C89" s="0" t="str">
        <f aca="false">IF(G89="C","CALL","PUT")</f>
        <v>CALL</v>
      </c>
      <c r="D89" s="20" t="s">
        <v>151</v>
      </c>
      <c r="E89" s="7" t="s">
        <v>19</v>
      </c>
      <c r="F89" s="7" t="s">
        <v>131</v>
      </c>
      <c r="G89" s="8" t="s">
        <v>21</v>
      </c>
      <c r="H89" s="49" t="n">
        <v>36586</v>
      </c>
      <c r="I89" s="9" t="n">
        <v>-1000000</v>
      </c>
      <c r="J89" s="0" t="n">
        <f aca="false">ABS(I89)</f>
        <v>1000000</v>
      </c>
      <c r="K89" s="20" t="n">
        <v>1.2</v>
      </c>
      <c r="L89" s="0" t="n">
        <v>2.603</v>
      </c>
      <c r="M89" s="0" t="str">
        <f aca="false">CONCATENATE(B89," - ",C89)</f>
        <v>SELL - CALL</v>
      </c>
      <c r="N89" s="0" t="n">
        <f aca="false">L89+K89</f>
        <v>3.803</v>
      </c>
      <c r="O89" s="45" t="n">
        <v>3.05</v>
      </c>
      <c r="P89" s="10" t="n">
        <f aca="false">IF(M89="SELL - PUT",IF(O89-N89&gt;0,0,(O89-N89)*J89),IF(M89="BUY - CALL",IF(N89-O89&gt;0,0,(O89-N89)*J89),IF(M89="SELL - CALL",IF(N89-O89&gt;0,0,(N89-O89)*J89),IF(M89="BUY - PUT",IF(O89-N89&gt;0,0,(N89-O89)*J89)))))</f>
        <v>0</v>
      </c>
      <c r="R89" s="13" t="n">
        <v>0</v>
      </c>
    </row>
    <row r="90" customFormat="false" ht="12.75" hidden="false" customHeight="false" outlineLevel="0" collapsed="false">
      <c r="A90" s="22" t="s">
        <v>138</v>
      </c>
      <c r="B90" s="0" t="str">
        <f aca="false">IF(I90&gt;0,"BUY","SELL")</f>
        <v>BUY</v>
      </c>
      <c r="C90" s="0" t="str">
        <f aca="false">IF(G90="C","CALL","PUT")</f>
        <v>PUT</v>
      </c>
      <c r="D90" s="7" t="s">
        <v>152</v>
      </c>
      <c r="E90" s="7" t="s">
        <v>19</v>
      </c>
      <c r="F90" s="7" t="s">
        <v>131</v>
      </c>
      <c r="G90" s="8" t="s">
        <v>31</v>
      </c>
      <c r="H90" s="49" t="n">
        <v>36586</v>
      </c>
      <c r="I90" s="9" t="n">
        <v>500000</v>
      </c>
      <c r="J90" s="0" t="n">
        <f aca="false">ABS(I90)</f>
        <v>500000</v>
      </c>
      <c r="K90" s="20" t="n">
        <v>0.7</v>
      </c>
      <c r="L90" s="0" t="n">
        <v>2.603</v>
      </c>
      <c r="M90" s="0" t="str">
        <f aca="false">CONCATENATE(B90," - ",C90)</f>
        <v>BUY - PUT</v>
      </c>
      <c r="N90" s="0" t="n">
        <f aca="false">L90+K90</f>
        <v>3.303</v>
      </c>
      <c r="O90" s="45" t="n">
        <v>3.05</v>
      </c>
      <c r="P90" s="10" t="n">
        <f aca="false">IF(M90="SELL - PUT",IF(O90-N90&gt;0,0,(O90-N90)*J90),IF(M90="BUY - CALL",IF(N90-O90&gt;0,0,(O90-N90)*J90),IF(M90="SELL - CALL",IF(N90-O90&gt;0,0,(N90-O90)*J90),IF(M90="BUY - PUT",IF(O90-N90&gt;0,0,(N90-O90)*J90)))))</f>
        <v>126500</v>
      </c>
      <c r="R90" s="13" t="n">
        <v>110000</v>
      </c>
    </row>
    <row r="91" customFormat="false" ht="12.75" hidden="false" customHeight="false" outlineLevel="0" collapsed="false">
      <c r="A91" s="7" t="s">
        <v>138</v>
      </c>
      <c r="B91" s="0" t="str">
        <f aca="false">IF(I91&gt;0,"BUY","SELL")</f>
        <v>BUY</v>
      </c>
      <c r="C91" s="0" t="str">
        <f aca="false">IF(G91="C","CALL","PUT")</f>
        <v>PUT</v>
      </c>
      <c r="D91" s="7" t="s">
        <v>153</v>
      </c>
      <c r="E91" s="7" t="s">
        <v>19</v>
      </c>
      <c r="F91" s="7" t="s">
        <v>131</v>
      </c>
      <c r="G91" s="7" t="s">
        <v>31</v>
      </c>
      <c r="H91" s="49" t="n">
        <v>36586</v>
      </c>
      <c r="I91" s="9" t="n">
        <v>500000</v>
      </c>
      <c r="J91" s="0" t="n">
        <f aca="false">ABS(I91)</f>
        <v>500000</v>
      </c>
      <c r="K91" s="20" t="n">
        <v>0.7</v>
      </c>
      <c r="L91" s="0" t="n">
        <v>2.603</v>
      </c>
      <c r="M91" s="0" t="str">
        <f aca="false">CONCATENATE(B91," - ",C91)</f>
        <v>BUY - PUT</v>
      </c>
      <c r="N91" s="0" t="n">
        <f aca="false">L91+K91</f>
        <v>3.303</v>
      </c>
      <c r="O91" s="45" t="n">
        <v>3.05</v>
      </c>
      <c r="P91" s="10" t="n">
        <f aca="false">IF(M91="SELL - PUT",IF(O91-N91&gt;0,0,(O91-N91)*J91),IF(M91="BUY - CALL",IF(N91-O91&gt;0,0,(O91-N91)*J91),IF(M91="SELL - CALL",IF(N91-O91&gt;0,0,(N91-O91)*J91),IF(M91="BUY - PUT",IF(O91-N91&gt;0,0,(N91-O91)*J91)))))</f>
        <v>126500</v>
      </c>
      <c r="R91" s="13" t="n">
        <v>110000</v>
      </c>
    </row>
    <row r="92" customFormat="false" ht="12.75" hidden="false" customHeight="false" outlineLevel="0" collapsed="false">
      <c r="A92" s="22" t="s">
        <v>154</v>
      </c>
      <c r="B92" s="0" t="str">
        <f aca="false">IF(I92&gt;0,"BUY","SELL")</f>
        <v>SELL</v>
      </c>
      <c r="C92" s="0" t="str">
        <f aca="false">IF(G92="C","CALL","PUT")</f>
        <v>CALL</v>
      </c>
      <c r="D92" s="17" t="s">
        <v>155</v>
      </c>
      <c r="E92" s="17" t="s">
        <v>19</v>
      </c>
      <c r="F92" s="7" t="s">
        <v>131</v>
      </c>
      <c r="G92" s="7" t="s">
        <v>132</v>
      </c>
      <c r="H92" s="8" t="n">
        <v>36586</v>
      </c>
      <c r="I92" s="9" t="n">
        <v>-310000</v>
      </c>
      <c r="J92" s="0" t="n">
        <f aca="false">ABS(I92)</f>
        <v>310000</v>
      </c>
      <c r="K92" s="20" t="n">
        <v>1.5</v>
      </c>
      <c r="L92" s="0" t="n">
        <v>2.603</v>
      </c>
      <c r="M92" s="0" t="str">
        <f aca="false">CONCATENATE(B92," - ",C92)</f>
        <v>SELL - CALL</v>
      </c>
      <c r="N92" s="0" t="n">
        <f aca="false">L92+K92</f>
        <v>4.103</v>
      </c>
      <c r="O92" s="45" t="n">
        <v>3.05</v>
      </c>
      <c r="P92" s="10" t="n">
        <f aca="false">IF(M92="SELL - PUT",IF(O92-N92&gt;0,0,(O92-N92)*J92),IF(M92="BUY - CALL",IF(N92-O92&gt;0,0,(O92-N92)*J92),IF(M92="SELL - CALL",IF(N92-O92&gt;0,0,(N92-O92)*J92),IF(M92="BUY - PUT",IF(O92-N92&gt;0,0,(N92-O92)*J92)))))</f>
        <v>0</v>
      </c>
      <c r="R92" s="13" t="n">
        <v>0</v>
      </c>
    </row>
    <row r="93" customFormat="false" ht="12.75" hidden="false" customHeight="false" outlineLevel="0" collapsed="false">
      <c r="A93" s="21" t="s">
        <v>119</v>
      </c>
      <c r="B93" s="0" t="str">
        <f aca="false">IF(I93&gt;0,"BUY","SELL")</f>
        <v>SELL</v>
      </c>
      <c r="C93" s="0" t="str">
        <f aca="false">IF(G93="C","CALL","PUT")</f>
        <v>CALL</v>
      </c>
      <c r="D93" s="7" t="s">
        <v>156</v>
      </c>
      <c r="E93" s="17" t="s">
        <v>19</v>
      </c>
      <c r="F93" s="7" t="s">
        <v>131</v>
      </c>
      <c r="G93" s="7" t="s">
        <v>21</v>
      </c>
      <c r="H93" s="8" t="n">
        <v>36586</v>
      </c>
      <c r="I93" s="9" t="n">
        <v>-620000</v>
      </c>
      <c r="J93" s="0" t="n">
        <f aca="false">ABS(I93)</f>
        <v>620000</v>
      </c>
      <c r="K93" s="20" t="n">
        <v>1.5</v>
      </c>
      <c r="L93" s="0" t="n">
        <v>2.603</v>
      </c>
      <c r="M93" s="0" t="str">
        <f aca="false">CONCATENATE(B93," - ",C93)</f>
        <v>SELL - CALL</v>
      </c>
      <c r="N93" s="0" t="n">
        <f aca="false">L93+K93</f>
        <v>4.103</v>
      </c>
      <c r="O93" s="45" t="n">
        <v>3.05</v>
      </c>
      <c r="P93" s="10" t="n">
        <f aca="false">IF(M93="SELL - PUT",IF(O93-N93&gt;0,0,(O93-N93)*J93),IF(M93="BUY - CALL",IF(N93-O93&gt;0,0,(O93-N93)*J93),IF(M93="SELL - CALL",IF(N93-O93&gt;0,0,(N93-O93)*J93),IF(M93="BUY - PUT",IF(O93-N93&gt;0,0,(N93-O93)*J93)))))</f>
        <v>0</v>
      </c>
      <c r="R93" s="13" t="n">
        <v>0</v>
      </c>
    </row>
    <row r="94" customFormat="false" ht="12.75" hidden="false" customHeight="false" outlineLevel="0" collapsed="false">
      <c r="A94" s="22" t="s">
        <v>48</v>
      </c>
      <c r="B94" s="0" t="str">
        <f aca="false">IF(I94&gt;0,"BUY","SELL")</f>
        <v>SELL</v>
      </c>
      <c r="C94" s="0" t="str">
        <f aca="false">IF(G94="C","CALL","PUT")</f>
        <v>CALL</v>
      </c>
      <c r="D94" s="7" t="s">
        <v>157</v>
      </c>
      <c r="E94" s="17" t="s">
        <v>19</v>
      </c>
      <c r="F94" s="7" t="s">
        <v>131</v>
      </c>
      <c r="G94" s="7" t="s">
        <v>21</v>
      </c>
      <c r="H94" s="8" t="n">
        <v>36586</v>
      </c>
      <c r="I94" s="9" t="n">
        <v>-620000</v>
      </c>
      <c r="J94" s="0" t="n">
        <f aca="false">ABS(I94)</f>
        <v>620000</v>
      </c>
      <c r="K94" s="20" t="n">
        <v>1.2</v>
      </c>
      <c r="L94" s="0" t="n">
        <v>2.603</v>
      </c>
      <c r="M94" s="0" t="str">
        <f aca="false">CONCATENATE(B94," - ",C94)</f>
        <v>SELL - CALL</v>
      </c>
      <c r="N94" s="0" t="n">
        <f aca="false">L94+K94</f>
        <v>3.803</v>
      </c>
      <c r="O94" s="45" t="n">
        <v>3.05</v>
      </c>
      <c r="P94" s="10" t="n">
        <f aca="false">IF(M94="SELL - PUT",IF(O94-N94&gt;0,0,(O94-N94)*J94),IF(M94="BUY - CALL",IF(N94-O94&gt;0,0,(O94-N94)*J94),IF(M94="SELL - CALL",IF(N94-O94&gt;0,0,(N94-O94)*J94),IF(M94="BUY - PUT",IF(O94-N94&gt;0,0,(N94-O94)*J94)))))</f>
        <v>0</v>
      </c>
      <c r="R94" s="13" t="n">
        <v>0</v>
      </c>
    </row>
    <row r="95" customFormat="false" ht="12.75" hidden="false" customHeight="false" outlineLevel="0" collapsed="false">
      <c r="A95" s="7" t="s">
        <v>158</v>
      </c>
      <c r="B95" s="0" t="str">
        <f aca="false">IF(I95&gt;0,"BUY","SELL")</f>
        <v>BUY</v>
      </c>
      <c r="C95" s="0" t="str">
        <f aca="false">IF(G95="C","CALL","PUT")</f>
        <v>PUT</v>
      </c>
      <c r="D95" s="7" t="s">
        <v>159</v>
      </c>
      <c r="E95" s="7" t="s">
        <v>19</v>
      </c>
      <c r="F95" s="7" t="s">
        <v>131</v>
      </c>
      <c r="G95" s="8" t="s">
        <v>31</v>
      </c>
      <c r="H95" s="8" t="n">
        <v>36586</v>
      </c>
      <c r="I95" s="9" t="n">
        <v>620000</v>
      </c>
      <c r="J95" s="0" t="n">
        <f aca="false">ABS(I95)</f>
        <v>620000</v>
      </c>
      <c r="K95" s="20" t="n">
        <v>0.7</v>
      </c>
      <c r="L95" s="0" t="n">
        <v>2.603</v>
      </c>
      <c r="M95" s="0" t="str">
        <f aca="false">CONCATENATE(B95," - ",C95)</f>
        <v>BUY - PUT</v>
      </c>
      <c r="N95" s="0" t="n">
        <f aca="false">L95+K95</f>
        <v>3.303</v>
      </c>
      <c r="O95" s="45" t="n">
        <v>3.05</v>
      </c>
      <c r="P95" s="10" t="n">
        <f aca="false">IF(M95="SELL - PUT",IF(O95-N95&gt;0,0,(O95-N95)*J95),IF(M95="BUY - CALL",IF(N95-O95&gt;0,0,(O95-N95)*J95),IF(M95="SELL - CALL",IF(N95-O95&gt;0,0,(N95-O95)*J95),IF(M95="BUY - PUT",IF(O95-N95&gt;0,0,(N95-O95)*J95)))))</f>
        <v>156860</v>
      </c>
      <c r="R95" s="13" t="n">
        <v>136400</v>
      </c>
    </row>
    <row r="96" customFormat="false" ht="12.75" hidden="false" customHeight="false" outlineLevel="0" collapsed="false">
      <c r="A96" s="12" t="s">
        <v>119</v>
      </c>
      <c r="B96" s="0" t="str">
        <f aca="false">IF(I96&gt;0,"BUY","SELL")</f>
        <v>BUY</v>
      </c>
      <c r="C96" s="0" t="str">
        <f aca="false">IF(G96="C","CALL","PUT")</f>
        <v>CALL</v>
      </c>
      <c r="D96" s="7" t="s">
        <v>160</v>
      </c>
      <c r="E96" s="7" t="s">
        <v>19</v>
      </c>
      <c r="F96" s="7" t="s">
        <v>131</v>
      </c>
      <c r="G96" s="8" t="s">
        <v>21</v>
      </c>
      <c r="H96" s="8" t="n">
        <v>36586</v>
      </c>
      <c r="I96" s="9" t="n">
        <v>310000</v>
      </c>
      <c r="J96" s="0" t="n">
        <f aca="false">ABS(I96)</f>
        <v>310000</v>
      </c>
      <c r="K96" s="20" t="n">
        <v>1</v>
      </c>
      <c r="L96" s="0" t="n">
        <v>2.603</v>
      </c>
      <c r="M96" s="0" t="str">
        <f aca="false">CONCATENATE(B96," - ",C96)</f>
        <v>BUY - CALL</v>
      </c>
      <c r="N96" s="0" t="n">
        <f aca="false">L96+K96</f>
        <v>3.603</v>
      </c>
      <c r="O96" s="45" t="n">
        <v>3.05</v>
      </c>
      <c r="P96" s="10" t="n">
        <f aca="false">IF(M96="SELL - PUT",IF(O96-N96&gt;0,0,(O96-N96)*J96),IF(M96="BUY - CALL",IF(N96-O96&gt;0,0,(O96-N96)*J96),IF(M96="SELL - CALL",IF(N96-O96&gt;0,0,(N96-O96)*J96),IF(M96="BUY - PUT",IF(O96-N96&gt;0,0,(N96-O96)*J96)))))</f>
        <v>0</v>
      </c>
      <c r="R96" s="13" t="n">
        <v>0</v>
      </c>
    </row>
    <row r="97" customFormat="false" ht="12.75" hidden="false" customHeight="false" outlineLevel="0" collapsed="false">
      <c r="A97" s="7" t="s">
        <v>140</v>
      </c>
      <c r="B97" s="0" t="str">
        <f aca="false">IF(I97&gt;0,"BUY","SELL")</f>
        <v>BUY</v>
      </c>
      <c r="C97" s="0" t="str">
        <f aca="false">IF(G97="C","CALL","PUT")</f>
        <v>CALL</v>
      </c>
      <c r="D97" s="7" t="s">
        <v>161</v>
      </c>
      <c r="E97" s="7" t="s">
        <v>19</v>
      </c>
      <c r="F97" s="7" t="s">
        <v>131</v>
      </c>
      <c r="G97" s="7" t="s">
        <v>21</v>
      </c>
      <c r="H97" s="8" t="n">
        <v>36586</v>
      </c>
      <c r="I97" s="9" t="n">
        <v>1240000</v>
      </c>
      <c r="J97" s="0" t="n">
        <f aca="false">ABS(I97)</f>
        <v>1240000</v>
      </c>
      <c r="K97" s="20" t="n">
        <v>1</v>
      </c>
      <c r="L97" s="0" t="n">
        <v>2.603</v>
      </c>
      <c r="M97" s="0" t="str">
        <f aca="false">CONCATENATE(B97," - ",C97)</f>
        <v>BUY - CALL</v>
      </c>
      <c r="N97" s="0" t="n">
        <f aca="false">L97+K97</f>
        <v>3.603</v>
      </c>
      <c r="O97" s="45" t="n">
        <v>3.05</v>
      </c>
      <c r="P97" s="10" t="n">
        <f aca="false">IF(M97="SELL - PUT",IF(O97-N97&gt;0,0,(O97-N97)*J97),IF(M97="BUY - CALL",IF(N97-O97&gt;0,0,(O97-N97)*J97),IF(M97="SELL - CALL",IF(N97-O97&gt;0,0,(N97-O97)*J97),IF(M97="BUY - PUT",IF(O97-N97&gt;0,0,(N97-O97)*J97)))))</f>
        <v>0</v>
      </c>
      <c r="R97" s="13" t="n">
        <v>0</v>
      </c>
    </row>
    <row r="98" customFormat="false" ht="12.75" hidden="false" customHeight="false" outlineLevel="0" collapsed="false">
      <c r="A98" s="12" t="s">
        <v>119</v>
      </c>
      <c r="B98" s="0" t="str">
        <f aca="false">IF(I98&gt;0,"BUY","SELL")</f>
        <v>BUY</v>
      </c>
      <c r="C98" s="0" t="str">
        <f aca="false">IF(G98="C","CALL","PUT")</f>
        <v>CALL</v>
      </c>
      <c r="D98" s="7" t="s">
        <v>162</v>
      </c>
      <c r="E98" s="7" t="s">
        <v>19</v>
      </c>
      <c r="F98" s="7" t="s">
        <v>131</v>
      </c>
      <c r="G98" s="7" t="s">
        <v>21</v>
      </c>
      <c r="H98" s="8" t="n">
        <v>36586</v>
      </c>
      <c r="I98" s="9" t="n">
        <v>250000</v>
      </c>
      <c r="J98" s="0" t="n">
        <f aca="false">ABS(I98)</f>
        <v>250000</v>
      </c>
      <c r="K98" s="20" t="n">
        <v>0.75</v>
      </c>
      <c r="L98" s="0" t="n">
        <v>2.603</v>
      </c>
      <c r="M98" s="0" t="str">
        <f aca="false">CONCATENATE(B98," - ",C98)</f>
        <v>BUY - CALL</v>
      </c>
      <c r="N98" s="0" t="n">
        <f aca="false">L98+K98</f>
        <v>3.353</v>
      </c>
      <c r="O98" s="45" t="n">
        <v>3.05</v>
      </c>
      <c r="P98" s="10" t="n">
        <f aca="false">IF(M98="SELL - PUT",IF(O98-N98&gt;0,0,(O98-N98)*J98),IF(M98="BUY - CALL",IF(N98-O98&gt;0,0,(O98-N98)*J98),IF(M98="SELL - CALL",IF(N98-O98&gt;0,0,(N98-O98)*J98),IF(M98="BUY - PUT",IF(O98-N98&gt;0,0,(N98-O98)*J98)))))</f>
        <v>0</v>
      </c>
      <c r="R98" s="13" t="n">
        <v>0</v>
      </c>
    </row>
    <row r="99" customFormat="false" ht="12.75" hidden="false" customHeight="false" outlineLevel="0" collapsed="false">
      <c r="A99" s="21" t="s">
        <v>119</v>
      </c>
      <c r="B99" s="0" t="str">
        <f aca="false">IF(I99&gt;0,"BUY","SELL")</f>
        <v>BUY</v>
      </c>
      <c r="C99" s="0" t="str">
        <f aca="false">IF(G99="C","CALL","PUT")</f>
        <v>PUT</v>
      </c>
      <c r="D99" s="7" t="s">
        <v>162</v>
      </c>
      <c r="E99" s="7" t="s">
        <v>19</v>
      </c>
      <c r="F99" s="7" t="s">
        <v>131</v>
      </c>
      <c r="G99" s="7" t="s">
        <v>31</v>
      </c>
      <c r="H99" s="8" t="n">
        <v>36586</v>
      </c>
      <c r="I99" s="9" t="n">
        <v>250000</v>
      </c>
      <c r="J99" s="0" t="n">
        <f aca="false">ABS(I99)</f>
        <v>250000</v>
      </c>
      <c r="K99" s="20" t="n">
        <v>0.75</v>
      </c>
      <c r="L99" s="0" t="n">
        <v>2.603</v>
      </c>
      <c r="M99" s="0" t="str">
        <f aca="false">CONCATENATE(B99," - ",C99)</f>
        <v>BUY - PUT</v>
      </c>
      <c r="N99" s="0" t="n">
        <f aca="false">L99+K99</f>
        <v>3.353</v>
      </c>
      <c r="O99" s="45" t="n">
        <v>3.05</v>
      </c>
      <c r="P99" s="10" t="n">
        <f aca="false">IF(M99="SELL - PUT",IF(O99-N99&gt;0,0,(O99-N99)*J99),IF(M99="BUY - CALL",IF(N99-O99&gt;0,0,(O99-N99)*J99),IF(M99="SELL - CALL",IF(N99-O99&gt;0,0,(N99-O99)*J99),IF(M99="BUY - PUT",IF(O99-N99&gt;0,0,(N99-O99)*J99)))))</f>
        <v>75750.0000000001</v>
      </c>
      <c r="R99" s="13" t="n">
        <v>67500</v>
      </c>
    </row>
    <row r="100" customFormat="false" ht="12.75" hidden="false" customHeight="false" outlineLevel="0" collapsed="false">
      <c r="A100" s="7" t="s">
        <v>148</v>
      </c>
      <c r="B100" s="0" t="str">
        <f aca="false">IF(I100&gt;0,"BUY","SELL")</f>
        <v>SELL</v>
      </c>
      <c r="C100" s="0" t="str">
        <f aca="false">IF(G100="C","CALL","PUT")</f>
        <v>CALL</v>
      </c>
      <c r="D100" s="17" t="s">
        <v>163</v>
      </c>
      <c r="E100" s="17" t="s">
        <v>19</v>
      </c>
      <c r="F100" s="17" t="s">
        <v>131</v>
      </c>
      <c r="G100" s="17" t="s">
        <v>21</v>
      </c>
      <c r="H100" s="8" t="n">
        <v>36586</v>
      </c>
      <c r="I100" s="9" t="n">
        <v>-250000</v>
      </c>
      <c r="J100" s="0" t="n">
        <f aca="false">ABS(I100)</f>
        <v>250000</v>
      </c>
      <c r="K100" s="20" t="n">
        <v>0.7</v>
      </c>
      <c r="L100" s="0" t="n">
        <v>2.603</v>
      </c>
      <c r="M100" s="0" t="str">
        <f aca="false">CONCATENATE(B100," - ",C100)</f>
        <v>SELL - CALL</v>
      </c>
      <c r="N100" s="0" t="n">
        <f aca="false">L100+K100</f>
        <v>3.303</v>
      </c>
      <c r="O100" s="45" t="n">
        <v>3.05</v>
      </c>
      <c r="P100" s="10" t="n">
        <f aca="false">IF(M100="SELL - PUT",IF(O100-N100&gt;0,0,(O100-N100)*J100),IF(M100="BUY - CALL",IF(N100-O100&gt;0,0,(O100-N100)*J100),IF(M100="SELL - CALL",IF(N100-O100&gt;0,0,(N100-O100)*J100),IF(M100="BUY - PUT",IF(O100-N100&gt;0,0,(N100-O100)*J100)))))</f>
        <v>0</v>
      </c>
      <c r="R100" s="13" t="n">
        <v>0</v>
      </c>
    </row>
    <row r="101" customFormat="false" ht="12.75" hidden="false" customHeight="false" outlineLevel="0" collapsed="false">
      <c r="A101" s="7" t="s">
        <v>148</v>
      </c>
      <c r="B101" s="0" t="str">
        <f aca="false">IF(I101&gt;0,"BUY","SELL")</f>
        <v>SELL</v>
      </c>
      <c r="C101" s="0" t="str">
        <f aca="false">IF(G101="C","CALL","PUT")</f>
        <v>PUT</v>
      </c>
      <c r="D101" s="17" t="s">
        <v>163</v>
      </c>
      <c r="E101" s="17" t="s">
        <v>19</v>
      </c>
      <c r="F101" s="17" t="s">
        <v>131</v>
      </c>
      <c r="G101" s="17" t="s">
        <v>31</v>
      </c>
      <c r="H101" s="8" t="n">
        <v>36586</v>
      </c>
      <c r="I101" s="9" t="n">
        <v>-250000</v>
      </c>
      <c r="J101" s="0" t="n">
        <f aca="false">ABS(I101)</f>
        <v>250000</v>
      </c>
      <c r="K101" s="20" t="n">
        <v>0.7</v>
      </c>
      <c r="L101" s="0" t="n">
        <v>2.603</v>
      </c>
      <c r="M101" s="0" t="str">
        <f aca="false">CONCATENATE(B101," - ",C101)</f>
        <v>SELL - PUT</v>
      </c>
      <c r="N101" s="0" t="n">
        <f aca="false">L101+K101</f>
        <v>3.303</v>
      </c>
      <c r="O101" s="45" t="n">
        <v>3.05</v>
      </c>
      <c r="P101" s="10" t="n">
        <f aca="false">IF(M101="SELL - PUT",IF(O101-N101&gt;0,0,(O101-N101)*J101),IF(M101="BUY - CALL",IF(N101-O101&gt;0,0,(O101-N101)*J101),IF(M101="SELL - CALL",IF(N101-O101&gt;0,0,(N101-O101)*J101),IF(M101="BUY - PUT",IF(O101-N101&gt;0,0,(N101-O101)*J101)))))</f>
        <v>-63250</v>
      </c>
      <c r="R101" s="13" t="n">
        <v>-55000</v>
      </c>
    </row>
    <row r="102" customFormat="false" ht="12.75" hidden="false" customHeight="false" outlineLevel="0" collapsed="false">
      <c r="P102" s="51" t="n">
        <f aca="false">SUM(P3:P101)</f>
        <v>-1589190</v>
      </c>
      <c r="R102" s="34" t="n">
        <f aca="false">SUM(R3:R101)</f>
        <v>-1519500</v>
      </c>
    </row>
    <row r="106" customFormat="false" ht="13.5" hidden="false" customHeight="false" outlineLevel="0" collapsed="false">
      <c r="A106" s="1" t="s">
        <v>102</v>
      </c>
    </row>
    <row r="107" customFormat="false" ht="13.5" hidden="false" customHeight="false" outlineLevel="0" collapsed="false">
      <c r="A107" s="2" t="s">
        <v>1</v>
      </c>
      <c r="B107" s="3" t="s">
        <v>2</v>
      </c>
      <c r="C107" s="4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M107" s="2" t="s">
        <v>13</v>
      </c>
      <c r="N107" s="2" t="s">
        <v>14</v>
      </c>
      <c r="O107" s="2" t="s">
        <v>15</v>
      </c>
      <c r="P107" s="2" t="s">
        <v>16</v>
      </c>
    </row>
    <row r="108" customFormat="false" ht="12.75" hidden="false" customHeight="false" outlineLevel="0" collapsed="false">
      <c r="A108" s="0" t="s">
        <v>103</v>
      </c>
      <c r="B108" s="0" t="s">
        <v>104</v>
      </c>
      <c r="C108" s="0" t="s">
        <v>105</v>
      </c>
      <c r="D108" s="0" t="s">
        <v>106</v>
      </c>
      <c r="E108" s="0" t="s">
        <v>107</v>
      </c>
      <c r="F108" s="0" t="s">
        <v>20</v>
      </c>
      <c r="G108" s="0" t="s">
        <v>47</v>
      </c>
      <c r="H108" s="29" t="n">
        <v>36586</v>
      </c>
      <c r="I108" s="0" t="n">
        <v>-155000</v>
      </c>
      <c r="L108" s="0" t="n">
        <v>2.12</v>
      </c>
      <c r="N108" s="0" t="n">
        <v>2.45</v>
      </c>
      <c r="O108" s="0" t="n">
        <v>2.36</v>
      </c>
      <c r="P108" s="36" t="n">
        <v>-23250</v>
      </c>
      <c r="U108" s="34" t="n">
        <f aca="false">R102+R111</f>
        <v>-1558250</v>
      </c>
    </row>
    <row r="109" customFormat="false" ht="12.75" hidden="false" customHeight="false" outlineLevel="0" collapsed="false">
      <c r="A109" s="0" t="s">
        <v>108</v>
      </c>
      <c r="B109" s="0" t="s">
        <v>104</v>
      </c>
      <c r="C109" s="0" t="s">
        <v>105</v>
      </c>
      <c r="D109" s="0" t="s">
        <v>109</v>
      </c>
      <c r="E109" s="0" t="s">
        <v>110</v>
      </c>
      <c r="F109" s="0" t="s">
        <v>20</v>
      </c>
      <c r="G109" s="0" t="s">
        <v>47</v>
      </c>
      <c r="H109" s="29" t="n">
        <v>36586</v>
      </c>
      <c r="I109" s="0" t="n">
        <v>-100000</v>
      </c>
      <c r="L109" s="0" t="n">
        <v>2.12</v>
      </c>
      <c r="N109" s="0" t="n">
        <v>2.62</v>
      </c>
      <c r="O109" s="0" t="n">
        <v>2.41</v>
      </c>
      <c r="P109" s="36" t="n">
        <v>-15500</v>
      </c>
    </row>
    <row r="110" customFormat="false" ht="12.75" hidden="false" customHeight="false" outlineLevel="0" collapsed="false">
      <c r="A110" s="0" t="s">
        <v>164</v>
      </c>
      <c r="B110" s="0" t="s">
        <v>104</v>
      </c>
      <c r="C110" s="0" t="s">
        <v>105</v>
      </c>
      <c r="D110" s="0" t="s">
        <v>165</v>
      </c>
      <c r="E110" s="0" t="s">
        <v>166</v>
      </c>
      <c r="F110" s="0" t="s">
        <v>20</v>
      </c>
      <c r="G110" s="0" t="s">
        <v>31</v>
      </c>
      <c r="H110" s="52" t="n">
        <v>36586</v>
      </c>
      <c r="I110" s="0" t="n">
        <v>-77500</v>
      </c>
      <c r="N110" s="0" t="n">
        <v>2.45</v>
      </c>
      <c r="O110" s="0" t="n">
        <v>2.48</v>
      </c>
      <c r="P110" s="36" t="n">
        <v>0</v>
      </c>
    </row>
    <row r="111" customFormat="false" ht="12.75" hidden="false" customHeight="false" outlineLevel="0" collapsed="false">
      <c r="A111" s="32" t="s">
        <v>101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 t="n">
        <f aca="false">SUM(P108:P110)</f>
        <v>-38750</v>
      </c>
      <c r="R111" s="51" t="n">
        <f aca="false">P111</f>
        <v>-38750</v>
      </c>
    </row>
    <row r="114" customFormat="false" ht="13.5" hidden="false" customHeight="false" outlineLevel="0" collapsed="false">
      <c r="A114" s="1" t="s">
        <v>111</v>
      </c>
    </row>
    <row r="115" customFormat="false" ht="13.5" hidden="false" customHeight="false" outlineLevel="0" collapsed="false">
      <c r="A115" s="2" t="s">
        <v>1</v>
      </c>
      <c r="B115" s="3" t="s">
        <v>2</v>
      </c>
      <c r="C115" s="4" t="s">
        <v>3</v>
      </c>
      <c r="D115" s="2" t="s">
        <v>4</v>
      </c>
      <c r="E115" s="2" t="s">
        <v>5</v>
      </c>
      <c r="F115" s="2" t="s">
        <v>6</v>
      </c>
      <c r="G115" s="2" t="s">
        <v>7</v>
      </c>
      <c r="H115" s="2" t="s">
        <v>8</v>
      </c>
      <c r="I115" s="2" t="s">
        <v>9</v>
      </c>
      <c r="J115" s="2" t="s">
        <v>10</v>
      </c>
      <c r="K115" s="2" t="s">
        <v>11</v>
      </c>
      <c r="L115" s="2" t="s">
        <v>12</v>
      </c>
      <c r="M115" s="2" t="s">
        <v>13</v>
      </c>
      <c r="N115" s="2" t="s">
        <v>14</v>
      </c>
      <c r="O115" s="2" t="s">
        <v>15</v>
      </c>
      <c r="P115" s="2" t="s">
        <v>16</v>
      </c>
    </row>
    <row r="116" customFormat="false" ht="12.75" hidden="false" customHeight="false" outlineLevel="0" collapsed="false">
      <c r="A116" s="20" t="s">
        <v>112</v>
      </c>
      <c r="B116" s="0" t="s">
        <v>104</v>
      </c>
      <c r="C116" s="0" t="s">
        <v>105</v>
      </c>
      <c r="D116" s="20" t="s">
        <v>113</v>
      </c>
      <c r="F116" s="0" t="s">
        <v>20</v>
      </c>
      <c r="G116" s="0" t="s">
        <v>31</v>
      </c>
      <c r="H116" s="29" t="n">
        <v>36495</v>
      </c>
      <c r="I116" s="0" t="n">
        <v>-62000</v>
      </c>
      <c r="K116" s="0" t="n">
        <v>2</v>
      </c>
      <c r="P116" s="0" t="n">
        <v>0</v>
      </c>
    </row>
    <row r="118" customFormat="false" ht="12.75" hidden="false" customHeight="false" outlineLevel="0" collapsed="false">
      <c r="A118" s="32" t="s">
        <v>101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8" t="n">
        <f aca="false">SUM(P116:P117)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Q4" activeCellId="0" sqref="Q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119</v>
      </c>
      <c r="B3" s="40" t="s">
        <v>167</v>
      </c>
      <c r="C3" s="7" t="s">
        <v>19</v>
      </c>
      <c r="D3" s="40" t="s">
        <v>20</v>
      </c>
      <c r="E3" s="40" t="s">
        <v>21</v>
      </c>
      <c r="F3" s="41" t="n">
        <v>36617</v>
      </c>
      <c r="G3" s="42" t="n">
        <v>300000</v>
      </c>
      <c r="H3" s="0" t="n">
        <v>3.13</v>
      </c>
      <c r="I3" s="0" t="n">
        <v>0.25</v>
      </c>
      <c r="J3" s="7" t="n">
        <v>2.9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3.15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36617</v>
      </c>
      <c r="G4" s="9" t="n">
        <v>300000</v>
      </c>
      <c r="H4" s="0" t="n">
        <v>3.01</v>
      </c>
      <c r="I4" s="0" t="n">
        <v>0.16</v>
      </c>
      <c r="J4" s="19" t="n">
        <v>2.9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3.06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7" t="s">
        <v>67</v>
      </c>
      <c r="C5" s="7" t="s">
        <v>65</v>
      </c>
      <c r="D5" s="7" t="s">
        <v>20</v>
      </c>
      <c r="E5" s="7" t="s">
        <v>31</v>
      </c>
      <c r="F5" s="8" t="n">
        <v>36617</v>
      </c>
      <c r="G5" s="9" t="n">
        <f aca="false">10000*(EOMONTH(F5,0)-F5)+10000</f>
        <v>300000</v>
      </c>
      <c r="H5" s="0" t="n">
        <v>2.69</v>
      </c>
      <c r="I5" s="7" t="n">
        <v>-0.4</v>
      </c>
      <c r="J5" s="7" t="n">
        <v>2.9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36617</v>
      </c>
      <c r="G6" s="9" t="n">
        <v>600000</v>
      </c>
      <c r="H6" s="0" t="n">
        <v>3.01</v>
      </c>
      <c r="I6" s="7" t="n">
        <v>0.16</v>
      </c>
      <c r="J6" s="19" t="n">
        <v>2.9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3.06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36617</v>
      </c>
      <c r="G7" s="9" t="n">
        <v>500000</v>
      </c>
      <c r="H7" s="0" t="n">
        <v>3.13</v>
      </c>
      <c r="I7" s="7" t="n">
        <v>0.3</v>
      </c>
      <c r="J7" s="0" t="n">
        <v>2.9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21"/>
      <c r="B8" s="7"/>
      <c r="C8" s="7"/>
      <c r="D8" s="7"/>
      <c r="E8" s="7"/>
      <c r="F8" s="8"/>
      <c r="G8" s="9"/>
      <c r="I8" s="7"/>
      <c r="J8" s="7"/>
      <c r="P8" s="10"/>
      <c r="R8" s="13" t="n">
        <v>0</v>
      </c>
    </row>
    <row r="10" customFormat="false" ht="13.5" hidden="false" customHeight="false" outlineLevel="0" collapsed="false">
      <c r="A10" s="1" t="s">
        <v>102</v>
      </c>
    </row>
    <row r="11" customFormat="false" ht="13.5" hidden="false" customHeight="false" outlineLevel="0" collapsed="false">
      <c r="A11" s="2" t="s">
        <v>1</v>
      </c>
      <c r="B11" s="3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customFormat="false" ht="12.75" hidden="false" customHeight="false" outlineLevel="0" collapsed="false">
      <c r="A12" s="0" t="s">
        <v>164</v>
      </c>
      <c r="B12" s="0" t="s">
        <v>104</v>
      </c>
      <c r="C12" s="0" t="s">
        <v>105</v>
      </c>
      <c r="D12" s="0" t="s">
        <v>165</v>
      </c>
      <c r="E12" s="0" t="s">
        <v>166</v>
      </c>
      <c r="F12" s="0" t="s">
        <v>20</v>
      </c>
      <c r="G12" s="0" t="s">
        <v>31</v>
      </c>
      <c r="H12" s="52" t="n">
        <v>36586</v>
      </c>
      <c r="I12" s="0" t="n">
        <v>-77500</v>
      </c>
      <c r="N12" s="0" t="n">
        <v>2.45</v>
      </c>
      <c r="O12" s="0" t="n">
        <v>2.79</v>
      </c>
      <c r="P12" s="0" t="n">
        <v>0</v>
      </c>
      <c r="Q12" s="16"/>
      <c r="R12" s="36"/>
      <c r="S12" s="16"/>
      <c r="T12" s="16"/>
    </row>
    <row r="13" customFormat="false" ht="12.75" hidden="false" customHeight="false" outlineLevel="0" collapsed="false">
      <c r="A13" s="32" t="s">
        <v>101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6"/>
      <c r="R13" s="36"/>
      <c r="S13" s="16"/>
      <c r="T13" s="53"/>
    </row>
    <row r="14" customFormat="false" ht="12.75" hidden="false" customHeight="false" outlineLevel="0" collapsed="false">
      <c r="Q14" s="16"/>
      <c r="R14" s="16"/>
      <c r="S14" s="16"/>
      <c r="T14" s="16"/>
    </row>
    <row r="15" customFormat="false" ht="12.75" hidden="false" customHeight="false" outlineLevel="0" collapsed="false">
      <c r="Q15" s="16"/>
      <c r="R15" s="16"/>
      <c r="S15" s="16"/>
      <c r="T15" s="16"/>
    </row>
    <row r="16" customFormat="false" ht="13.5" hidden="false" customHeight="false" outlineLevel="0" collapsed="false">
      <c r="A16" s="1" t="s">
        <v>111</v>
      </c>
      <c r="Q16" s="16"/>
      <c r="R16" s="16"/>
      <c r="S16" s="16"/>
      <c r="T16" s="16"/>
    </row>
    <row r="17" customFormat="false" ht="13.5" hidden="false" customHeight="false" outlineLevel="0" collapsed="false">
      <c r="A17" s="2" t="s">
        <v>1</v>
      </c>
      <c r="B17" s="3" t="s">
        <v>2</v>
      </c>
      <c r="C17" s="4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54" t="s">
        <v>16</v>
      </c>
      <c r="Q17" s="16"/>
      <c r="R17" s="16"/>
      <c r="S17" s="16"/>
      <c r="T17" s="16"/>
    </row>
    <row r="18" customFormat="false" ht="12.75" hidden="false" customHeight="false" outlineLevel="0" collapsed="false">
      <c r="A18" s="20" t="s">
        <v>112</v>
      </c>
      <c r="B18" s="0" t="s">
        <v>104</v>
      </c>
      <c r="C18" s="0" t="s">
        <v>105</v>
      </c>
      <c r="D18" s="20" t="s">
        <v>113</v>
      </c>
      <c r="F18" s="0" t="s">
        <v>20</v>
      </c>
      <c r="G18" s="0" t="s">
        <v>31</v>
      </c>
      <c r="H18" s="29" t="n">
        <v>36617</v>
      </c>
      <c r="I18" s="0" t="n">
        <v>-62000</v>
      </c>
      <c r="N18" s="0" t="n">
        <v>2</v>
      </c>
      <c r="P18" s="0" t="n">
        <v>0</v>
      </c>
      <c r="Q18" s="16"/>
      <c r="R18" s="16"/>
      <c r="S18" s="16"/>
      <c r="T18" s="16"/>
    </row>
    <row r="19" customFormat="false" ht="12.75" hidden="false" customHeight="false" outlineLevel="0" collapsed="false">
      <c r="Q19" s="16"/>
      <c r="R19" s="16"/>
      <c r="S19" s="16"/>
      <c r="T19" s="16"/>
    </row>
    <row r="20" customFormat="false" ht="12.75" hidden="false" customHeight="false" outlineLevel="0" collapsed="false">
      <c r="A20" s="32" t="s">
        <v>101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6"/>
      <c r="R20" s="16"/>
      <c r="S20" s="16"/>
      <c r="T2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172</v>
      </c>
      <c r="B3" s="25" t="s">
        <v>167</v>
      </c>
      <c r="C3" s="7" t="s">
        <v>19</v>
      </c>
      <c r="D3" s="25" t="s">
        <v>20</v>
      </c>
      <c r="E3" s="25" t="s">
        <v>21</v>
      </c>
      <c r="F3" s="43" t="n">
        <v>36647</v>
      </c>
      <c r="G3" s="42" t="n">
        <v>300000</v>
      </c>
      <c r="H3" s="0" t="n">
        <v>3.41</v>
      </c>
      <c r="I3" s="16" t="n">
        <v>0.25</v>
      </c>
      <c r="J3" s="55" t="n">
        <v>3.089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3.339</v>
      </c>
      <c r="P3" s="10" t="n">
        <f aca="false">IF(N3="SELL - PUT",IF(H3-O3&gt;0,0,(H3-O3)*K3),IF(N3="BUY - CALL",IF(O3-H3&gt;0,0,(H3-O3)*K3),IF(N3="SELL - CALL",IF(O3-H3&gt;0,0,(O3-H3)*K3),IF(N3="BUY - PUT",IF(H3-O3&gt;0,0,(O3-H3)*K3)))))</f>
        <v>21300.0000000001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36647</v>
      </c>
      <c r="G4" s="9" t="n">
        <v>310000</v>
      </c>
      <c r="H4" s="0" t="n">
        <v>3.25</v>
      </c>
      <c r="I4" s="0" t="n">
        <v>0.16</v>
      </c>
      <c r="J4" s="55" t="n">
        <v>3.089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3.249</v>
      </c>
      <c r="P4" s="10" t="n">
        <f aca="false">IF(N4="SELL - PUT",IF(H4-O4&gt;0,0,(H4-O4)*K4),IF(N4="BUY - CALL",IF(O4-H4&gt;0,0,(H4-O4)*K4),IF(N4="SELL - CALL",IF(O4-H4&gt;0,0,(O4-H4)*K4),IF(N4="BUY - PUT",IF(H4-O4&gt;0,0,(O4-H4)*K4)))))</f>
        <v>309.999999999966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20" t="s">
        <v>67</v>
      </c>
      <c r="C5" s="7" t="s">
        <v>65</v>
      </c>
      <c r="D5" s="7" t="s">
        <v>20</v>
      </c>
      <c r="E5" s="20" t="s">
        <v>31</v>
      </c>
      <c r="F5" s="8" t="n">
        <v>36647</v>
      </c>
      <c r="G5" s="9" t="n">
        <v>310000</v>
      </c>
      <c r="H5" s="0" t="n">
        <v>2.72</v>
      </c>
      <c r="I5" s="20" t="n">
        <v>-0.4</v>
      </c>
      <c r="J5" s="55" t="n">
        <v>3.089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2.689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36647</v>
      </c>
      <c r="G6" s="9" t="n">
        <v>600000</v>
      </c>
      <c r="H6" s="0" t="n">
        <v>3.25</v>
      </c>
      <c r="I6" s="7" t="n">
        <v>0.16</v>
      </c>
      <c r="J6" s="55" t="n">
        <v>3.089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3.249</v>
      </c>
      <c r="P6" s="10" t="n">
        <f aca="false">IF(N6="SELL - PUT",IF(H6-O6&gt;0,0,(H6-O6)*K6),IF(N6="BUY - CALL",IF(O6-H6&gt;0,0,(H6-O6)*K6),IF(N6="SELL - CALL",IF(O6-H6&gt;0,0,(O6-H6)*K6),IF(N6="BUY - PUT",IF(H6-O6&gt;0,0,(O6-H6)*K6)))))</f>
        <v>599.999999999934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36647</v>
      </c>
      <c r="G7" s="9" t="n">
        <v>500000</v>
      </c>
      <c r="H7" s="0" t="n">
        <v>3.41</v>
      </c>
      <c r="I7" s="7" t="n">
        <v>0.3</v>
      </c>
      <c r="J7" s="55" t="n">
        <v>3.089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3.389</v>
      </c>
      <c r="P7" s="10" t="n">
        <f aca="false">IF(N7="SELL - PUT",IF(H7-O7&gt;0,0,(H7-O7)*K7),IF(N7="BUY - CALL",IF(O7-H7&gt;0,0,(H7-O7)*K7),IF(N7="SELL - CALL",IF(O7-H7&gt;0,0,(O7-H7)*K7),IF(N7="BUY - PUT",IF(H7-O7&gt;0,0,(O7-H7)*K7)))))</f>
        <v>10500.0000000002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36647</v>
      </c>
      <c r="G8" s="9" t="n">
        <v>310000</v>
      </c>
      <c r="H8" s="0" t="n">
        <v>2.72</v>
      </c>
      <c r="I8" s="0" t="n">
        <v>-0.32</v>
      </c>
      <c r="J8" s="55" t="n">
        <v>3.089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2.769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0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36647</v>
      </c>
      <c r="G9" s="9" t="n">
        <v>310000</v>
      </c>
      <c r="H9" s="0" t="n">
        <v>2.72</v>
      </c>
      <c r="I9" s="0" t="n">
        <v>-0.32</v>
      </c>
      <c r="J9" s="55" t="n">
        <v>3.089</v>
      </c>
      <c r="K9" s="0" t="n">
        <f aca="false">ABS(G9)</f>
        <v>310000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2.769</v>
      </c>
      <c r="P9" s="10" t="n">
        <f aca="false">IF(N9="SELL - PUT",IF(H9-O9&gt;0,0,(H9-O9)*K9),IF(N9="BUY - CALL",IF(O9-H9&gt;0,0,(H9-O9)*K9),IF(N9="SELL - CALL",IF(O9-H9&gt;0,0,(O9-H9)*K9),IF(N9="BUY - PUT",IF(H9-O9&gt;0,0,(O9-H9)*K9)))))</f>
        <v>15190</v>
      </c>
      <c r="R9" s="11"/>
    </row>
    <row r="10" customFormat="false" ht="12.75" hidden="false" customHeight="false" outlineLevel="0" collapsed="false">
      <c r="A10" s="0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36647</v>
      </c>
      <c r="G10" s="9" t="n">
        <v>620000</v>
      </c>
      <c r="H10" s="0" t="n">
        <v>2.72</v>
      </c>
      <c r="I10" s="0" t="n">
        <v>-0.4</v>
      </c>
      <c r="J10" s="55" t="n">
        <v>3.089</v>
      </c>
      <c r="K10" s="0" t="n">
        <f aca="false">ABS(G10)</f>
        <v>620000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2.689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36647</v>
      </c>
      <c r="G11" s="9" t="n">
        <v>310000</v>
      </c>
      <c r="H11" s="0" t="n">
        <v>2.72</v>
      </c>
      <c r="I11" s="0" t="n">
        <v>-0.25</v>
      </c>
      <c r="J11" s="55" t="n">
        <v>3.089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2.839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0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36647</v>
      </c>
      <c r="G12" s="9" t="n">
        <v>310000</v>
      </c>
      <c r="H12" s="0" t="n">
        <v>2.72</v>
      </c>
      <c r="I12" s="0" t="n">
        <v>-0.3</v>
      </c>
      <c r="J12" s="55" t="n">
        <v>3.089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2.789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36647</v>
      </c>
      <c r="G13" s="9" t="n">
        <v>310000</v>
      </c>
      <c r="H13" s="0" t="n">
        <v>2.72</v>
      </c>
      <c r="I13" s="0" t="n">
        <v>-0.3</v>
      </c>
      <c r="J13" s="55" t="n">
        <v>3.089</v>
      </c>
      <c r="K13" s="0" t="n">
        <f aca="false">ABS(G13)</f>
        <v>310000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2.789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21390</v>
      </c>
      <c r="R13" s="11"/>
    </row>
    <row r="14" customFormat="false" ht="12.75" hidden="false" customHeight="false" outlineLevel="0" collapsed="false">
      <c r="A14" s="0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36647</v>
      </c>
      <c r="G14" s="9" t="n">
        <v>-250000</v>
      </c>
      <c r="H14" s="0" t="n">
        <v>3.41</v>
      </c>
      <c r="I14" s="0" t="n">
        <v>0.3</v>
      </c>
      <c r="J14" s="55" t="n">
        <v>3.089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3.389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-5250.00000000009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36647</v>
      </c>
      <c r="G15" s="9" t="n">
        <v>-250000</v>
      </c>
      <c r="H15" s="0" t="n">
        <v>3.41</v>
      </c>
      <c r="I15" s="0" t="n">
        <v>0.3</v>
      </c>
      <c r="J15" s="55" t="n">
        <v>3.089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3.389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36647</v>
      </c>
      <c r="G16" s="9" t="n">
        <v>-250000</v>
      </c>
      <c r="H16" s="0" t="n">
        <v>3.41</v>
      </c>
      <c r="I16" s="0" t="n">
        <v>0.3</v>
      </c>
      <c r="J16" s="55" t="n">
        <v>3.089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3.389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-5250.00000000009</v>
      </c>
      <c r="R16" s="11"/>
    </row>
    <row r="17" customFormat="false" ht="12.75" hidden="false" customHeight="false" outlineLevel="0" collapsed="false">
      <c r="A17" s="21" t="s">
        <v>172</v>
      </c>
      <c r="B17" s="0" t="s">
        <v>183</v>
      </c>
      <c r="C17" s="7" t="s">
        <v>19</v>
      </c>
      <c r="D17" s="0" t="s">
        <v>20</v>
      </c>
      <c r="E17" s="0" t="s">
        <v>31</v>
      </c>
      <c r="F17" s="8" t="n">
        <v>36647</v>
      </c>
      <c r="G17" s="9" t="n">
        <v>-250000</v>
      </c>
      <c r="H17" s="0" t="n">
        <v>3.41</v>
      </c>
      <c r="I17" s="0" t="n">
        <v>0.3</v>
      </c>
      <c r="J17" s="55" t="n">
        <v>3.089</v>
      </c>
      <c r="K17" s="0" t="n">
        <f aca="false">ABS(G17)</f>
        <v>250000</v>
      </c>
      <c r="L17" s="0" t="str">
        <f aca="false">IF(G17&gt;0,"BUY","SELL")</f>
        <v>SELL</v>
      </c>
      <c r="M17" s="0" t="str">
        <f aca="false">IF(E17="C","CALL","PUT")</f>
        <v>PUT</v>
      </c>
      <c r="N17" s="0" t="str">
        <f aca="false">CONCATENATE(L17," - ",M17)</f>
        <v>SELL - PUT</v>
      </c>
      <c r="O17" s="0" t="n">
        <f aca="false">I17+J17</f>
        <v>3.389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  <c r="R17" s="11"/>
    </row>
    <row r="18" customFormat="false" ht="12.75" hidden="false" customHeight="false" outlineLevel="0" collapsed="false">
      <c r="A18" s="21" t="s">
        <v>172</v>
      </c>
      <c r="B18" s="0" t="s">
        <v>182</v>
      </c>
      <c r="C18" s="7" t="s">
        <v>19</v>
      </c>
      <c r="D18" s="0" t="s">
        <v>20</v>
      </c>
      <c r="E18" s="0" t="s">
        <v>21</v>
      </c>
      <c r="F18" s="8" t="n">
        <v>36647</v>
      </c>
      <c r="G18" s="9" t="n">
        <v>-500000</v>
      </c>
      <c r="H18" s="0" t="n">
        <v>3.41</v>
      </c>
      <c r="I18" s="0" t="n">
        <v>0.3</v>
      </c>
      <c r="J18" s="55" t="n">
        <v>3.089</v>
      </c>
      <c r="K18" s="0" t="n">
        <f aca="false">ABS(G18)</f>
        <v>500000</v>
      </c>
      <c r="L18" s="0" t="str">
        <f aca="false">IF(G18&gt;0,"BUY","SELL")</f>
        <v>SELL</v>
      </c>
      <c r="M18" s="0" t="str">
        <f aca="false">IF(E18="C","CALL","PUT")</f>
        <v>CALL</v>
      </c>
      <c r="N18" s="0" t="str">
        <f aca="false">CONCATENATE(L18," - ",M18)</f>
        <v>SELL - CALL</v>
      </c>
      <c r="O18" s="0" t="n">
        <f aca="false">I18+J18</f>
        <v>3.389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-10500.0000000002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36647</v>
      </c>
      <c r="G19" s="9" t="n">
        <v>-500000</v>
      </c>
      <c r="H19" s="0" t="n">
        <v>3.41</v>
      </c>
      <c r="I19" s="0" t="n">
        <v>0.3</v>
      </c>
      <c r="J19" s="55" t="n">
        <v>3.089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3.389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36647</v>
      </c>
      <c r="G20" s="9" t="n">
        <v>-1000000</v>
      </c>
      <c r="H20" s="0" t="n">
        <v>2.72</v>
      </c>
      <c r="I20" s="0" t="n">
        <v>-0.25</v>
      </c>
      <c r="J20" s="55" t="n">
        <v>3.089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2.839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36647</v>
      </c>
      <c r="G21" s="9" t="n">
        <v>1000000</v>
      </c>
      <c r="H21" s="0" t="n">
        <v>2.72</v>
      </c>
      <c r="I21" s="0" t="n">
        <v>-0.4</v>
      </c>
      <c r="J21" s="55" t="n">
        <v>3.089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2.689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36647</v>
      </c>
      <c r="G22" s="9" t="n">
        <v>-500000</v>
      </c>
      <c r="H22" s="0" t="n">
        <v>2.72</v>
      </c>
      <c r="I22" s="0" t="n">
        <v>-0.32</v>
      </c>
      <c r="J22" s="55" t="n">
        <v>3.089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2.769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36647</v>
      </c>
      <c r="G23" s="9" t="n">
        <v>-500000</v>
      </c>
      <c r="H23" s="0" t="n">
        <v>2.72</v>
      </c>
      <c r="I23" s="0" t="n">
        <v>-0.32</v>
      </c>
      <c r="J23" s="55" t="n">
        <v>3.089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2.769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-24500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36647</v>
      </c>
      <c r="G24" s="9" t="n">
        <v>-500000</v>
      </c>
      <c r="H24" s="0" t="n">
        <v>3.41</v>
      </c>
      <c r="I24" s="0" t="n">
        <v>0.32</v>
      </c>
      <c r="J24" s="55" t="n">
        <v>3.089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3.409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-500.000000000167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36647</v>
      </c>
      <c r="G25" s="9" t="n">
        <v>-500000</v>
      </c>
      <c r="H25" s="0" t="n">
        <v>3.41</v>
      </c>
      <c r="I25" s="0" t="n">
        <v>0.32</v>
      </c>
      <c r="J25" s="55" t="n">
        <v>3.089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3.409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36647</v>
      </c>
      <c r="G26" s="9" t="n">
        <v>-500000</v>
      </c>
      <c r="H26" s="0" t="n">
        <v>3.41</v>
      </c>
      <c r="I26" s="0" t="n">
        <v>0.32</v>
      </c>
      <c r="J26" s="55" t="n">
        <v>3.089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3.409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-500.000000000167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36647</v>
      </c>
      <c r="G27" s="9" t="n">
        <v>-500000</v>
      </c>
      <c r="H27" s="0" t="n">
        <v>3.41</v>
      </c>
      <c r="I27" s="0" t="n">
        <v>0.32</v>
      </c>
      <c r="J27" s="55" t="n">
        <v>3.089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3.409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36647</v>
      </c>
      <c r="G28" s="9" t="n">
        <v>-250000</v>
      </c>
      <c r="H28" s="0" t="n">
        <v>3.41</v>
      </c>
      <c r="I28" s="0" t="n">
        <v>0.32</v>
      </c>
      <c r="J28" s="55" t="n">
        <v>3.089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3.409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36647</v>
      </c>
      <c r="G29" s="9" t="n">
        <v>-250000</v>
      </c>
      <c r="H29" s="0" t="n">
        <v>3.41</v>
      </c>
      <c r="I29" s="0" t="n">
        <v>0.26</v>
      </c>
      <c r="J29" s="55" t="n">
        <v>3.089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3.349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172</v>
      </c>
      <c r="B30" s="0" t="s">
        <v>194</v>
      </c>
      <c r="C30" s="7" t="s">
        <v>19</v>
      </c>
      <c r="D30" s="0" t="s">
        <v>20</v>
      </c>
      <c r="E30" s="0" t="s">
        <v>21</v>
      </c>
      <c r="F30" s="8" t="n">
        <v>36647</v>
      </c>
      <c r="G30" s="9" t="n">
        <v>1000000</v>
      </c>
      <c r="H30" s="0" t="n">
        <v>3.41</v>
      </c>
      <c r="I30" s="0" t="n">
        <v>0.3</v>
      </c>
      <c r="J30" s="55" t="n">
        <v>3.089</v>
      </c>
      <c r="K30" s="0" t="n">
        <f aca="false">ABS(G30)</f>
        <v>1000000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3.389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21000.0000000004</v>
      </c>
      <c r="R30" s="13" t="n">
        <v>0</v>
      </c>
    </row>
    <row r="31" customFormat="false" ht="12.75" hidden="false" customHeight="false" outlineLevel="0" collapsed="false">
      <c r="A31" s="21" t="s">
        <v>173</v>
      </c>
      <c r="B31" s="0" t="s">
        <v>195</v>
      </c>
      <c r="C31" s="7" t="s">
        <v>65</v>
      </c>
      <c r="D31" s="0" t="s">
        <v>20</v>
      </c>
      <c r="E31" s="0" t="s">
        <v>21</v>
      </c>
      <c r="F31" s="8" t="n">
        <v>36647</v>
      </c>
      <c r="G31" s="9" t="n">
        <v>310000</v>
      </c>
      <c r="H31" s="0" t="n">
        <v>2.72</v>
      </c>
      <c r="I31" s="0" t="n">
        <v>-0.27</v>
      </c>
      <c r="J31" s="55" t="n">
        <v>3.089</v>
      </c>
      <c r="K31" s="0" t="n">
        <f aca="false">ABS(G31)</f>
        <v>310000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2.819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178</v>
      </c>
      <c r="B32" s="0" t="s">
        <v>196</v>
      </c>
      <c r="C32" s="7" t="s">
        <v>65</v>
      </c>
      <c r="D32" s="0" t="s">
        <v>20</v>
      </c>
      <c r="E32" s="0" t="s">
        <v>31</v>
      </c>
      <c r="F32" s="8" t="n">
        <v>36647</v>
      </c>
      <c r="G32" s="9" t="n">
        <v>-310000</v>
      </c>
      <c r="H32" s="0" t="n">
        <v>2.72</v>
      </c>
      <c r="I32" s="0" t="n">
        <v>-0.4</v>
      </c>
      <c r="J32" s="55" t="n">
        <v>3.089</v>
      </c>
      <c r="K32" s="0" t="n">
        <f aca="false">ABS(G32)</f>
        <v>310000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2.689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197</v>
      </c>
      <c r="C33" s="7" t="s">
        <v>65</v>
      </c>
      <c r="D33" s="0" t="s">
        <v>20</v>
      </c>
      <c r="E33" s="0" t="s">
        <v>31</v>
      </c>
      <c r="F33" s="8" t="n">
        <v>36647</v>
      </c>
      <c r="G33" s="9" t="n">
        <v>1000000</v>
      </c>
      <c r="H33" s="0" t="n">
        <v>2.72</v>
      </c>
      <c r="I33" s="0" t="n">
        <v>-0.4</v>
      </c>
      <c r="J33" s="55" t="n">
        <v>3.089</v>
      </c>
      <c r="K33" s="0" t="n">
        <f aca="false">ABS(G33)</f>
        <v>1000000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2.689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/>
      <c r="C34" s="7"/>
      <c r="F34" s="8"/>
      <c r="G34" s="9"/>
      <c r="H34" s="56"/>
      <c r="I34" s="45"/>
      <c r="J34" s="45"/>
      <c r="K34" s="45"/>
      <c r="L34" s="45"/>
      <c r="M34" s="45"/>
      <c r="N34" s="45"/>
      <c r="O34" s="45"/>
      <c r="P34" s="57" t="n">
        <f aca="false">SUM(P3:P33)</f>
        <v>43789.9999999998</v>
      </c>
      <c r="Q34" s="16"/>
      <c r="R34" s="36"/>
      <c r="S34" s="16"/>
      <c r="T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6"/>
      <c r="S35" s="16"/>
      <c r="T35" s="16"/>
    </row>
    <row r="36" customFormat="false" ht="13.5" hidden="false" customHeight="false" outlineLevel="0" collapsed="false">
      <c r="A36" s="1" t="s">
        <v>102</v>
      </c>
      <c r="Q36" s="16"/>
      <c r="R36" s="36"/>
      <c r="S36" s="16"/>
      <c r="T36" s="53"/>
    </row>
    <row r="37" customFormat="false" ht="13.5" hidden="false" customHeight="false" outlineLevel="0" collapsed="false">
      <c r="A37" s="2" t="s">
        <v>1</v>
      </c>
      <c r="B37" s="3" t="s">
        <v>2</v>
      </c>
      <c r="C37" s="4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13</v>
      </c>
      <c r="N37" s="2" t="s">
        <v>14</v>
      </c>
      <c r="O37" s="2" t="s">
        <v>15</v>
      </c>
      <c r="P37" s="54" t="s">
        <v>16</v>
      </c>
      <c r="Q37" s="58"/>
      <c r="R37" s="45"/>
      <c r="S37" s="45"/>
      <c r="T37" s="45"/>
      <c r="U37" s="45"/>
      <c r="V37" s="45"/>
      <c r="W37" s="45"/>
      <c r="X37" s="45"/>
      <c r="AG37" s="58"/>
      <c r="AW37" s="58"/>
      <c r="BM37" s="58"/>
      <c r="CC37" s="58"/>
      <c r="CS37" s="58"/>
      <c r="DI37" s="58"/>
      <c r="DY37" s="58"/>
      <c r="EO37" s="58"/>
      <c r="FE37" s="58"/>
      <c r="FU37" s="58"/>
      <c r="GK37" s="58"/>
      <c r="HA37" s="58"/>
      <c r="HQ37" s="58"/>
      <c r="IG37" s="58"/>
    </row>
    <row r="38" customFormat="false" ht="12.75" hidden="false" customHeight="false" outlineLevel="0" collapsed="false">
      <c r="A38" s="0" t="s">
        <v>164</v>
      </c>
      <c r="B38" s="0" t="s">
        <v>104</v>
      </c>
      <c r="C38" s="0" t="s">
        <v>105</v>
      </c>
      <c r="D38" s="0" t="s">
        <v>165</v>
      </c>
      <c r="E38" s="0" t="s">
        <v>166</v>
      </c>
      <c r="F38" s="0" t="s">
        <v>20</v>
      </c>
      <c r="G38" s="0" t="s">
        <v>31</v>
      </c>
      <c r="H38" s="52" t="n">
        <v>36647</v>
      </c>
      <c r="I38" s="0" t="n">
        <v>-77500</v>
      </c>
      <c r="N38" s="0" t="n">
        <v>2.45</v>
      </c>
      <c r="O38" s="0" t="n">
        <v>2.94</v>
      </c>
      <c r="P38" s="0" t="n">
        <v>0</v>
      </c>
      <c r="Q38" s="59"/>
      <c r="R38" s="60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  <c r="AI38" s="60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60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60"/>
      <c r="BO38" s="60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60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  <c r="CU38" s="60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60"/>
      <c r="DK38" s="60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60"/>
      <c r="EA38" s="60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60"/>
      <c r="EQ38" s="60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60"/>
      <c r="FG38" s="60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60"/>
      <c r="FW38" s="60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0"/>
      <c r="GM38" s="60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60"/>
      <c r="HC38" s="60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60"/>
      <c r="HS38" s="60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60"/>
      <c r="II38" s="60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customFormat="false" ht="12.75" hidden="false" customHeight="false" outlineLevel="0" collapsed="false">
      <c r="A39" s="32" t="s">
        <v>101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45"/>
      <c r="R39" s="45"/>
      <c r="S39" s="45"/>
      <c r="T39" s="45"/>
      <c r="U39" s="45"/>
      <c r="V39" s="45"/>
      <c r="W39" s="45"/>
      <c r="X39" s="56"/>
      <c r="AN39" s="56"/>
      <c r="BD39" s="56"/>
      <c r="BT39" s="56"/>
      <c r="CJ39" s="56"/>
      <c r="CZ39" s="56"/>
      <c r="DP39" s="56"/>
      <c r="EF39" s="56"/>
      <c r="EV39" s="56"/>
      <c r="FL39" s="56"/>
      <c r="GB39" s="56"/>
      <c r="GR39" s="56"/>
      <c r="HH39" s="56"/>
      <c r="HX39" s="56"/>
      <c r="IN39" s="56"/>
    </row>
    <row r="40" customFormat="false" ht="12.75" hidden="false" customHeight="false" outlineLevel="0" collapsed="false">
      <c r="Q40" s="45"/>
      <c r="R40" s="45"/>
      <c r="S40" s="45"/>
      <c r="T40" s="45"/>
      <c r="U40" s="45"/>
      <c r="V40" s="45"/>
      <c r="W40" s="45"/>
      <c r="X40" s="45"/>
    </row>
    <row r="41" customFormat="false" ht="12.75" hidden="false" customHeight="false" outlineLevel="0" collapsed="false">
      <c r="Q41" s="16"/>
      <c r="R41" s="16"/>
      <c r="S41" s="16"/>
      <c r="T41" s="16"/>
    </row>
    <row r="42" customFormat="false" ht="13.5" hidden="false" customHeight="false" outlineLevel="0" collapsed="false">
      <c r="A42" s="1" t="s">
        <v>111</v>
      </c>
      <c r="Q42" s="16"/>
      <c r="R42" s="16"/>
      <c r="S42" s="16"/>
      <c r="T42" s="16"/>
    </row>
    <row r="43" customFormat="false" ht="13.5" hidden="false" customHeight="false" outlineLevel="0" collapsed="false">
      <c r="A43" s="2" t="s">
        <v>1</v>
      </c>
      <c r="B43" s="3" t="s">
        <v>2</v>
      </c>
      <c r="C43" s="4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54" t="s">
        <v>16</v>
      </c>
      <c r="Q43" s="16"/>
      <c r="R43" s="16"/>
      <c r="S43" s="16"/>
      <c r="T43" s="16"/>
    </row>
    <row r="44" customFormat="false" ht="12.75" hidden="false" customHeight="false" outlineLevel="0" collapsed="false">
      <c r="A44" s="20" t="s">
        <v>112</v>
      </c>
      <c r="B44" s="0" t="s">
        <v>104</v>
      </c>
      <c r="C44" s="0" t="s">
        <v>105</v>
      </c>
      <c r="D44" s="20" t="s">
        <v>113</v>
      </c>
      <c r="F44" s="0" t="s">
        <v>20</v>
      </c>
      <c r="G44" s="0" t="s">
        <v>31</v>
      </c>
      <c r="H44" s="29" t="n">
        <v>36647</v>
      </c>
      <c r="I44" s="0" t="n">
        <v>-62000</v>
      </c>
      <c r="N44" s="0" t="n">
        <v>2</v>
      </c>
      <c r="P44" s="0" t="n">
        <v>0</v>
      </c>
      <c r="Q44" s="16"/>
      <c r="R44" s="16"/>
      <c r="S44" s="16"/>
      <c r="T44" s="16"/>
    </row>
    <row r="45" customFormat="false" ht="12.75" hidden="false" customHeight="false" outlineLevel="0" collapsed="false">
      <c r="Q45" s="16"/>
      <c r="R45" s="16"/>
      <c r="S45" s="16"/>
      <c r="T45" s="16"/>
    </row>
    <row r="46" customFormat="false" ht="12.75" hidden="false" customHeight="false" outlineLevel="0" collapsed="false">
      <c r="A46" s="32" t="s">
        <v>101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6"/>
      <c r="R46" s="16"/>
      <c r="S46" s="16"/>
      <c r="T46" s="16"/>
    </row>
    <row r="47" customFormat="false" ht="12.75" hidden="false" customHeight="false" outlineLevel="0" collapsed="false">
      <c r="Q47" s="16"/>
      <c r="R47" s="16"/>
      <c r="S47" s="16"/>
      <c r="T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56"/>
  <sheetViews>
    <sheetView showFormulas="false" showGridLines="true" showRowColHeaders="true" showZeros="true" rightToLeft="false" tabSelected="false" showOutlineSymbols="true" defaultGridColor="true" view="normal" topLeftCell="E11" colorId="64" zoomScale="100" zoomScaleNormal="100" zoomScalePageLayoutView="100" workbookViewId="0">
      <selection pane="topLeft" activeCell="P43" activeCellId="0" sqref="P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198</v>
      </c>
      <c r="C3" s="7" t="s">
        <v>19</v>
      </c>
      <c r="D3" s="7" t="s">
        <v>20</v>
      </c>
      <c r="E3" s="8" t="s">
        <v>21</v>
      </c>
      <c r="F3" s="8" t="n">
        <v>36678</v>
      </c>
      <c r="G3" s="9" t="n">
        <v>500000</v>
      </c>
      <c r="H3" s="0" t="n">
        <v>4.72</v>
      </c>
      <c r="I3" s="7" t="n">
        <v>0.3</v>
      </c>
      <c r="J3" s="55" t="n">
        <v>4.406</v>
      </c>
      <c r="K3" s="0" t="n">
        <f aca="false">ABS(G3)</f>
        <v>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4.706</v>
      </c>
      <c r="P3" s="10" t="n">
        <f aca="false">IF(N3="SELL - PUT",IF(H3-O3&gt;0,0,(H3-O3)*K3),IF(N3="BUY - CALL",IF(O3-H3&gt;0,0,(H3-O3)*K3),IF(N3="SELL - CALL",IF(O3-H3&gt;0,0,(O3-H3)*K3),IF(N3="BUY - PUT",IF(H3-O3&gt;0,0,(O3-H3)*K3)))))</f>
        <v>7000.00000000012</v>
      </c>
      <c r="R3" s="13" t="n">
        <v>0</v>
      </c>
    </row>
    <row r="4" customFormat="false" ht="12.75" hidden="false" customHeight="false" outlineLevel="0" collapsed="false">
      <c r="A4" s="39" t="s">
        <v>115</v>
      </c>
      <c r="B4" s="7" t="s">
        <v>199</v>
      </c>
      <c r="C4" s="7" t="s">
        <v>65</v>
      </c>
      <c r="D4" s="7" t="s">
        <v>20</v>
      </c>
      <c r="E4" s="7" t="s">
        <v>31</v>
      </c>
      <c r="F4" s="8" t="n">
        <v>36678</v>
      </c>
      <c r="G4" s="9" t="n">
        <v>300000</v>
      </c>
      <c r="H4" s="0" t="n">
        <v>3.65</v>
      </c>
      <c r="I4" s="7" t="n">
        <v>-0.4</v>
      </c>
      <c r="J4" s="55" t="n">
        <v>4.406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PUT</v>
      </c>
      <c r="N4" s="0" t="str">
        <f aca="false">CONCATENATE(L4," - ",M4)</f>
        <v>BUY - PUT</v>
      </c>
      <c r="O4" s="0" t="n">
        <f aca="false">I4+J4</f>
        <v>4.006</v>
      </c>
      <c r="P4" s="10" t="n">
        <f aca="false">IF(N4="SELL - PUT",IF(H4-O4&gt;0,0,(H4-O4)*K4),IF(N4="BUY - CALL",IF(O4-H4&gt;0,0,(H4-O4)*K4),IF(N4="SELL - CALL",IF(O4-H4&gt;0,0,(O4-H4)*K4),IF(N4="BUY - PUT",IF(H4-O4&gt;0,0,(O4-H4)*K4)))))</f>
        <v>106800</v>
      </c>
      <c r="R4" s="13" t="n">
        <v>0</v>
      </c>
    </row>
    <row r="5" customFormat="false" ht="12.75" hidden="false" customHeight="false" outlineLevel="0" collapsed="false">
      <c r="A5" s="21" t="s">
        <v>172</v>
      </c>
      <c r="B5" s="25" t="s">
        <v>167</v>
      </c>
      <c r="C5" s="7" t="s">
        <v>19</v>
      </c>
      <c r="D5" s="25" t="s">
        <v>20</v>
      </c>
      <c r="E5" s="25" t="s">
        <v>21</v>
      </c>
      <c r="F5" s="43" t="n">
        <v>36678</v>
      </c>
      <c r="G5" s="42" t="n">
        <v>300000</v>
      </c>
      <c r="H5" s="0" t="n">
        <v>4.72</v>
      </c>
      <c r="I5" s="16" t="n">
        <v>0.25</v>
      </c>
      <c r="J5" s="55" t="n">
        <v>4.406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CALL</v>
      </c>
      <c r="N5" s="0" t="str">
        <f aca="false">CONCATENATE(L5," - ",M5)</f>
        <v>BUY - CALL</v>
      </c>
      <c r="O5" s="0" t="n">
        <f aca="false">I5+J5</f>
        <v>4.656</v>
      </c>
      <c r="P5" s="10" t="n">
        <f aca="false">IF(N5="SELL - PUT",IF(H5-O5&gt;0,0,(H5-O5)*K5),IF(N5="BUY - CALL",IF(O5-H5&gt;0,0,(H5-O5)*K5),IF(N5="SELL - CALL",IF(O5-H5&gt;0,0,(O5-H5)*K5),IF(N5="BUY - PUT",IF(H5-O5&gt;0,0,(O5-H5)*K5)))))</f>
        <v>19200</v>
      </c>
      <c r="R5" s="13" t="n">
        <v>0</v>
      </c>
    </row>
    <row r="6" customFormat="false" ht="12.75" hidden="false" customHeight="false" outlineLevel="0" collapsed="false">
      <c r="A6" s="12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36678</v>
      </c>
      <c r="G6" s="9" t="n">
        <v>600000</v>
      </c>
      <c r="H6" s="0" t="n">
        <v>4.53</v>
      </c>
      <c r="I6" s="7" t="n">
        <v>0.16</v>
      </c>
      <c r="J6" s="55" t="n">
        <v>4.406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4.566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16" t="s">
        <v>168</v>
      </c>
      <c r="B7" s="0" t="s">
        <v>169</v>
      </c>
      <c r="C7" s="7" t="s">
        <v>26</v>
      </c>
      <c r="D7" s="7" t="s">
        <v>20</v>
      </c>
      <c r="E7" s="8" t="s">
        <v>21</v>
      </c>
      <c r="F7" s="8" t="n">
        <v>36678</v>
      </c>
      <c r="G7" s="9" t="n">
        <v>300000</v>
      </c>
      <c r="H7" s="0" t="n">
        <v>4.53</v>
      </c>
      <c r="I7" s="0" t="n">
        <v>0.16</v>
      </c>
      <c r="J7" s="55" t="n">
        <v>4.406</v>
      </c>
      <c r="K7" s="0" t="n">
        <f aca="false">ABS(G7)</f>
        <v>300000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4.566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36678</v>
      </c>
      <c r="G8" s="9" t="n">
        <v>300000</v>
      </c>
      <c r="H8" s="0" t="n">
        <v>3.65</v>
      </c>
      <c r="I8" s="0" t="n">
        <v>-0.32</v>
      </c>
      <c r="J8" s="55" t="n">
        <v>4.406</v>
      </c>
      <c r="K8" s="0" t="n">
        <f aca="false">ABS(G8)</f>
        <v>300000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4.086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16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36678</v>
      </c>
      <c r="G9" s="9" t="n">
        <v>300000</v>
      </c>
      <c r="H9" s="0" t="n">
        <v>3.65</v>
      </c>
      <c r="I9" s="0" t="n">
        <v>-0.32</v>
      </c>
      <c r="J9" s="55" t="n">
        <v>4.406</v>
      </c>
      <c r="K9" s="0" t="n">
        <f aca="false">ABS(G9)</f>
        <v>300000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4.086</v>
      </c>
      <c r="P9" s="10" t="n">
        <f aca="false">IF(N9="SELL - PUT",IF(H9-O9&gt;0,0,(H9-O9)*K9),IF(N9="BUY - CALL",IF(O9-H9&gt;0,0,(H9-O9)*K9),IF(N9="SELL - CALL",IF(O9-H9&gt;0,0,(O9-H9)*K9),IF(N9="BUY - PUT",IF(H9-O9&gt;0,0,(O9-H9)*K9)))))</f>
        <v>130800</v>
      </c>
      <c r="R9" s="11"/>
    </row>
    <row r="10" customFormat="false" ht="12.75" hidden="false" customHeight="false" outlineLevel="0" collapsed="false">
      <c r="A10" s="16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36678</v>
      </c>
      <c r="G10" s="9" t="n">
        <v>600000</v>
      </c>
      <c r="H10" s="0" t="n">
        <v>3.65</v>
      </c>
      <c r="I10" s="0" t="n">
        <v>-0.4</v>
      </c>
      <c r="J10" s="55" t="n">
        <v>4.406</v>
      </c>
      <c r="K10" s="0" t="n">
        <f aca="false">ABS(G10)</f>
        <v>600000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4.006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213600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36678</v>
      </c>
      <c r="G11" s="9" t="n">
        <v>300000</v>
      </c>
      <c r="H11" s="0" t="n">
        <v>3.65</v>
      </c>
      <c r="I11" s="0" t="n">
        <v>-0.25</v>
      </c>
      <c r="J11" s="55" t="n">
        <v>4.406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4.156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36678</v>
      </c>
      <c r="G12" s="9" t="n">
        <v>300000</v>
      </c>
      <c r="H12" s="0" t="n">
        <v>3.65</v>
      </c>
      <c r="I12" s="0" t="n">
        <v>-0.3</v>
      </c>
      <c r="J12" s="55" t="n">
        <v>4.406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4.106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36678</v>
      </c>
      <c r="G13" s="9" t="n">
        <v>300000</v>
      </c>
      <c r="H13" s="0" t="n">
        <v>3.65</v>
      </c>
      <c r="I13" s="0" t="n">
        <v>-0.3</v>
      </c>
      <c r="J13" s="55" t="n">
        <v>4.406</v>
      </c>
      <c r="K13" s="0" t="n">
        <f aca="false">ABS(G13)</f>
        <v>300000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4.106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136800</v>
      </c>
      <c r="R13" s="11"/>
    </row>
    <row r="14" customFormat="false" ht="12.75" hidden="false" customHeight="false" outlineLevel="0" collapsed="false">
      <c r="A14" s="16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36678</v>
      </c>
      <c r="G14" s="9" t="n">
        <v>-250000</v>
      </c>
      <c r="H14" s="0" t="n">
        <v>4.72</v>
      </c>
      <c r="I14" s="0" t="n">
        <v>0.3</v>
      </c>
      <c r="J14" s="55" t="n">
        <v>4.406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4.706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-3500.00000000006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36678</v>
      </c>
      <c r="G15" s="9" t="n">
        <v>-250000</v>
      </c>
      <c r="H15" s="0" t="n">
        <v>4.72</v>
      </c>
      <c r="I15" s="0" t="n">
        <v>0.3</v>
      </c>
      <c r="J15" s="55" t="n">
        <v>4.406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4.706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36678</v>
      </c>
      <c r="G16" s="9" t="n">
        <v>-250000</v>
      </c>
      <c r="H16" s="0" t="n">
        <v>4.72</v>
      </c>
      <c r="I16" s="0" t="n">
        <v>0.3</v>
      </c>
      <c r="J16" s="55" t="n">
        <v>4.406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4.706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-3500.00000000006</v>
      </c>
      <c r="R16" s="11"/>
    </row>
    <row r="17" customFormat="false" ht="12.75" hidden="false" customHeight="false" outlineLevel="0" collapsed="false">
      <c r="A17" s="21" t="s">
        <v>172</v>
      </c>
      <c r="B17" s="0" t="s">
        <v>182</v>
      </c>
      <c r="C17" s="7" t="s">
        <v>19</v>
      </c>
      <c r="D17" s="0" t="s">
        <v>20</v>
      </c>
      <c r="E17" s="0" t="s">
        <v>21</v>
      </c>
      <c r="F17" s="8" t="n">
        <v>36678</v>
      </c>
      <c r="G17" s="9" t="n">
        <v>-500000</v>
      </c>
      <c r="H17" s="0" t="n">
        <v>4.72</v>
      </c>
      <c r="I17" s="0" t="n">
        <v>0.3</v>
      </c>
      <c r="J17" s="55" t="n">
        <v>4.406</v>
      </c>
      <c r="K17" s="0" t="n">
        <f aca="false">ABS(G17)</f>
        <v>500000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4.706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-7000.00000000012</v>
      </c>
      <c r="R17" s="11"/>
    </row>
    <row r="18" customFormat="false" ht="12.75" hidden="false" customHeight="false" outlineLevel="0" collapsed="false">
      <c r="A18" s="21" t="s">
        <v>172</v>
      </c>
      <c r="B18" s="0" t="s">
        <v>183</v>
      </c>
      <c r="C18" s="7" t="s">
        <v>19</v>
      </c>
      <c r="D18" s="0" t="s">
        <v>20</v>
      </c>
      <c r="E18" s="0" t="s">
        <v>31</v>
      </c>
      <c r="F18" s="8" t="n">
        <v>36678</v>
      </c>
      <c r="G18" s="9" t="n">
        <v>-250000</v>
      </c>
      <c r="H18" s="0" t="n">
        <v>4.72</v>
      </c>
      <c r="I18" s="0" t="n">
        <v>0.3</v>
      </c>
      <c r="J18" s="55" t="n">
        <v>4.406</v>
      </c>
      <c r="K18" s="0" t="n">
        <f aca="false">ABS(G18)</f>
        <v>250000</v>
      </c>
      <c r="L18" s="0" t="str">
        <f aca="false">IF(G18&gt;0,"BUY","SELL")</f>
        <v>SELL</v>
      </c>
      <c r="M18" s="0" t="str">
        <f aca="false">IF(E18="C","CALL","PUT")</f>
        <v>PUT</v>
      </c>
      <c r="N18" s="0" t="str">
        <f aca="false">CONCATENATE(L18," - ",M18)</f>
        <v>SELL - PUT</v>
      </c>
      <c r="O18" s="0" t="n">
        <f aca="false">I18+J18</f>
        <v>4.706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36678</v>
      </c>
      <c r="G19" s="9" t="n">
        <v>-500000</v>
      </c>
      <c r="H19" s="0" t="n">
        <v>4.72</v>
      </c>
      <c r="I19" s="0" t="n">
        <v>0.3</v>
      </c>
      <c r="J19" s="55" t="n">
        <v>4.406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4.706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36678</v>
      </c>
      <c r="G20" s="9" t="n">
        <v>-1000000</v>
      </c>
      <c r="H20" s="0" t="n">
        <v>3.65</v>
      </c>
      <c r="I20" s="0" t="n">
        <v>-0.25</v>
      </c>
      <c r="J20" s="55" t="n">
        <v>4.406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4.156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36678</v>
      </c>
      <c r="G21" s="9" t="n">
        <v>1000000</v>
      </c>
      <c r="H21" s="0" t="n">
        <v>3.65</v>
      </c>
      <c r="I21" s="0" t="n">
        <v>-0.4</v>
      </c>
      <c r="J21" s="55" t="n">
        <v>4.406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4.006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355999.999999999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36678</v>
      </c>
      <c r="G22" s="9" t="n">
        <v>-500000</v>
      </c>
      <c r="H22" s="0" t="n">
        <v>3.65</v>
      </c>
      <c r="I22" s="0" t="n">
        <v>-0.32</v>
      </c>
      <c r="J22" s="55" t="n">
        <v>4.406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4.086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36678</v>
      </c>
      <c r="G23" s="9" t="n">
        <v>-500000</v>
      </c>
      <c r="H23" s="0" t="n">
        <v>3.65</v>
      </c>
      <c r="I23" s="0" t="n">
        <v>-0.32</v>
      </c>
      <c r="J23" s="55" t="n">
        <v>4.406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4.086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-218000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36678</v>
      </c>
      <c r="G24" s="9" t="n">
        <v>-500000</v>
      </c>
      <c r="H24" s="0" t="n">
        <v>4.72</v>
      </c>
      <c r="I24" s="0" t="n">
        <v>0.32</v>
      </c>
      <c r="J24" s="55" t="n">
        <v>4.406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4.726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36678</v>
      </c>
      <c r="G25" s="9" t="n">
        <v>-500000</v>
      </c>
      <c r="H25" s="0" t="n">
        <v>4.72</v>
      </c>
      <c r="I25" s="0" t="n">
        <v>0.32</v>
      </c>
      <c r="J25" s="55" t="n">
        <v>4.406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4.726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-3000.00000000011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36678</v>
      </c>
      <c r="G26" s="9" t="n">
        <v>-500000</v>
      </c>
      <c r="H26" s="0" t="n">
        <v>4.72</v>
      </c>
      <c r="I26" s="0" t="n">
        <v>0.32</v>
      </c>
      <c r="J26" s="55" t="n">
        <v>4.406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4.726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36678</v>
      </c>
      <c r="G27" s="9" t="n">
        <v>-500000</v>
      </c>
      <c r="H27" s="0" t="n">
        <v>4.72</v>
      </c>
      <c r="I27" s="0" t="n">
        <v>0.32</v>
      </c>
      <c r="J27" s="55" t="n">
        <v>4.406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4.726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-3000.00000000011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36678</v>
      </c>
      <c r="G28" s="9" t="n">
        <v>-250000</v>
      </c>
      <c r="H28" s="0" t="n">
        <v>4.72</v>
      </c>
      <c r="I28" s="0" t="n">
        <v>0.32</v>
      </c>
      <c r="J28" s="55" t="n">
        <v>4.406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4.726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-1500.00000000006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36678</v>
      </c>
      <c r="G29" s="9" t="n">
        <v>-250000</v>
      </c>
      <c r="H29" s="0" t="n">
        <v>4.72</v>
      </c>
      <c r="I29" s="0" t="n">
        <v>0.26</v>
      </c>
      <c r="J29" s="55" t="n">
        <v>4.406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4.666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173</v>
      </c>
      <c r="B30" s="0" t="s">
        <v>195</v>
      </c>
      <c r="C30" s="7" t="s">
        <v>65</v>
      </c>
      <c r="D30" s="0" t="s">
        <v>20</v>
      </c>
      <c r="E30" s="0" t="s">
        <v>21</v>
      </c>
      <c r="F30" s="8" t="n">
        <v>36678</v>
      </c>
      <c r="G30" s="9" t="n">
        <v>300000</v>
      </c>
      <c r="H30" s="0" t="n">
        <v>3.65</v>
      </c>
      <c r="I30" s="0" t="n">
        <v>-0.27</v>
      </c>
      <c r="J30" s="55" t="n">
        <v>4.406</v>
      </c>
      <c r="K30" s="0" t="n">
        <f aca="false">ABS(G30)</f>
        <v>300000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4.136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  <c r="R30" s="13" t="n">
        <v>0</v>
      </c>
    </row>
    <row r="31" customFormat="false" ht="12.75" hidden="false" customHeight="false" outlineLevel="0" collapsed="false">
      <c r="A31" s="21" t="s">
        <v>200</v>
      </c>
      <c r="B31" s="0" t="s">
        <v>201</v>
      </c>
      <c r="C31" s="7" t="s">
        <v>19</v>
      </c>
      <c r="D31" s="0" t="s">
        <v>20</v>
      </c>
      <c r="E31" s="0" t="s">
        <v>21</v>
      </c>
      <c r="F31" s="8" t="n">
        <v>36678</v>
      </c>
      <c r="G31" s="9" t="n">
        <v>-1000000</v>
      </c>
      <c r="H31" s="0" t="n">
        <v>4.72</v>
      </c>
      <c r="I31" s="0" t="n">
        <v>0.32</v>
      </c>
      <c r="J31" s="55" t="n">
        <v>4.406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4.726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200</v>
      </c>
      <c r="B32" s="0" t="s">
        <v>202</v>
      </c>
      <c r="C32" s="7" t="s">
        <v>19</v>
      </c>
      <c r="D32" s="0" t="s">
        <v>20</v>
      </c>
      <c r="E32" s="0" t="s">
        <v>31</v>
      </c>
      <c r="F32" s="8" t="n">
        <v>36678</v>
      </c>
      <c r="G32" s="9" t="n">
        <v>-1000000</v>
      </c>
      <c r="H32" s="0" t="n">
        <v>4.72</v>
      </c>
      <c r="I32" s="0" t="n">
        <v>0.32</v>
      </c>
      <c r="J32" s="55" t="n">
        <v>4.406</v>
      </c>
      <c r="K32" s="0" t="n">
        <f aca="false">ABS(G32)</f>
        <v>1000000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4.726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-6000.00000000023</v>
      </c>
    </row>
    <row r="33" customFormat="false" ht="12.75" hidden="false" customHeight="false" outlineLevel="0" collapsed="false">
      <c r="A33" s="21" t="s">
        <v>114</v>
      </c>
      <c r="B33" s="0" t="s">
        <v>203</v>
      </c>
      <c r="C33" s="7" t="s">
        <v>65</v>
      </c>
      <c r="D33" s="0" t="s">
        <v>20</v>
      </c>
      <c r="E33" s="0" t="s">
        <v>31</v>
      </c>
      <c r="F33" s="8" t="n">
        <v>36678</v>
      </c>
      <c r="G33" s="9" t="n">
        <v>500000</v>
      </c>
      <c r="H33" s="0" t="n">
        <v>3.65</v>
      </c>
      <c r="I33" s="0" t="n">
        <v>-0.4</v>
      </c>
      <c r="J33" s="55" t="n">
        <v>4.406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4.006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178000</v>
      </c>
    </row>
    <row r="34" customFormat="false" ht="12.75" hidden="false" customHeight="false" outlineLevel="0" collapsed="false">
      <c r="A34" s="21" t="s">
        <v>200</v>
      </c>
      <c r="B34" s="0" t="s">
        <v>204</v>
      </c>
      <c r="C34" s="7" t="s">
        <v>205</v>
      </c>
      <c r="D34" s="0" t="s">
        <v>20</v>
      </c>
      <c r="E34" s="0" t="s">
        <v>21</v>
      </c>
      <c r="F34" s="8" t="n">
        <v>36678</v>
      </c>
      <c r="G34" s="9" t="n">
        <v>-500000</v>
      </c>
      <c r="H34" s="0" t="n">
        <v>4.33</v>
      </c>
      <c r="I34" s="0" t="n">
        <v>0.1</v>
      </c>
      <c r="J34" s="55" t="n">
        <v>4.406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4.506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0</v>
      </c>
      <c r="Q34" s="16"/>
      <c r="R34" s="36"/>
      <c r="S34" s="16"/>
      <c r="T34" s="16"/>
    </row>
    <row r="35" customFormat="false" ht="12.75" hidden="false" customHeight="false" outlineLevel="0" collapsed="false">
      <c r="A35" s="16" t="s">
        <v>206</v>
      </c>
      <c r="B35" s="0" t="s">
        <v>207</v>
      </c>
      <c r="C35" s="7" t="s">
        <v>19</v>
      </c>
      <c r="D35" s="0" t="s">
        <v>20</v>
      </c>
      <c r="E35" s="0" t="s">
        <v>21</v>
      </c>
      <c r="F35" s="8" t="n">
        <v>36678</v>
      </c>
      <c r="G35" s="9" t="n">
        <v>300000</v>
      </c>
      <c r="H35" s="0" t="n">
        <v>4.72</v>
      </c>
      <c r="I35" s="0" t="n">
        <v>0.3375</v>
      </c>
      <c r="J35" s="55" t="n">
        <v>4.406</v>
      </c>
      <c r="K35" s="0" t="n">
        <f aca="false">ABS(G35)</f>
        <v>300000</v>
      </c>
      <c r="L35" s="0" t="str">
        <f aca="false">IF(G35&gt;0,"BUY","SELL")</f>
        <v>BUY</v>
      </c>
      <c r="M35" s="0" t="str">
        <f aca="false">IF(E35="C","CALL","PUT")</f>
        <v>CALL</v>
      </c>
      <c r="N35" s="0" t="str">
        <f aca="false">CONCATENATE(L35," - ",M35)</f>
        <v>BUY - CALL</v>
      </c>
      <c r="O35" s="0" t="n">
        <f aca="false">I35+J35</f>
        <v>4.7435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36"/>
      <c r="S35" s="16"/>
      <c r="T35" s="16"/>
    </row>
    <row r="36" customFormat="false" ht="12.75" hidden="false" customHeight="false" outlineLevel="0" collapsed="false">
      <c r="A36" s="16" t="s">
        <v>200</v>
      </c>
      <c r="B36" s="0" t="s">
        <v>208</v>
      </c>
      <c r="C36" s="7" t="s">
        <v>205</v>
      </c>
      <c r="D36" s="0" t="s">
        <v>20</v>
      </c>
      <c r="E36" s="0" t="s">
        <v>21</v>
      </c>
      <c r="F36" s="8" t="n">
        <v>36678</v>
      </c>
      <c r="G36" s="9" t="n">
        <v>-500000</v>
      </c>
      <c r="H36" s="0" t="n">
        <v>4.33</v>
      </c>
      <c r="I36" s="0" t="n">
        <v>0.1</v>
      </c>
      <c r="J36" s="55" t="n">
        <v>4.406</v>
      </c>
      <c r="K36" s="0" t="n">
        <f aca="false">ABS(G36)</f>
        <v>500000</v>
      </c>
      <c r="L36" s="0" t="str">
        <f aca="false">IF(G36&gt;0,"BUY","SELL")</f>
        <v>SELL</v>
      </c>
      <c r="M36" s="0" t="str">
        <f aca="false">IF(E36="C","CALL","PUT")</f>
        <v>CALL</v>
      </c>
      <c r="N36" s="0" t="str">
        <f aca="false">CONCATENATE(L36," - ",M36)</f>
        <v>SELL - CALL</v>
      </c>
      <c r="O36" s="0" t="n">
        <f aca="false">I36+J36</f>
        <v>4.506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36"/>
      <c r="S36" s="16"/>
      <c r="T36" s="16"/>
    </row>
    <row r="37" customFormat="false" ht="12.75" hidden="false" customHeight="false" outlineLevel="0" collapsed="false">
      <c r="A37" s="16" t="s">
        <v>209</v>
      </c>
      <c r="B37" s="0" t="s">
        <v>210</v>
      </c>
      <c r="C37" s="7" t="s">
        <v>205</v>
      </c>
      <c r="D37" s="0" t="s">
        <v>20</v>
      </c>
      <c r="E37" s="0" t="s">
        <v>21</v>
      </c>
      <c r="F37" s="8" t="n">
        <v>36678</v>
      </c>
      <c r="G37" s="9" t="n">
        <v>-300000</v>
      </c>
      <c r="H37" s="0" t="n">
        <v>4.33</v>
      </c>
      <c r="I37" s="0" t="n">
        <v>0.045</v>
      </c>
      <c r="J37" s="55" t="n">
        <v>4.406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4.451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36"/>
      <c r="S37" s="16"/>
      <c r="T37" s="16"/>
    </row>
    <row r="38" customFormat="false" ht="12.75" hidden="false" customHeight="false" outlineLevel="0" collapsed="false">
      <c r="A38" s="16" t="s">
        <v>209</v>
      </c>
      <c r="B38" s="0" t="s">
        <v>210</v>
      </c>
      <c r="C38" s="7" t="s">
        <v>205</v>
      </c>
      <c r="D38" s="0" t="s">
        <v>20</v>
      </c>
      <c r="E38" s="0" t="s">
        <v>31</v>
      </c>
      <c r="F38" s="8" t="n">
        <v>36678</v>
      </c>
      <c r="G38" s="9" t="n">
        <v>-300000</v>
      </c>
      <c r="H38" s="0" t="n">
        <v>4.33</v>
      </c>
      <c r="I38" s="0" t="n">
        <v>0.045</v>
      </c>
      <c r="J38" s="55" t="n">
        <v>4.406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4.451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-36299.9999999999</v>
      </c>
      <c r="Q38" s="16"/>
      <c r="R38" s="36"/>
      <c r="S38" s="16"/>
      <c r="T38" s="16"/>
    </row>
    <row r="39" customFormat="false" ht="12.75" hidden="false" customHeight="false" outlineLevel="0" collapsed="false">
      <c r="A39" s="16" t="s">
        <v>211</v>
      </c>
      <c r="B39" s="0" t="s">
        <v>212</v>
      </c>
      <c r="C39" s="7" t="s">
        <v>213</v>
      </c>
      <c r="D39" s="0" t="s">
        <v>20</v>
      </c>
      <c r="E39" s="0" t="s">
        <v>21</v>
      </c>
      <c r="F39" s="8" t="n">
        <v>36678</v>
      </c>
      <c r="G39" s="9" t="n">
        <v>300000</v>
      </c>
      <c r="H39" s="0" t="n">
        <v>4.67</v>
      </c>
      <c r="I39" s="0" t="n">
        <v>0.3025</v>
      </c>
      <c r="J39" s="55" t="n">
        <v>4.406</v>
      </c>
      <c r="K39" s="0" t="n">
        <f aca="false">ABS(G39)</f>
        <v>300000</v>
      </c>
      <c r="L39" s="0" t="str">
        <f aca="false">IF(G39&gt;0,"BUY","SELL")</f>
        <v>BUY</v>
      </c>
      <c r="M39" s="0" t="str">
        <f aca="false">IF(E39="C","CALL","PUT")</f>
        <v>CALL</v>
      </c>
      <c r="N39" s="0" t="str">
        <f aca="false">CONCATENATE(L39," - ",M39)</f>
        <v>BUY - CALL</v>
      </c>
      <c r="O39" s="0" t="n">
        <f aca="false">I39+J39</f>
        <v>4.7085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36"/>
      <c r="S39" s="16"/>
      <c r="T39" s="16"/>
    </row>
    <row r="40" customFormat="false" ht="12.75" hidden="false" customHeight="false" outlineLevel="0" collapsed="false">
      <c r="A40" s="16" t="s">
        <v>211</v>
      </c>
      <c r="B40" s="0" t="s">
        <v>214</v>
      </c>
      <c r="C40" s="7" t="s">
        <v>26</v>
      </c>
      <c r="D40" s="0" t="s">
        <v>20</v>
      </c>
      <c r="E40" s="0" t="s">
        <v>31</v>
      </c>
      <c r="F40" s="8" t="n">
        <v>36678</v>
      </c>
      <c r="G40" s="9" t="n">
        <v>300000</v>
      </c>
      <c r="H40" s="0" t="n">
        <v>4.53</v>
      </c>
      <c r="I40" s="0" t="n">
        <v>0.1675</v>
      </c>
      <c r="J40" s="55" t="n">
        <v>4.406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4.5735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13050</v>
      </c>
      <c r="Q40" s="16"/>
      <c r="R40" s="36"/>
      <c r="S40" s="16"/>
      <c r="T40" s="16"/>
    </row>
    <row r="41" customFormat="false" ht="12.75" hidden="false" customHeight="false" outlineLevel="0" collapsed="false">
      <c r="A41" s="39" t="s">
        <v>115</v>
      </c>
      <c r="B41" s="0" t="s">
        <v>215</v>
      </c>
      <c r="C41" s="7" t="s">
        <v>205</v>
      </c>
      <c r="D41" s="0" t="s">
        <v>20</v>
      </c>
      <c r="E41" s="0" t="s">
        <v>21</v>
      </c>
      <c r="F41" s="8" t="n">
        <v>36678</v>
      </c>
      <c r="G41" s="9" t="n">
        <v>150000</v>
      </c>
      <c r="H41" s="0" t="n">
        <v>4.33</v>
      </c>
      <c r="I41" s="0" t="n">
        <v>0.1</v>
      </c>
      <c r="J41" s="55" t="n">
        <v>4.406</v>
      </c>
      <c r="K41" s="0" t="n">
        <f aca="false">ABS(G41)</f>
        <v>150000</v>
      </c>
      <c r="L41" s="0" t="str">
        <f aca="false">IF(G41&gt;0,"BUY","SELL")</f>
        <v>BUY</v>
      </c>
      <c r="M41" s="0" t="str">
        <f aca="false">IF(E41="C","CALL","PUT")</f>
        <v>CALL</v>
      </c>
      <c r="N41" s="0" t="str">
        <f aca="false">CONCATENATE(L41," - ",M41)</f>
        <v>BUY - CALL</v>
      </c>
      <c r="O41" s="0" t="n">
        <f aca="false">I41+J41</f>
        <v>4.506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36"/>
      <c r="S41" s="16"/>
      <c r="T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36678</v>
      </c>
      <c r="G42" s="9" t="n">
        <v>1500000</v>
      </c>
      <c r="H42" s="0" t="n">
        <v>4.72</v>
      </c>
      <c r="I42" s="0" t="n">
        <v>0.3</v>
      </c>
      <c r="J42" s="55" t="n">
        <v>4.406</v>
      </c>
      <c r="K42" s="0" t="n">
        <f aca="false">ABS(G42)</f>
        <v>1500000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4.706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36"/>
      <c r="S42" s="16"/>
      <c r="T42" s="16"/>
    </row>
    <row r="43" customFormat="false" ht="12.75" hidden="false" customHeight="false" outlineLevel="0" collapsed="false">
      <c r="A43" s="21"/>
      <c r="C43" s="7"/>
      <c r="F43" s="8"/>
      <c r="G43" s="9"/>
      <c r="H43" s="56"/>
      <c r="I43" s="45"/>
      <c r="J43" s="45"/>
      <c r="K43" s="45"/>
      <c r="L43" s="45"/>
      <c r="M43" s="45"/>
      <c r="N43" s="45"/>
      <c r="O43" s="45"/>
      <c r="P43" s="57" t="n">
        <f aca="false">SUM(P3:P42)</f>
        <v>879449.999999998</v>
      </c>
      <c r="Q43" s="16"/>
      <c r="R43" s="36"/>
      <c r="S43" s="16"/>
      <c r="T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  <c r="S44" s="16"/>
      <c r="T44" s="16"/>
    </row>
    <row r="45" customFormat="false" ht="12.75" hidden="false" customHeight="false" outlineLevel="0" collapsed="false">
      <c r="Q45" s="45"/>
      <c r="R45" s="36"/>
      <c r="S45" s="16"/>
      <c r="T45" s="53"/>
    </row>
    <row r="46" customFormat="false" ht="12.75" hidden="false" customHeight="false" outlineLevel="0" collapsed="false">
      <c r="Q46" s="16"/>
      <c r="R46" s="45"/>
      <c r="S46" s="45"/>
      <c r="T46" s="45"/>
      <c r="U46" s="45"/>
      <c r="V46" s="45"/>
      <c r="W46" s="45"/>
      <c r="X46" s="45"/>
      <c r="AG46" s="58"/>
      <c r="AW46" s="58"/>
      <c r="BM46" s="58"/>
      <c r="CC46" s="58"/>
      <c r="CS46" s="58"/>
      <c r="DI46" s="58"/>
      <c r="DY46" s="58"/>
      <c r="EO46" s="58"/>
      <c r="FE46" s="58"/>
      <c r="FU46" s="58"/>
      <c r="GK46" s="58"/>
      <c r="HA46" s="58"/>
      <c r="HQ46" s="58"/>
      <c r="IG46" s="58"/>
    </row>
    <row r="47" customFormat="false" ht="13.5" hidden="false" customHeight="false" outlineLevel="0" collapsed="false">
      <c r="A47" s="1" t="s">
        <v>111</v>
      </c>
      <c r="Q47" s="16"/>
      <c r="R47" s="60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60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60"/>
      <c r="AY47" s="60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60"/>
      <c r="BO47" s="60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60"/>
      <c r="CE47" s="60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0"/>
      <c r="CU47" s="60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60"/>
      <c r="DK47" s="60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60"/>
      <c r="EA47" s="60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60"/>
      <c r="EQ47" s="60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60"/>
      <c r="FG47" s="60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60"/>
      <c r="FW47" s="60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0"/>
      <c r="GM47" s="60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60"/>
      <c r="HC47" s="60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60"/>
      <c r="HS47" s="60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60"/>
      <c r="II47" s="60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customFormat="false" ht="13.5" hidden="false" customHeight="false" outlineLevel="0" collapsed="false">
      <c r="A48" s="2" t="s">
        <v>1</v>
      </c>
      <c r="B48" s="3" t="s">
        <v>2</v>
      </c>
      <c r="C48" s="4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14</v>
      </c>
      <c r="O48" s="2" t="s">
        <v>15</v>
      </c>
      <c r="P48" s="54" t="s">
        <v>16</v>
      </c>
      <c r="Q48" s="16"/>
      <c r="R48" s="45"/>
      <c r="S48" s="45"/>
      <c r="T48" s="45"/>
      <c r="U48" s="45"/>
      <c r="V48" s="45"/>
      <c r="W48" s="45"/>
      <c r="X48" s="56"/>
      <c r="AN48" s="56"/>
      <c r="BD48" s="56"/>
      <c r="BT48" s="56"/>
      <c r="CJ48" s="56"/>
      <c r="CZ48" s="56"/>
      <c r="DP48" s="56"/>
      <c r="EF48" s="56"/>
      <c r="EV48" s="56"/>
      <c r="FL48" s="56"/>
      <c r="GB48" s="56"/>
      <c r="GR48" s="56"/>
      <c r="HH48" s="56"/>
      <c r="HX48" s="56"/>
      <c r="IN48" s="56"/>
    </row>
    <row r="49" customFormat="false" ht="12.75" hidden="false" customHeight="false" outlineLevel="0" collapsed="false">
      <c r="A49" s="20" t="s">
        <v>112</v>
      </c>
      <c r="B49" s="0" t="s">
        <v>104</v>
      </c>
      <c r="C49" s="0" t="s">
        <v>105</v>
      </c>
      <c r="D49" s="20" t="s">
        <v>113</v>
      </c>
      <c r="F49" s="0" t="s">
        <v>20</v>
      </c>
      <c r="G49" s="0" t="s">
        <v>31</v>
      </c>
      <c r="H49" s="29" t="n">
        <v>36678</v>
      </c>
      <c r="I49" s="0" t="n">
        <v>-62000</v>
      </c>
      <c r="N49" s="0" t="n">
        <v>2</v>
      </c>
      <c r="P49" s="0" t="n">
        <v>0</v>
      </c>
      <c r="Q49" s="16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Q50" s="16"/>
      <c r="R50" s="16"/>
      <c r="S50" s="16"/>
      <c r="T50" s="16"/>
    </row>
    <row r="51" customFormat="false" ht="12.75" hidden="false" customHeight="false" outlineLevel="0" collapsed="false">
      <c r="A51" s="32" t="s">
        <v>101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16"/>
      <c r="R51" s="16"/>
      <c r="S51" s="16"/>
      <c r="T51" s="16"/>
    </row>
    <row r="52" customFormat="false" ht="12.75" hidden="false" customHeight="false" outlineLevel="0" collapsed="false">
      <c r="Q52" s="16"/>
      <c r="R52" s="16"/>
      <c r="S52" s="16"/>
      <c r="T52" s="16"/>
    </row>
    <row r="53" customFormat="false" ht="12.75" hidden="false" customHeight="false" outlineLevel="0" collapsed="false">
      <c r="R53" s="16"/>
      <c r="S53" s="16"/>
      <c r="T53" s="16"/>
    </row>
    <row r="54" customFormat="false" ht="12.75" hidden="false" customHeight="false" outlineLevel="0" collapsed="false">
      <c r="R54" s="16"/>
      <c r="S54" s="16"/>
      <c r="T54" s="16"/>
    </row>
    <row r="55" customFormat="false" ht="12.75" hidden="false" customHeight="false" outlineLevel="0" collapsed="false">
      <c r="R55" s="16"/>
      <c r="S55" s="16"/>
      <c r="T55" s="16"/>
    </row>
    <row r="56" customFormat="false" ht="12.75" hidden="false" customHeight="false" outlineLevel="0" collapsed="false">
      <c r="R56" s="16"/>
      <c r="S56" s="16"/>
      <c r="T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268"/>
  <sheetViews>
    <sheetView showFormulas="false" showGridLines="true" showRowColHeaders="true" showZeros="true" rightToLeft="false" tabSelected="false" showOutlineSymbols="true" defaultGridColor="true" view="normal" topLeftCell="H20" colorId="64" zoomScale="100" zoomScaleNormal="100" zoomScalePageLayoutView="100" workbookViewId="0">
      <selection pane="topLeft" activeCell="P52" activeCellId="0" sqref="P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36708</v>
      </c>
      <c r="G3" s="9" t="n">
        <v>600000</v>
      </c>
      <c r="H3" s="7" t="n">
        <v>4.52</v>
      </c>
      <c r="I3" s="7" t="n">
        <v>0.16</v>
      </c>
      <c r="J3" s="55" t="n">
        <v>4.369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4.529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36708</v>
      </c>
      <c r="G4" s="9" t="n">
        <v>310000</v>
      </c>
      <c r="H4" s="7" t="n">
        <v>4.52</v>
      </c>
      <c r="I4" s="0" t="n">
        <v>0.16</v>
      </c>
      <c r="J4" s="55" t="n">
        <v>4.369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4.529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36708</v>
      </c>
      <c r="G5" s="9" t="n">
        <v>310000</v>
      </c>
      <c r="H5" s="7" t="n">
        <v>4.52</v>
      </c>
      <c r="I5" s="0" t="n">
        <v>0.1675</v>
      </c>
      <c r="J5" s="55" t="n">
        <v>4.369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4.5365</v>
      </c>
      <c r="P5" s="10" t="n">
        <f aca="false">IF(N5="SELL - PUT",IF(H5-O5&gt;0,0,(H5-O5)*K5),IF(N5="BUY - CALL",IF(O5-H5&gt;0,0,(H5-O5)*K5),IF(N5="SELL - CALL",IF(O5-H5&gt;0,0,(O5-H5)*K5),IF(N5="BUY - PUT",IF(H5-O5&gt;0,0,(O5-H5)*K5)))))</f>
        <v>5115.00000000019</v>
      </c>
    </row>
    <row r="6" customFormat="false" ht="12.75" hidden="false" customHeight="false" outlineLevel="0" collapsed="false">
      <c r="A6" s="16" t="s">
        <v>218</v>
      </c>
      <c r="B6" s="0" t="s">
        <v>219</v>
      </c>
      <c r="C6" s="7" t="s">
        <v>220</v>
      </c>
      <c r="D6" s="0" t="s">
        <v>20</v>
      </c>
      <c r="E6" s="0" t="s">
        <v>21</v>
      </c>
      <c r="F6" s="8" t="n">
        <v>36708</v>
      </c>
      <c r="G6" s="9" t="n">
        <v>-2000000</v>
      </c>
      <c r="H6" s="0" t="n">
        <v>4.36</v>
      </c>
      <c r="I6" s="0" t="n">
        <v>-0.0175</v>
      </c>
      <c r="J6" s="55" t="n">
        <v>4.369</v>
      </c>
      <c r="K6" s="0" t="n">
        <f aca="false">ABS(G6)</f>
        <v>2000000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4.3515</v>
      </c>
      <c r="P6" s="10" t="n">
        <f aca="false">IF(N6="SELL - PUT",IF(H6-O6&gt;0,0,(H6-O6)*K6),IF(N6="BUY - CALL",IF(O6-H6&gt;0,0,(H6-O6)*K6),IF(N6="SELL - CALL",IF(O6-H6&gt;0,0,(O6-H6)*K6),IF(N6="BUY - PUT",IF(H6-O6&gt;0,0,(O6-H6)*K6)))))</f>
        <v>-17000.0000000012</v>
      </c>
    </row>
    <row r="7" customFormat="false" ht="12.75" hidden="false" customHeight="false" outlineLevel="0" collapsed="false">
      <c r="A7" s="16" t="s">
        <v>218</v>
      </c>
      <c r="B7" s="0" t="s">
        <v>221</v>
      </c>
      <c r="C7" s="7" t="s">
        <v>220</v>
      </c>
      <c r="D7" s="0" t="s">
        <v>20</v>
      </c>
      <c r="E7" s="0" t="s">
        <v>31</v>
      </c>
      <c r="F7" s="8" t="n">
        <v>36708</v>
      </c>
      <c r="G7" s="9" t="n">
        <v>-2000000</v>
      </c>
      <c r="H7" s="0" t="n">
        <v>4.36</v>
      </c>
      <c r="I7" s="0" t="n">
        <v>-0.0175</v>
      </c>
      <c r="J7" s="55" t="n">
        <v>4.369</v>
      </c>
      <c r="K7" s="0" t="n">
        <f aca="false">ABS(G7)</f>
        <v>2000000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4.3515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222</v>
      </c>
      <c r="B8" s="0" t="s">
        <v>223</v>
      </c>
      <c r="C8" s="7" t="s">
        <v>220</v>
      </c>
      <c r="D8" s="0" t="s">
        <v>20</v>
      </c>
      <c r="E8" s="0" t="s">
        <v>21</v>
      </c>
      <c r="F8" s="8" t="n">
        <v>36708</v>
      </c>
      <c r="G8" s="9" t="n">
        <v>-620000</v>
      </c>
      <c r="H8" s="0" t="n">
        <v>4.36</v>
      </c>
      <c r="I8" s="0" t="n">
        <v>-0.0175</v>
      </c>
      <c r="J8" s="55" t="n">
        <v>4.369</v>
      </c>
      <c r="K8" s="0" t="n">
        <f aca="false">ABS(G8)</f>
        <v>620000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4.3515</v>
      </c>
      <c r="P8" s="10" t="n">
        <f aca="false">IF(N8="SELL - PUT",IF(H8-O8&gt;0,0,(H8-O8)*K8),IF(N8="BUY - CALL",IF(O8-H8&gt;0,0,(H8-O8)*K8),IF(N8="SELL - CALL",IF(O8-H8&gt;0,0,(O8-H8)*K8),IF(N8="BUY - PUT",IF(H8-O8&gt;0,0,(O8-H8)*K8)))))</f>
        <v>-5270.00000000038</v>
      </c>
    </row>
    <row r="9" customFormat="false" ht="12.75" hidden="false" customHeight="false" outlineLevel="0" collapsed="false">
      <c r="A9" s="16" t="s">
        <v>222</v>
      </c>
      <c r="B9" s="0" t="s">
        <v>224</v>
      </c>
      <c r="C9" s="7" t="s">
        <v>220</v>
      </c>
      <c r="D9" s="0" t="s">
        <v>20</v>
      </c>
      <c r="E9" s="0" t="s">
        <v>31</v>
      </c>
      <c r="F9" s="8" t="n">
        <v>36708</v>
      </c>
      <c r="G9" s="9" t="n">
        <v>-620000</v>
      </c>
      <c r="H9" s="0" t="n">
        <v>4.36</v>
      </c>
      <c r="I9" s="0" t="n">
        <v>-0.0175</v>
      </c>
      <c r="J9" s="55" t="n">
        <v>4.369</v>
      </c>
      <c r="K9" s="0" t="n">
        <f aca="false">ABS(G9)</f>
        <v>620000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4.3515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39" t="s">
        <v>115</v>
      </c>
      <c r="B10" s="7" t="s">
        <v>199</v>
      </c>
      <c r="C10" s="7" t="s">
        <v>65</v>
      </c>
      <c r="D10" s="7" t="s">
        <v>20</v>
      </c>
      <c r="E10" s="7" t="s">
        <v>31</v>
      </c>
      <c r="F10" s="8" t="n">
        <v>36708</v>
      </c>
      <c r="G10" s="9" t="n">
        <f aca="false">10000*(EOMONTH(F10,0)-F10)+10000</f>
        <v>310000</v>
      </c>
      <c r="H10" s="7" t="n">
        <v>3.92</v>
      </c>
      <c r="I10" s="7" t="n">
        <v>-0.4</v>
      </c>
      <c r="J10" s="55" t="n">
        <v>4.369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3.969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15190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36708</v>
      </c>
      <c r="G11" s="9" t="n">
        <v>310000</v>
      </c>
      <c r="H11" s="7" t="n">
        <v>3.92</v>
      </c>
      <c r="I11" s="0" t="n">
        <v>-0.32</v>
      </c>
      <c r="J11" s="55" t="n">
        <v>4.369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4.049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36708</v>
      </c>
      <c r="G12" s="9" t="n">
        <v>310000</v>
      </c>
      <c r="H12" s="7" t="n">
        <v>3.92</v>
      </c>
      <c r="I12" s="0" t="n">
        <v>-0.32</v>
      </c>
      <c r="J12" s="55" t="n">
        <v>4.369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4.049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39989.9999999999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36708</v>
      </c>
      <c r="G13" s="9" t="n">
        <v>620000</v>
      </c>
      <c r="H13" s="7" t="n">
        <v>3.92</v>
      </c>
      <c r="I13" s="0" t="n">
        <v>-0.4</v>
      </c>
      <c r="J13" s="55" t="n">
        <v>4.369</v>
      </c>
      <c r="K13" s="0" t="n">
        <f aca="false">ABS(G13)</f>
        <v>620000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3.969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30380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36708</v>
      </c>
      <c r="G14" s="9" t="n">
        <v>310000</v>
      </c>
      <c r="H14" s="7" t="n">
        <v>3.92</v>
      </c>
      <c r="I14" s="0" t="n">
        <v>-0.25</v>
      </c>
      <c r="J14" s="55" t="n">
        <v>4.369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4.119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36708</v>
      </c>
      <c r="G15" s="9" t="n">
        <v>310000</v>
      </c>
      <c r="H15" s="7" t="n">
        <v>3.92</v>
      </c>
      <c r="I15" s="0" t="n">
        <v>-0.3</v>
      </c>
      <c r="J15" s="55" t="n">
        <v>4.369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4.069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36708</v>
      </c>
      <c r="G16" s="9" t="n">
        <v>310000</v>
      </c>
      <c r="H16" s="7" t="n">
        <v>3.92</v>
      </c>
      <c r="I16" s="0" t="n">
        <v>-0.3</v>
      </c>
      <c r="J16" s="55" t="n">
        <v>4.369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4.069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46190</v>
      </c>
    </row>
    <row r="17" customFormat="false" ht="12.75" hidden="false" customHeight="false" outlineLevel="0" collapsed="false">
      <c r="A17" s="21" t="s">
        <v>172</v>
      </c>
      <c r="B17" s="0" t="s">
        <v>184</v>
      </c>
      <c r="C17" s="7" t="s">
        <v>65</v>
      </c>
      <c r="D17" s="0" t="s">
        <v>20</v>
      </c>
      <c r="E17" s="0" t="s">
        <v>21</v>
      </c>
      <c r="F17" s="8" t="n">
        <v>36708</v>
      </c>
      <c r="G17" s="9" t="n">
        <v>-1000000</v>
      </c>
      <c r="H17" s="7" t="n">
        <v>3.92</v>
      </c>
      <c r="I17" s="0" t="n">
        <v>-0.25</v>
      </c>
      <c r="J17" s="55" t="n">
        <v>4.369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4.119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0" t="s">
        <v>185</v>
      </c>
      <c r="C18" s="7" t="s">
        <v>65</v>
      </c>
      <c r="D18" s="0" t="s">
        <v>20</v>
      </c>
      <c r="E18" s="0" t="s">
        <v>31</v>
      </c>
      <c r="F18" s="8" t="n">
        <v>36708</v>
      </c>
      <c r="G18" s="9" t="n">
        <v>1000000</v>
      </c>
      <c r="H18" s="7" t="n">
        <v>3.92</v>
      </c>
      <c r="I18" s="0" t="n">
        <v>-0.4</v>
      </c>
      <c r="J18" s="55" t="n">
        <v>4.369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3.969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48999.9999999999</v>
      </c>
    </row>
    <row r="19" customFormat="false" ht="12.75" hidden="false" customHeight="false" outlineLevel="0" collapsed="false">
      <c r="A19" s="21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36708</v>
      </c>
      <c r="G19" s="9" t="n">
        <v>-500000</v>
      </c>
      <c r="H19" s="7" t="n">
        <v>3.92</v>
      </c>
      <c r="I19" s="0" t="n">
        <v>-0.32</v>
      </c>
      <c r="J19" s="55" t="n">
        <v>4.369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4.049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36708</v>
      </c>
      <c r="G20" s="9" t="n">
        <v>-500000</v>
      </c>
      <c r="H20" s="7" t="n">
        <v>3.92</v>
      </c>
      <c r="I20" s="0" t="n">
        <v>-0.32</v>
      </c>
      <c r="J20" s="55" t="n">
        <v>4.369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4.049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-64499.9999999998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36708</v>
      </c>
      <c r="G21" s="9" t="n">
        <v>310000</v>
      </c>
      <c r="H21" s="7" t="n">
        <v>3.92</v>
      </c>
      <c r="I21" s="0" t="n">
        <v>-0.27</v>
      </c>
      <c r="J21" s="55" t="n">
        <v>4.369</v>
      </c>
      <c r="K21" s="0" t="n">
        <f aca="false">ABS(G21)</f>
        <v>310000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4.099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36708</v>
      </c>
      <c r="G22" s="9" t="n">
        <v>500000</v>
      </c>
      <c r="H22" s="7" t="n">
        <v>3.92</v>
      </c>
      <c r="I22" s="0" t="n">
        <v>-0.4</v>
      </c>
      <c r="J22" s="55" t="n">
        <v>4.369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3.969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24500</v>
      </c>
    </row>
    <row r="23" customFormat="false" ht="12.75" hidden="false" customHeight="false" outlineLevel="0" collapsed="false">
      <c r="A23" s="16" t="s">
        <v>211</v>
      </c>
      <c r="B23" s="0" t="s">
        <v>212</v>
      </c>
      <c r="C23" s="7" t="s">
        <v>213</v>
      </c>
      <c r="D23" s="0" t="s">
        <v>20</v>
      </c>
      <c r="E23" s="0" t="s">
        <v>21</v>
      </c>
      <c r="F23" s="8" t="n">
        <v>36708</v>
      </c>
      <c r="G23" s="9" t="n">
        <v>310000</v>
      </c>
      <c r="H23" s="0" t="n">
        <v>4.72</v>
      </c>
      <c r="I23" s="0" t="n">
        <v>0.3025</v>
      </c>
      <c r="J23" s="55" t="n">
        <v>4.369</v>
      </c>
      <c r="K23" s="0" t="n">
        <f aca="false">ABS(G23)</f>
        <v>310000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4.6715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15034.9999999999</v>
      </c>
    </row>
    <row r="24" customFormat="false" ht="12.75" hidden="false" customHeight="false" outlineLevel="0" collapsed="false">
      <c r="A24" s="21" t="s">
        <v>116</v>
      </c>
      <c r="B24" s="6" t="s">
        <v>198</v>
      </c>
      <c r="C24" s="7" t="s">
        <v>19</v>
      </c>
      <c r="D24" s="7" t="s">
        <v>20</v>
      </c>
      <c r="E24" s="8" t="s">
        <v>21</v>
      </c>
      <c r="F24" s="8" t="n">
        <v>36708</v>
      </c>
      <c r="G24" s="9" t="n">
        <v>500000</v>
      </c>
      <c r="H24" s="0" t="n">
        <v>4.93</v>
      </c>
      <c r="I24" s="20" t="n">
        <v>0.3</v>
      </c>
      <c r="J24" s="55" t="n">
        <v>4.369</v>
      </c>
      <c r="K24" s="0" t="n">
        <f aca="false">ABS(G24)</f>
        <v>500000</v>
      </c>
      <c r="L24" s="0" t="str">
        <f aca="false">IF(G24&gt;0,"BUY","SELL")</f>
        <v>BUY</v>
      </c>
      <c r="M24" s="0" t="str">
        <f aca="false">IF(E24="C","CALL","PUT")</f>
        <v>CALL</v>
      </c>
      <c r="N24" s="0" t="str">
        <f aca="false">CONCATENATE(L24," - ",M24)</f>
        <v>BUY - CALL</v>
      </c>
      <c r="O24" s="0" t="n">
        <f aca="false">I24+J24</f>
        <v>4.669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130500</v>
      </c>
    </row>
    <row r="25" customFormat="false" ht="12.75" hidden="false" customHeight="false" outlineLevel="0" collapsed="false">
      <c r="A25" s="21" t="s">
        <v>172</v>
      </c>
      <c r="B25" s="25" t="s">
        <v>167</v>
      </c>
      <c r="C25" s="7" t="s">
        <v>19</v>
      </c>
      <c r="D25" s="25" t="s">
        <v>20</v>
      </c>
      <c r="E25" s="25" t="s">
        <v>21</v>
      </c>
      <c r="F25" s="43" t="n">
        <v>36708</v>
      </c>
      <c r="G25" s="42" t="n">
        <v>300000</v>
      </c>
      <c r="H25" s="0" t="n">
        <v>4.93</v>
      </c>
      <c r="I25" s="16" t="n">
        <v>0.25</v>
      </c>
      <c r="J25" s="55" t="n">
        <v>4.369</v>
      </c>
      <c r="K25" s="0" t="n">
        <f aca="false">ABS(G25)</f>
        <v>300000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4.619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93300</v>
      </c>
    </row>
    <row r="26" customFormat="false" ht="12.75" hidden="false" customHeight="false" outlineLevel="0" collapsed="false">
      <c r="A26" s="16" t="s">
        <v>173</v>
      </c>
      <c r="B26" s="0" t="s">
        <v>180</v>
      </c>
      <c r="C26" s="7" t="s">
        <v>19</v>
      </c>
      <c r="D26" s="0" t="s">
        <v>20</v>
      </c>
      <c r="E26" s="0" t="s">
        <v>21</v>
      </c>
      <c r="F26" s="8" t="n">
        <v>36708</v>
      </c>
      <c r="G26" s="9" t="n">
        <v>-250000</v>
      </c>
      <c r="H26" s="0" t="n">
        <v>4.93</v>
      </c>
      <c r="I26" s="0" t="n">
        <v>0.3</v>
      </c>
      <c r="J26" s="55" t="n">
        <v>4.369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4.669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-65250</v>
      </c>
    </row>
    <row r="27" customFormat="false" ht="12.75" hidden="false" customHeight="false" outlineLevel="0" collapsed="false">
      <c r="A27" s="16" t="s">
        <v>173</v>
      </c>
      <c r="B27" s="0" t="s">
        <v>181</v>
      </c>
      <c r="C27" s="7" t="s">
        <v>19</v>
      </c>
      <c r="D27" s="0" t="s">
        <v>20</v>
      </c>
      <c r="E27" s="0" t="s">
        <v>31</v>
      </c>
      <c r="F27" s="8" t="n">
        <v>36708</v>
      </c>
      <c r="G27" s="9" t="n">
        <v>-250000</v>
      </c>
      <c r="H27" s="0" t="n">
        <v>4.93</v>
      </c>
      <c r="I27" s="0" t="n">
        <v>0.3</v>
      </c>
      <c r="J27" s="55" t="n">
        <v>4.369</v>
      </c>
      <c r="K27" s="0" t="n">
        <f aca="false">ABS(G27)</f>
        <v>250000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4.669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182</v>
      </c>
      <c r="C28" s="7" t="s">
        <v>19</v>
      </c>
      <c r="D28" s="0" t="s">
        <v>20</v>
      </c>
      <c r="E28" s="0" t="s">
        <v>21</v>
      </c>
      <c r="F28" s="8" t="n">
        <v>36708</v>
      </c>
      <c r="G28" s="9" t="n">
        <v>-250000</v>
      </c>
      <c r="H28" s="0" t="n">
        <v>4.93</v>
      </c>
      <c r="I28" s="0" t="n">
        <v>0.3</v>
      </c>
      <c r="J28" s="55" t="n">
        <v>4.369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4.669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-65250</v>
      </c>
    </row>
    <row r="29" customFormat="false" ht="12.75" hidden="false" customHeight="false" outlineLevel="0" collapsed="false">
      <c r="A29" s="21" t="s">
        <v>172</v>
      </c>
      <c r="B29" s="0" t="s">
        <v>182</v>
      </c>
      <c r="C29" s="7" t="s">
        <v>19</v>
      </c>
      <c r="D29" s="0" t="s">
        <v>20</v>
      </c>
      <c r="E29" s="0" t="s">
        <v>21</v>
      </c>
      <c r="F29" s="8" t="n">
        <v>36708</v>
      </c>
      <c r="G29" s="9" t="n">
        <v>-500000</v>
      </c>
      <c r="H29" s="0" t="n">
        <v>4.93</v>
      </c>
      <c r="I29" s="0" t="n">
        <v>0.3</v>
      </c>
      <c r="J29" s="55" t="n">
        <v>4.369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CALL</v>
      </c>
      <c r="N29" s="0" t="str">
        <f aca="false">CONCATENATE(L29," - ",M29)</f>
        <v>SELL - CALL</v>
      </c>
      <c r="O29" s="0" t="n">
        <f aca="false">I29+J29</f>
        <v>4.669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-130500</v>
      </c>
    </row>
    <row r="30" customFormat="false" ht="12.75" hidden="false" customHeight="false" outlineLevel="0" collapsed="false">
      <c r="A30" s="21" t="s">
        <v>172</v>
      </c>
      <c r="B30" s="0" t="s">
        <v>183</v>
      </c>
      <c r="C30" s="7" t="s">
        <v>19</v>
      </c>
      <c r="D30" s="0" t="s">
        <v>20</v>
      </c>
      <c r="E30" s="0" t="s">
        <v>31</v>
      </c>
      <c r="F30" s="8" t="n">
        <v>36708</v>
      </c>
      <c r="G30" s="9" t="n">
        <v>-250000</v>
      </c>
      <c r="H30" s="0" t="n">
        <v>4.93</v>
      </c>
      <c r="I30" s="0" t="n">
        <v>0.3</v>
      </c>
      <c r="J30" s="55" t="n">
        <v>4.369</v>
      </c>
      <c r="K30" s="0" t="n">
        <f aca="false">ABS(G30)</f>
        <v>250000</v>
      </c>
      <c r="L30" s="0" t="str">
        <f aca="false">IF(G30&gt;0,"BUY","SELL")</f>
        <v>SELL</v>
      </c>
      <c r="M30" s="0" t="str">
        <f aca="false">IF(E30="C","CALL","PUT")</f>
        <v>PUT</v>
      </c>
      <c r="N30" s="0" t="str">
        <f aca="false">CONCATENATE(L30," - ",M30)</f>
        <v>SELL - PUT</v>
      </c>
      <c r="O30" s="0" t="n">
        <f aca="false">I30+J30</f>
        <v>4.669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21" t="s">
        <v>172</v>
      </c>
      <c r="B31" s="0" t="s">
        <v>183</v>
      </c>
      <c r="C31" s="7" t="s">
        <v>19</v>
      </c>
      <c r="D31" s="0" t="s">
        <v>20</v>
      </c>
      <c r="E31" s="0" t="s">
        <v>31</v>
      </c>
      <c r="F31" s="8" t="n">
        <v>36708</v>
      </c>
      <c r="G31" s="9" t="n">
        <v>-500000</v>
      </c>
      <c r="H31" s="0" t="n">
        <v>4.93</v>
      </c>
      <c r="I31" s="0" t="n">
        <v>0.3</v>
      </c>
      <c r="J31" s="55" t="n">
        <v>4.369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4.669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188</v>
      </c>
      <c r="C32" s="7" t="s">
        <v>19</v>
      </c>
      <c r="D32" s="0" t="s">
        <v>20</v>
      </c>
      <c r="E32" s="0" t="s">
        <v>21</v>
      </c>
      <c r="F32" s="8" t="n">
        <v>36708</v>
      </c>
      <c r="G32" s="9" t="n">
        <v>-500000</v>
      </c>
      <c r="H32" s="0" t="n">
        <v>4.93</v>
      </c>
      <c r="I32" s="0" t="n">
        <v>0.32</v>
      </c>
      <c r="J32" s="55" t="n">
        <v>4.369</v>
      </c>
      <c r="K32" s="0" t="n">
        <f aca="false">ABS(G32)</f>
        <v>500000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-120500</v>
      </c>
    </row>
    <row r="33" customFormat="false" ht="12.75" hidden="false" customHeight="false" outlineLevel="0" collapsed="false">
      <c r="A33" s="21" t="s">
        <v>172</v>
      </c>
      <c r="B33" s="0" t="s">
        <v>189</v>
      </c>
      <c r="C33" s="7" t="s">
        <v>19</v>
      </c>
      <c r="D33" s="0" t="s">
        <v>20</v>
      </c>
      <c r="E33" s="0" t="s">
        <v>31</v>
      </c>
      <c r="F33" s="8" t="n">
        <v>36708</v>
      </c>
      <c r="G33" s="9" t="n">
        <v>-500000</v>
      </c>
      <c r="H33" s="0" t="n">
        <v>4.93</v>
      </c>
      <c r="I33" s="0" t="n">
        <v>0.32</v>
      </c>
      <c r="J33" s="55" t="n">
        <v>4.369</v>
      </c>
      <c r="K33" s="0" t="n">
        <f aca="false">ABS(G33)</f>
        <v>500000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190</v>
      </c>
      <c r="C34" s="7" t="s">
        <v>19</v>
      </c>
      <c r="D34" s="0" t="s">
        <v>20</v>
      </c>
      <c r="E34" s="0" t="s">
        <v>21</v>
      </c>
      <c r="F34" s="8" t="n">
        <v>36708</v>
      </c>
      <c r="G34" s="9" t="n">
        <v>-500000</v>
      </c>
      <c r="H34" s="0" t="n">
        <v>4.93</v>
      </c>
      <c r="I34" s="0" t="n">
        <v>0.32</v>
      </c>
      <c r="J34" s="55" t="n">
        <v>4.369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4.689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-120500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191</v>
      </c>
      <c r="C35" s="7" t="s">
        <v>19</v>
      </c>
      <c r="D35" s="0" t="s">
        <v>20</v>
      </c>
      <c r="E35" s="0" t="s">
        <v>31</v>
      </c>
      <c r="F35" s="8" t="n">
        <v>36708</v>
      </c>
      <c r="G35" s="9" t="n">
        <v>-500000</v>
      </c>
      <c r="H35" s="0" t="n">
        <v>4.93</v>
      </c>
      <c r="I35" s="0" t="n">
        <v>0.32</v>
      </c>
      <c r="J35" s="55" t="n">
        <v>4.369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4.689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192</v>
      </c>
      <c r="C36" s="7" t="s">
        <v>19</v>
      </c>
      <c r="D36" s="0" t="s">
        <v>20</v>
      </c>
      <c r="E36" s="0" t="s">
        <v>31</v>
      </c>
      <c r="F36" s="8" t="n">
        <v>36708</v>
      </c>
      <c r="G36" s="9" t="n">
        <v>-250000</v>
      </c>
      <c r="H36" s="0" t="n">
        <v>4.93</v>
      </c>
      <c r="I36" s="0" t="n">
        <v>0.32</v>
      </c>
      <c r="J36" s="55" t="n">
        <v>4.369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4.689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193</v>
      </c>
      <c r="C37" s="7" t="s">
        <v>19</v>
      </c>
      <c r="D37" s="0" t="s">
        <v>20</v>
      </c>
      <c r="E37" s="0" t="s">
        <v>31</v>
      </c>
      <c r="F37" s="8" t="n">
        <v>36708</v>
      </c>
      <c r="G37" s="9" t="n">
        <v>-250000</v>
      </c>
      <c r="H37" s="0" t="n">
        <v>4.93</v>
      </c>
      <c r="I37" s="0" t="n">
        <v>0.26</v>
      </c>
      <c r="J37" s="55" t="n">
        <v>4.369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4.629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200</v>
      </c>
      <c r="B38" s="0" t="s">
        <v>201</v>
      </c>
      <c r="C38" s="7" t="s">
        <v>19</v>
      </c>
      <c r="D38" s="0" t="s">
        <v>20</v>
      </c>
      <c r="E38" s="0" t="s">
        <v>21</v>
      </c>
      <c r="F38" s="8" t="n">
        <v>36708</v>
      </c>
      <c r="G38" s="9" t="n">
        <v>-1000000</v>
      </c>
      <c r="H38" s="0" t="n">
        <v>4.93</v>
      </c>
      <c r="I38" s="0" t="n">
        <v>0.32</v>
      </c>
      <c r="J38" s="55" t="n">
        <v>4.369</v>
      </c>
      <c r="K38" s="0" t="n">
        <f aca="false">ABS(G38)</f>
        <v>1000000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4.689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-241000</v>
      </c>
      <c r="Q38" s="16"/>
      <c r="R38" s="16"/>
    </row>
    <row r="39" customFormat="false" ht="12.75" hidden="false" customHeight="false" outlineLevel="0" collapsed="false">
      <c r="A39" s="21" t="s">
        <v>200</v>
      </c>
      <c r="B39" s="0" t="s">
        <v>202</v>
      </c>
      <c r="C39" s="7" t="s">
        <v>19</v>
      </c>
      <c r="D39" s="0" t="s">
        <v>20</v>
      </c>
      <c r="E39" s="0" t="s">
        <v>31</v>
      </c>
      <c r="F39" s="8" t="n">
        <v>36708</v>
      </c>
      <c r="G39" s="9" t="n">
        <v>-1000000</v>
      </c>
      <c r="H39" s="0" t="n">
        <v>4.93</v>
      </c>
      <c r="I39" s="0" t="n">
        <v>0.32</v>
      </c>
      <c r="J39" s="55" t="n">
        <v>4.369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4.689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206</v>
      </c>
      <c r="B40" s="0" t="s">
        <v>207</v>
      </c>
      <c r="C40" s="7" t="s">
        <v>19</v>
      </c>
      <c r="D40" s="0" t="s">
        <v>20</v>
      </c>
      <c r="E40" s="0" t="s">
        <v>21</v>
      </c>
      <c r="F40" s="8" t="n">
        <v>36708</v>
      </c>
      <c r="G40" s="9" t="n">
        <v>310000</v>
      </c>
      <c r="H40" s="0" t="n">
        <v>4.93</v>
      </c>
      <c r="I40" s="0" t="n">
        <v>0.3375</v>
      </c>
      <c r="J40" s="55" t="n">
        <v>4.369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4.7065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69284.9999999999</v>
      </c>
      <c r="Q40" s="16"/>
      <c r="R40" s="16"/>
    </row>
    <row r="41" customFormat="false" ht="12.75" hidden="false" customHeight="false" outlineLevel="0" collapsed="false">
      <c r="A41" s="16" t="s">
        <v>225</v>
      </c>
      <c r="B41" s="0" t="s">
        <v>226</v>
      </c>
      <c r="C41" s="7" t="s">
        <v>19</v>
      </c>
      <c r="D41" s="0" t="s">
        <v>20</v>
      </c>
      <c r="E41" s="0" t="s">
        <v>21</v>
      </c>
      <c r="F41" s="8" t="n">
        <v>36708</v>
      </c>
      <c r="G41" s="9" t="n">
        <v>-1500000</v>
      </c>
      <c r="H41" s="0" t="n">
        <v>4.93</v>
      </c>
      <c r="I41" s="0" t="n">
        <v>0.4</v>
      </c>
      <c r="J41" s="55" t="n">
        <v>4.369</v>
      </c>
      <c r="K41" s="0" t="n">
        <f aca="false">ABS(G41)</f>
        <v>1500000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4.769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-241499.999999999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36708</v>
      </c>
      <c r="G42" s="9" t="n">
        <v>1550000</v>
      </c>
      <c r="H42" s="0" t="n">
        <v>4.93</v>
      </c>
      <c r="I42" s="0" t="n">
        <v>0.3</v>
      </c>
      <c r="J42" s="55" t="n">
        <v>4.369</v>
      </c>
      <c r="K42" s="0" t="n">
        <f aca="false">ABS(G42)</f>
        <v>1550000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4.669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227</v>
      </c>
      <c r="C43" s="7" t="s">
        <v>19</v>
      </c>
      <c r="D43" s="0" t="s">
        <v>20</v>
      </c>
      <c r="E43" s="0" t="s">
        <v>31</v>
      </c>
      <c r="F43" s="8" t="n">
        <v>36708</v>
      </c>
      <c r="G43" s="9" t="n">
        <v>-1000000</v>
      </c>
      <c r="H43" s="0" t="n">
        <v>4.93</v>
      </c>
      <c r="I43" s="0" t="n">
        <v>0.5</v>
      </c>
      <c r="J43" s="55" t="n">
        <v>4.369</v>
      </c>
      <c r="K43" s="0" t="n">
        <f aca="false">ABS(G43)</f>
        <v>1000000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4.869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172</v>
      </c>
      <c r="B44" s="0" t="s">
        <v>228</v>
      </c>
      <c r="C44" s="7" t="s">
        <v>19</v>
      </c>
      <c r="D44" s="0" t="s">
        <v>20</v>
      </c>
      <c r="E44" s="0" t="s">
        <v>31</v>
      </c>
      <c r="F44" s="8" t="n">
        <v>36708</v>
      </c>
      <c r="G44" s="9" t="n">
        <v>1000000</v>
      </c>
      <c r="H44" s="0" t="n">
        <v>4.93</v>
      </c>
      <c r="I44" s="0" t="n">
        <v>0.3</v>
      </c>
      <c r="J44" s="55" t="n">
        <v>4.369</v>
      </c>
      <c r="K44" s="0" t="n">
        <f aca="false">ABS(G44)</f>
        <v>1000000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4.669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229</v>
      </c>
      <c r="C45" s="0" t="s">
        <v>19</v>
      </c>
      <c r="D45" s="0" t="s">
        <v>20</v>
      </c>
      <c r="E45" s="0" t="s">
        <v>21</v>
      </c>
      <c r="F45" s="8" t="n">
        <v>36708</v>
      </c>
      <c r="G45" s="9" t="n">
        <v>-620000</v>
      </c>
      <c r="H45" s="0" t="n">
        <v>4.93</v>
      </c>
      <c r="I45" s="0" t="n">
        <v>0.5</v>
      </c>
      <c r="J45" s="55" t="n">
        <v>4.369</v>
      </c>
      <c r="K45" s="0" t="n">
        <f aca="false">ABS(G45)</f>
        <v>620000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4.869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-37820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230</v>
      </c>
      <c r="C46" s="7" t="s">
        <v>19</v>
      </c>
      <c r="D46" s="0" t="s">
        <v>20</v>
      </c>
      <c r="E46" s="0" t="s">
        <v>21</v>
      </c>
      <c r="F46" s="8" t="n">
        <v>36708</v>
      </c>
      <c r="G46" s="9" t="n">
        <v>-2000000</v>
      </c>
      <c r="H46" s="0" t="n">
        <v>4.93</v>
      </c>
      <c r="I46" s="0" t="n">
        <v>0.5</v>
      </c>
      <c r="J46" s="55" t="n">
        <v>4.369</v>
      </c>
      <c r="K46" s="0" t="n">
        <f aca="false">ABS(G46)</f>
        <v>2000000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4.869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-122000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204</v>
      </c>
      <c r="C47" s="7" t="s">
        <v>205</v>
      </c>
      <c r="D47" s="0" t="s">
        <v>20</v>
      </c>
      <c r="E47" s="0" t="s">
        <v>21</v>
      </c>
      <c r="F47" s="8" t="n">
        <v>36708</v>
      </c>
      <c r="G47" s="9" t="n">
        <v>-500000</v>
      </c>
      <c r="H47" s="0" t="n">
        <v>4.91</v>
      </c>
      <c r="I47" s="0" t="n">
        <v>0.1</v>
      </c>
      <c r="J47" s="55" t="n">
        <v>4.369</v>
      </c>
      <c r="K47" s="0" t="n">
        <f aca="false">ABS(G47)</f>
        <v>500000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4.469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-220500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 t="s">
        <v>200</v>
      </c>
      <c r="B48" s="0" t="s">
        <v>208</v>
      </c>
      <c r="C48" s="7" t="s">
        <v>205</v>
      </c>
      <c r="D48" s="0" t="s">
        <v>20</v>
      </c>
      <c r="E48" s="0" t="s">
        <v>21</v>
      </c>
      <c r="F48" s="8" t="n">
        <v>36708</v>
      </c>
      <c r="G48" s="9" t="n">
        <v>-500000</v>
      </c>
      <c r="H48" s="0" t="n">
        <v>4.91</v>
      </c>
      <c r="I48" s="0" t="n">
        <v>0.1</v>
      </c>
      <c r="J48" s="55" t="n">
        <v>4.369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4.469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-220500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209</v>
      </c>
      <c r="B49" s="0" t="s">
        <v>210</v>
      </c>
      <c r="C49" s="7" t="s">
        <v>205</v>
      </c>
      <c r="D49" s="0" t="s">
        <v>20</v>
      </c>
      <c r="E49" s="0" t="s">
        <v>21</v>
      </c>
      <c r="F49" s="8" t="n">
        <v>36708</v>
      </c>
      <c r="G49" s="9" t="n">
        <v>-310000</v>
      </c>
      <c r="H49" s="0" t="n">
        <v>4.91</v>
      </c>
      <c r="I49" s="0" t="n">
        <v>0.045</v>
      </c>
      <c r="J49" s="55" t="n">
        <v>4.369</v>
      </c>
      <c r="K49" s="0" t="n">
        <f aca="false">ABS(G49)</f>
        <v>310000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4.414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-153760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209</v>
      </c>
      <c r="B50" s="0" t="s">
        <v>210</v>
      </c>
      <c r="C50" s="7" t="s">
        <v>205</v>
      </c>
      <c r="D50" s="0" t="s">
        <v>20</v>
      </c>
      <c r="E50" s="0" t="s">
        <v>31</v>
      </c>
      <c r="F50" s="8" t="n">
        <v>36708</v>
      </c>
      <c r="G50" s="9" t="n">
        <v>-310000</v>
      </c>
      <c r="H50" s="0" t="n">
        <v>4.91</v>
      </c>
      <c r="I50" s="0" t="n">
        <v>0.045</v>
      </c>
      <c r="J50" s="55" t="n">
        <v>4.369</v>
      </c>
      <c r="K50" s="0" t="n">
        <f aca="false">ABS(G50)</f>
        <v>310000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4.414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39" t="s">
        <v>115</v>
      </c>
      <c r="B51" s="0" t="s">
        <v>215</v>
      </c>
      <c r="C51" s="7" t="s">
        <v>205</v>
      </c>
      <c r="D51" s="0" t="s">
        <v>20</v>
      </c>
      <c r="E51" s="0" t="s">
        <v>21</v>
      </c>
      <c r="F51" s="8" t="n">
        <v>36708</v>
      </c>
      <c r="G51" s="9" t="n">
        <v>155000</v>
      </c>
      <c r="H51" s="0" t="n">
        <v>4.91</v>
      </c>
      <c r="I51" s="0" t="n">
        <v>0.1</v>
      </c>
      <c r="J51" s="55" t="n">
        <v>4.369</v>
      </c>
      <c r="K51" s="0" t="n">
        <f aca="false">ABS(G51)</f>
        <v>155000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4.469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68355.0000000001</v>
      </c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62" t="n">
        <f aca="false">SUM(P3:P51)</f>
        <v>-1239010</v>
      </c>
      <c r="Q52" s="62"/>
      <c r="R52" s="63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  <row r="56" customFormat="false" ht="13.5" hidden="false" customHeight="false" outlineLevel="0" collapsed="false">
      <c r="A56" s="1" t="s">
        <v>232</v>
      </c>
      <c r="R56" s="16"/>
    </row>
    <row r="57" customFormat="false" ht="26.25" hidden="false" customHeight="true" outlineLevel="0" collapsed="false">
      <c r="A57" s="64" t="s">
        <v>1</v>
      </c>
      <c r="B57" s="65" t="s">
        <v>4</v>
      </c>
      <c r="C57" s="66" t="s">
        <v>233</v>
      </c>
      <c r="D57" s="66" t="s">
        <v>234</v>
      </c>
      <c r="E57" s="64" t="s">
        <v>6</v>
      </c>
      <c r="F57" s="64" t="s">
        <v>217</v>
      </c>
      <c r="G57" s="64" t="s">
        <v>8</v>
      </c>
      <c r="H57" s="64" t="s">
        <v>9</v>
      </c>
      <c r="I57" s="64" t="s">
        <v>235</v>
      </c>
      <c r="J57" s="64" t="s">
        <v>236</v>
      </c>
      <c r="K57" s="64" t="s">
        <v>237</v>
      </c>
      <c r="L57" s="64" t="s">
        <v>238</v>
      </c>
      <c r="M57" s="64" t="s">
        <v>239</v>
      </c>
      <c r="N57" s="64" t="s">
        <v>240</v>
      </c>
      <c r="O57" s="64" t="s">
        <v>241</v>
      </c>
      <c r="P57" s="64" t="s">
        <v>242</v>
      </c>
      <c r="Q57" s="67" t="s">
        <v>243</v>
      </c>
      <c r="R57" s="67" t="s">
        <v>16</v>
      </c>
      <c r="S57" s="68"/>
      <c r="T57" s="68"/>
      <c r="U57" s="68"/>
      <c r="V57" s="68"/>
      <c r="W57" s="69"/>
      <c r="AM57" s="69"/>
      <c r="BC57" s="69"/>
      <c r="BS57" s="69"/>
      <c r="CI57" s="69"/>
      <c r="CY57" s="69"/>
      <c r="DO57" s="69"/>
      <c r="EE57" s="69"/>
      <c r="EU57" s="69"/>
      <c r="FK57" s="69"/>
      <c r="GA57" s="69"/>
      <c r="GQ57" s="69"/>
      <c r="HG57" s="69"/>
      <c r="HW57" s="69"/>
      <c r="IM57" s="69"/>
    </row>
    <row r="58" customFormat="false" ht="12.75" hidden="false" customHeight="false" outlineLevel="0" collapsed="false">
      <c r="A58" s="21" t="s">
        <v>172</v>
      </c>
      <c r="B58" s="25" t="s">
        <v>244</v>
      </c>
      <c r="C58" s="25"/>
      <c r="D58" s="7" t="s">
        <v>245</v>
      </c>
      <c r="E58" s="25" t="s">
        <v>244</v>
      </c>
      <c r="F58" s="25" t="s">
        <v>205</v>
      </c>
      <c r="G58" s="43" t="s">
        <v>107</v>
      </c>
      <c r="H58" s="42" t="s">
        <v>20</v>
      </c>
      <c r="I58" s="6" t="s">
        <v>21</v>
      </c>
      <c r="J58" s="70" t="n">
        <v>36678</v>
      </c>
      <c r="K58" s="70" t="n">
        <v>-50000</v>
      </c>
      <c r="L58" s="71" t="n">
        <v>0.46</v>
      </c>
      <c r="M58" s="7" t="n">
        <v>4.73</v>
      </c>
      <c r="N58" s="7" t="n">
        <v>3.945</v>
      </c>
      <c r="O58" s="72" t="n">
        <v>1</v>
      </c>
      <c r="P58" s="8" t="n">
        <v>0.515</v>
      </c>
      <c r="Q58" s="45" t="n">
        <v>1</v>
      </c>
      <c r="R58" s="73" t="n">
        <v>-6250</v>
      </c>
      <c r="S58" s="45"/>
      <c r="T58" s="45"/>
      <c r="U58" s="45"/>
      <c r="V58" s="45"/>
    </row>
    <row r="59" customFormat="false" ht="12.75" hidden="false" customHeight="false" outlineLevel="0" collapsed="false">
      <c r="A59" s="21" t="s">
        <v>172</v>
      </c>
      <c r="B59" s="25" t="s">
        <v>246</v>
      </c>
      <c r="C59" s="25" t="s">
        <v>172</v>
      </c>
      <c r="D59" s="7" t="s">
        <v>245</v>
      </c>
      <c r="E59" s="25" t="s">
        <v>246</v>
      </c>
      <c r="F59" s="25" t="s">
        <v>205</v>
      </c>
      <c r="G59" s="43" t="s">
        <v>107</v>
      </c>
      <c r="H59" s="42" t="s">
        <v>20</v>
      </c>
      <c r="I59" s="6" t="s">
        <v>21</v>
      </c>
      <c r="J59" s="70" t="n">
        <v>36678</v>
      </c>
      <c r="K59" s="70" t="n">
        <v>10000</v>
      </c>
      <c r="L59" s="71" t="n">
        <v>0.46</v>
      </c>
      <c r="M59" s="7" t="n">
        <v>4.73</v>
      </c>
      <c r="N59" s="7" t="n">
        <v>3.945</v>
      </c>
      <c r="O59" s="72" t="n">
        <v>1</v>
      </c>
      <c r="P59" s="8" t="n">
        <v>0.515</v>
      </c>
      <c r="Q59" s="45" t="n">
        <v>1</v>
      </c>
      <c r="R59" s="73" t="n">
        <v>1250</v>
      </c>
      <c r="S59" s="45"/>
      <c r="T59" s="45"/>
      <c r="U59" s="45"/>
      <c r="V59" s="45"/>
    </row>
    <row r="60" customFormat="false" ht="12.75" hidden="false" customHeight="false" outlineLevel="0" collapsed="false">
      <c r="A60" s="21" t="s">
        <v>172</v>
      </c>
      <c r="B60" s="25" t="s">
        <v>247</v>
      </c>
      <c r="C60" s="25" t="s">
        <v>172</v>
      </c>
      <c r="D60" s="7" t="s">
        <v>245</v>
      </c>
      <c r="E60" s="25" t="s">
        <v>247</v>
      </c>
      <c r="F60" s="25" t="s">
        <v>205</v>
      </c>
      <c r="G60" s="43" t="s">
        <v>107</v>
      </c>
      <c r="H60" s="42" t="s">
        <v>20</v>
      </c>
      <c r="I60" s="6" t="s">
        <v>21</v>
      </c>
      <c r="J60" s="70" t="n">
        <v>36678</v>
      </c>
      <c r="K60" s="70" t="n">
        <v>-333333</v>
      </c>
      <c r="L60" s="71" t="n">
        <v>0.46</v>
      </c>
      <c r="M60" s="7" t="n">
        <v>4.73</v>
      </c>
      <c r="N60" s="7" t="n">
        <v>3.945</v>
      </c>
      <c r="O60" s="72" t="n">
        <v>1</v>
      </c>
      <c r="P60" s="8" t="n">
        <v>0.515</v>
      </c>
      <c r="Q60" s="45" t="n">
        <v>1</v>
      </c>
      <c r="R60" s="73" t="n">
        <v>-41666.63</v>
      </c>
      <c r="S60" s="45"/>
      <c r="T60" s="45"/>
      <c r="U60" s="45"/>
      <c r="V60" s="45"/>
    </row>
    <row r="61" customFormat="false" ht="12.75" hidden="false" customHeight="false" outlineLevel="0" collapsed="false">
      <c r="A61" s="39" t="s">
        <v>115</v>
      </c>
      <c r="B61" s="25" t="s">
        <v>248</v>
      </c>
      <c r="C61" s="25" t="s">
        <v>115</v>
      </c>
      <c r="D61" s="7" t="s">
        <v>245</v>
      </c>
      <c r="E61" s="25" t="s">
        <v>248</v>
      </c>
      <c r="F61" s="25" t="s">
        <v>205</v>
      </c>
      <c r="G61" s="43" t="s">
        <v>107</v>
      </c>
      <c r="H61" s="42" t="s">
        <v>20</v>
      </c>
      <c r="I61" s="6" t="s">
        <v>21</v>
      </c>
      <c r="J61" s="70" t="n">
        <v>36678</v>
      </c>
      <c r="K61" s="70" t="n">
        <v>-10000</v>
      </c>
      <c r="L61" s="71" t="n">
        <v>0.46</v>
      </c>
      <c r="M61" s="7" t="n">
        <v>4.73</v>
      </c>
      <c r="N61" s="7" t="n">
        <v>3.945</v>
      </c>
      <c r="O61" s="72" t="n">
        <v>1</v>
      </c>
      <c r="P61" s="8" t="n">
        <v>0.515</v>
      </c>
      <c r="Q61" s="45" t="n">
        <v>1</v>
      </c>
      <c r="R61" s="73" t="n">
        <v>-1250</v>
      </c>
      <c r="S61" s="45"/>
      <c r="T61" s="45"/>
      <c r="U61" s="45"/>
      <c r="V61" s="45"/>
    </row>
    <row r="62" customFormat="false" ht="12.75" hidden="false" customHeight="false" outlineLevel="0" collapsed="false">
      <c r="A62" s="39" t="s">
        <v>172</v>
      </c>
      <c r="B62" s="25" t="s">
        <v>249</v>
      </c>
      <c r="C62" s="25" t="s">
        <v>172</v>
      </c>
      <c r="D62" s="7" t="s">
        <v>245</v>
      </c>
      <c r="E62" s="25" t="s">
        <v>249</v>
      </c>
      <c r="F62" s="25" t="s">
        <v>205</v>
      </c>
      <c r="G62" s="43" t="s">
        <v>107</v>
      </c>
      <c r="H62" s="42" t="s">
        <v>20</v>
      </c>
      <c r="I62" s="6" t="s">
        <v>21</v>
      </c>
      <c r="J62" s="70" t="n">
        <v>36678</v>
      </c>
      <c r="K62" s="70" t="n">
        <v>50000</v>
      </c>
      <c r="L62" s="71" t="n">
        <v>0.46</v>
      </c>
      <c r="M62" s="7" t="n">
        <v>4.73</v>
      </c>
      <c r="N62" s="7" t="n">
        <v>3.945</v>
      </c>
      <c r="O62" s="72" t="n">
        <v>1</v>
      </c>
      <c r="P62" s="8" t="n">
        <v>0.515</v>
      </c>
      <c r="Q62" s="45" t="n">
        <v>1</v>
      </c>
      <c r="R62" s="73" t="n">
        <v>6250</v>
      </c>
      <c r="S62" s="45"/>
      <c r="T62" s="45"/>
      <c r="U62" s="45"/>
      <c r="V62" s="45"/>
    </row>
    <row r="63" customFormat="false" ht="12.75" hidden="false" customHeight="false" outlineLevel="0" collapsed="false">
      <c r="A63" s="39" t="s">
        <v>172</v>
      </c>
      <c r="B63" s="25" t="s">
        <v>250</v>
      </c>
      <c r="C63" s="25" t="s">
        <v>172</v>
      </c>
      <c r="D63" s="7" t="s">
        <v>245</v>
      </c>
      <c r="E63" s="25" t="s">
        <v>250</v>
      </c>
      <c r="F63" s="25" t="s">
        <v>205</v>
      </c>
      <c r="G63" s="43" t="s">
        <v>107</v>
      </c>
      <c r="H63" s="42" t="s">
        <v>20</v>
      </c>
      <c r="I63" s="6" t="s">
        <v>21</v>
      </c>
      <c r="J63" s="70" t="n">
        <v>36678</v>
      </c>
      <c r="K63" s="70" t="n">
        <v>50000</v>
      </c>
      <c r="L63" s="71" t="n">
        <v>0.46</v>
      </c>
      <c r="M63" s="7" t="n">
        <v>4.73</v>
      </c>
      <c r="N63" s="7" t="n">
        <v>3.945</v>
      </c>
      <c r="O63" s="72" t="n">
        <v>1</v>
      </c>
      <c r="P63" s="8" t="n">
        <v>0.515</v>
      </c>
      <c r="Q63" s="45" t="n">
        <v>1</v>
      </c>
      <c r="R63" s="73" t="n">
        <v>6250</v>
      </c>
      <c r="S63" s="45"/>
      <c r="T63" s="45"/>
      <c r="U63" s="45"/>
      <c r="V63" s="45"/>
    </row>
    <row r="64" customFormat="false" ht="12.75" hidden="false" customHeight="false" outlineLevel="0" collapsed="false">
      <c r="A64" s="39" t="s">
        <v>172</v>
      </c>
      <c r="B64" s="25" t="s">
        <v>251</v>
      </c>
      <c r="C64" s="25" t="s">
        <v>172</v>
      </c>
      <c r="D64" s="7" t="s">
        <v>245</v>
      </c>
      <c r="E64" s="25" t="s">
        <v>251</v>
      </c>
      <c r="F64" s="25" t="s">
        <v>205</v>
      </c>
      <c r="G64" s="43" t="s">
        <v>107</v>
      </c>
      <c r="H64" s="42" t="s">
        <v>20</v>
      </c>
      <c r="I64" s="6" t="s">
        <v>21</v>
      </c>
      <c r="J64" s="70" t="n">
        <v>36678</v>
      </c>
      <c r="K64" s="70" t="n">
        <v>-10000</v>
      </c>
      <c r="L64" s="71" t="n">
        <v>0.46</v>
      </c>
      <c r="M64" s="7" t="n">
        <v>4.73</v>
      </c>
      <c r="N64" s="7" t="n">
        <v>3.945</v>
      </c>
      <c r="O64" s="72" t="n">
        <v>1</v>
      </c>
      <c r="P64" s="8" t="n">
        <v>0.515</v>
      </c>
      <c r="Q64" s="45" t="n">
        <v>1</v>
      </c>
      <c r="R64" s="73" t="n">
        <v>-1250</v>
      </c>
      <c r="S64" s="45"/>
      <c r="T64" s="45"/>
      <c r="U64" s="45"/>
      <c r="V64" s="45"/>
    </row>
    <row r="65" customFormat="false" ht="12.75" hidden="false" customHeight="false" outlineLevel="0" collapsed="false">
      <c r="A65" s="21" t="s">
        <v>172</v>
      </c>
      <c r="B65" s="25" t="s">
        <v>244</v>
      </c>
      <c r="C65" s="25" t="s">
        <v>172</v>
      </c>
      <c r="D65" s="7" t="s">
        <v>245</v>
      </c>
      <c r="E65" s="25" t="s">
        <v>244</v>
      </c>
      <c r="F65" s="25" t="s">
        <v>205</v>
      </c>
      <c r="G65" s="43" t="s">
        <v>107</v>
      </c>
      <c r="H65" s="42" t="s">
        <v>20</v>
      </c>
      <c r="I65" s="6" t="s">
        <v>21</v>
      </c>
      <c r="J65" s="70" t="n">
        <v>36678</v>
      </c>
      <c r="K65" s="70" t="n">
        <v>-50000</v>
      </c>
      <c r="L65" s="71" t="n">
        <v>0.46</v>
      </c>
      <c r="M65" s="7" t="n">
        <v>4.73</v>
      </c>
      <c r="N65" s="7" t="n">
        <v>3.945</v>
      </c>
      <c r="O65" s="72" t="n">
        <v>1</v>
      </c>
      <c r="P65" s="8" t="n">
        <v>0.515</v>
      </c>
      <c r="Q65" s="45" t="n">
        <v>1</v>
      </c>
      <c r="R65" s="73" t="n">
        <v>-4750</v>
      </c>
      <c r="S65" s="45"/>
      <c r="T65" s="45"/>
      <c r="U65" s="45"/>
      <c r="V65" s="45"/>
    </row>
    <row r="66" customFormat="false" ht="12.75" hidden="false" customHeight="false" outlineLevel="0" collapsed="false">
      <c r="A66" s="21" t="s">
        <v>172</v>
      </c>
      <c r="B66" s="25" t="s">
        <v>246</v>
      </c>
      <c r="C66" s="25" t="s">
        <v>172</v>
      </c>
      <c r="D66" s="7" t="s">
        <v>245</v>
      </c>
      <c r="E66" s="25" t="s">
        <v>246</v>
      </c>
      <c r="F66" s="25" t="s">
        <v>205</v>
      </c>
      <c r="G66" s="43" t="s">
        <v>107</v>
      </c>
      <c r="H66" s="42" t="s">
        <v>20</v>
      </c>
      <c r="I66" s="6" t="s">
        <v>21</v>
      </c>
      <c r="J66" s="70" t="n">
        <v>36678</v>
      </c>
      <c r="K66" s="70" t="n">
        <v>10000</v>
      </c>
      <c r="L66" s="71" t="n">
        <v>0.46</v>
      </c>
      <c r="M66" s="7" t="n">
        <v>4.73</v>
      </c>
      <c r="N66" s="7" t="n">
        <v>3.945</v>
      </c>
      <c r="O66" s="72" t="n">
        <v>1</v>
      </c>
      <c r="P66" s="8" t="n">
        <v>0.515</v>
      </c>
      <c r="Q66" s="45" t="n">
        <v>1</v>
      </c>
      <c r="R66" s="73" t="n">
        <v>950</v>
      </c>
      <c r="S66" s="45"/>
      <c r="T66" s="45"/>
      <c r="U66" s="45"/>
      <c r="V66" s="45"/>
    </row>
    <row r="67" customFormat="false" ht="12.75" hidden="false" customHeight="false" outlineLevel="0" collapsed="false">
      <c r="A67" s="21" t="s">
        <v>172</v>
      </c>
      <c r="B67" s="25" t="s">
        <v>247</v>
      </c>
      <c r="C67" s="25" t="s">
        <v>172</v>
      </c>
      <c r="D67" s="7" t="s">
        <v>245</v>
      </c>
      <c r="E67" s="25" t="s">
        <v>247</v>
      </c>
      <c r="F67" s="25" t="s">
        <v>205</v>
      </c>
      <c r="G67" s="43" t="s">
        <v>107</v>
      </c>
      <c r="H67" s="42" t="s">
        <v>20</v>
      </c>
      <c r="I67" s="6" t="s">
        <v>21</v>
      </c>
      <c r="J67" s="70" t="n">
        <v>36678</v>
      </c>
      <c r="K67" s="70" t="n">
        <v>-333333</v>
      </c>
      <c r="L67" s="71" t="n">
        <v>0.46</v>
      </c>
      <c r="M67" s="7" t="n">
        <v>4.73</v>
      </c>
      <c r="N67" s="7" t="n">
        <v>3.945</v>
      </c>
      <c r="O67" s="72" t="n">
        <v>1</v>
      </c>
      <c r="P67" s="8" t="n">
        <v>0.515</v>
      </c>
      <c r="Q67" s="45" t="n">
        <v>1</v>
      </c>
      <c r="R67" s="73" t="n">
        <v>-31666.64</v>
      </c>
      <c r="S67" s="45"/>
      <c r="T67" s="45"/>
      <c r="U67" s="45"/>
      <c r="V67" s="45"/>
    </row>
    <row r="68" customFormat="false" ht="12.75" hidden="false" customHeight="false" outlineLevel="0" collapsed="false">
      <c r="A68" s="39" t="s">
        <v>115</v>
      </c>
      <c r="B68" s="25" t="s">
        <v>248</v>
      </c>
      <c r="C68" s="25" t="s">
        <v>115</v>
      </c>
      <c r="D68" s="7" t="s">
        <v>245</v>
      </c>
      <c r="E68" s="25" t="s">
        <v>248</v>
      </c>
      <c r="F68" s="25" t="s">
        <v>205</v>
      </c>
      <c r="G68" s="43" t="s">
        <v>107</v>
      </c>
      <c r="H68" s="42" t="s">
        <v>20</v>
      </c>
      <c r="I68" s="6" t="s">
        <v>21</v>
      </c>
      <c r="J68" s="70" t="n">
        <v>36678</v>
      </c>
      <c r="K68" s="70" t="n">
        <v>-10000</v>
      </c>
      <c r="L68" s="71" t="n">
        <v>0.46</v>
      </c>
      <c r="M68" s="7" t="n">
        <v>4.73</v>
      </c>
      <c r="N68" s="7" t="n">
        <v>3.945</v>
      </c>
      <c r="O68" s="72" t="n">
        <v>1</v>
      </c>
      <c r="P68" s="8" t="n">
        <v>0.515</v>
      </c>
      <c r="Q68" s="45" t="n">
        <v>1</v>
      </c>
      <c r="R68" s="73" t="n">
        <v>-950</v>
      </c>
      <c r="S68" s="45"/>
      <c r="T68" s="45"/>
      <c r="U68" s="45"/>
      <c r="V68" s="45"/>
    </row>
    <row r="69" customFormat="false" ht="12.75" hidden="false" customHeight="false" outlineLevel="0" collapsed="false">
      <c r="A69" s="39" t="s">
        <v>172</v>
      </c>
      <c r="B69" s="25" t="s">
        <v>249</v>
      </c>
      <c r="C69" s="25" t="s">
        <v>172</v>
      </c>
      <c r="D69" s="7" t="s">
        <v>245</v>
      </c>
      <c r="E69" s="25" t="s">
        <v>249</v>
      </c>
      <c r="F69" s="25" t="s">
        <v>205</v>
      </c>
      <c r="G69" s="43" t="s">
        <v>107</v>
      </c>
      <c r="H69" s="42" t="s">
        <v>20</v>
      </c>
      <c r="I69" s="6" t="s">
        <v>21</v>
      </c>
      <c r="J69" s="70" t="n">
        <v>36678</v>
      </c>
      <c r="K69" s="70" t="n">
        <v>50000</v>
      </c>
      <c r="L69" s="71" t="n">
        <v>0.46</v>
      </c>
      <c r="M69" s="7" t="n">
        <v>4.73</v>
      </c>
      <c r="N69" s="7" t="n">
        <v>3.945</v>
      </c>
      <c r="O69" s="72" t="n">
        <v>1</v>
      </c>
      <c r="P69" s="8" t="n">
        <v>0.515</v>
      </c>
      <c r="Q69" s="45" t="n">
        <v>1</v>
      </c>
      <c r="R69" s="73" t="n">
        <v>4750</v>
      </c>
      <c r="S69" s="45"/>
      <c r="T69" s="45"/>
      <c r="U69" s="45"/>
      <c r="V69" s="45"/>
    </row>
    <row r="70" customFormat="false" ht="12.75" hidden="false" customHeight="false" outlineLevel="0" collapsed="false">
      <c r="A70" s="39" t="s">
        <v>172</v>
      </c>
      <c r="B70" s="25" t="s">
        <v>250</v>
      </c>
      <c r="C70" s="25" t="s">
        <v>172</v>
      </c>
      <c r="D70" s="7" t="s">
        <v>245</v>
      </c>
      <c r="E70" s="25" t="s">
        <v>250</v>
      </c>
      <c r="F70" s="25" t="s">
        <v>205</v>
      </c>
      <c r="G70" s="43" t="s">
        <v>107</v>
      </c>
      <c r="H70" s="42" t="s">
        <v>20</v>
      </c>
      <c r="I70" s="6" t="s">
        <v>21</v>
      </c>
      <c r="J70" s="70" t="n">
        <v>36678</v>
      </c>
      <c r="K70" s="70" t="n">
        <v>50000</v>
      </c>
      <c r="L70" s="71" t="n">
        <v>0.46</v>
      </c>
      <c r="M70" s="7" t="n">
        <v>4.73</v>
      </c>
      <c r="N70" s="7" t="n">
        <v>3.945</v>
      </c>
      <c r="O70" s="72" t="n">
        <v>1</v>
      </c>
      <c r="P70" s="8" t="n">
        <v>0.515</v>
      </c>
      <c r="Q70" s="45" t="n">
        <v>1</v>
      </c>
      <c r="R70" s="73" t="n">
        <v>4750</v>
      </c>
      <c r="S70" s="45"/>
      <c r="T70" s="45"/>
      <c r="U70" s="45"/>
      <c r="V70" s="45"/>
    </row>
    <row r="71" customFormat="false" ht="12.75" hidden="false" customHeight="false" outlineLevel="0" collapsed="false">
      <c r="A71" s="39" t="s">
        <v>172</v>
      </c>
      <c r="B71" s="25" t="s">
        <v>251</v>
      </c>
      <c r="C71" s="25" t="s">
        <v>172</v>
      </c>
      <c r="D71" s="7" t="s">
        <v>245</v>
      </c>
      <c r="E71" s="25" t="s">
        <v>251</v>
      </c>
      <c r="F71" s="25" t="s">
        <v>205</v>
      </c>
      <c r="G71" s="43" t="s">
        <v>107</v>
      </c>
      <c r="H71" s="42" t="s">
        <v>20</v>
      </c>
      <c r="I71" s="6" t="s">
        <v>21</v>
      </c>
      <c r="J71" s="70" t="n">
        <v>36678</v>
      </c>
      <c r="K71" s="70" t="n">
        <v>-10000</v>
      </c>
      <c r="L71" s="71" t="n">
        <v>0.46</v>
      </c>
      <c r="M71" s="7" t="n">
        <v>4.73</v>
      </c>
      <c r="N71" s="7" t="n">
        <v>3.945</v>
      </c>
      <c r="O71" s="72" t="n">
        <v>1</v>
      </c>
      <c r="P71" s="8" t="n">
        <v>0.515</v>
      </c>
      <c r="Q71" s="45" t="n">
        <v>1</v>
      </c>
      <c r="R71" s="73" t="n">
        <v>-950</v>
      </c>
      <c r="S71" s="45"/>
      <c r="T71" s="45"/>
      <c r="U71" s="45"/>
      <c r="V71" s="45"/>
    </row>
    <row r="72" customFormat="false" ht="12.75" hidden="false" customHeight="false" outlineLevel="0" collapsed="false">
      <c r="A72" s="21" t="s">
        <v>172</v>
      </c>
      <c r="B72" s="25" t="s">
        <v>244</v>
      </c>
      <c r="C72" s="25" t="s">
        <v>172</v>
      </c>
      <c r="D72" s="7" t="s">
        <v>245</v>
      </c>
      <c r="E72" s="25" t="s">
        <v>244</v>
      </c>
      <c r="F72" s="25" t="s">
        <v>205</v>
      </c>
      <c r="G72" s="43" t="s">
        <v>107</v>
      </c>
      <c r="H72" s="42" t="s">
        <v>20</v>
      </c>
      <c r="I72" s="6" t="s">
        <v>21</v>
      </c>
      <c r="J72" s="70" t="n">
        <v>36678</v>
      </c>
      <c r="K72" s="70" t="n">
        <v>-50000</v>
      </c>
      <c r="L72" s="71" t="n">
        <v>0.46</v>
      </c>
      <c r="M72" s="7" t="n">
        <v>4.73</v>
      </c>
      <c r="N72" s="7" t="n">
        <v>3.945</v>
      </c>
      <c r="O72" s="72" t="n">
        <v>1</v>
      </c>
      <c r="P72" s="8" t="n">
        <v>0.515</v>
      </c>
      <c r="Q72" s="45" t="n">
        <v>1</v>
      </c>
      <c r="R72" s="73" t="n">
        <v>0</v>
      </c>
      <c r="S72" s="45"/>
      <c r="T72" s="45"/>
      <c r="U72" s="45"/>
      <c r="V72" s="45"/>
    </row>
    <row r="73" customFormat="false" ht="12.75" hidden="false" customHeight="false" outlineLevel="0" collapsed="false">
      <c r="A73" s="21" t="s">
        <v>172</v>
      </c>
      <c r="B73" s="25" t="s">
        <v>246</v>
      </c>
      <c r="C73" s="25" t="s">
        <v>172</v>
      </c>
      <c r="D73" s="7" t="s">
        <v>245</v>
      </c>
      <c r="E73" s="25" t="s">
        <v>246</v>
      </c>
      <c r="F73" s="25" t="s">
        <v>205</v>
      </c>
      <c r="G73" s="43" t="s">
        <v>107</v>
      </c>
      <c r="H73" s="42" t="s">
        <v>20</v>
      </c>
      <c r="I73" s="6" t="s">
        <v>21</v>
      </c>
      <c r="J73" s="70" t="n">
        <v>36678</v>
      </c>
      <c r="K73" s="70" t="n">
        <v>10000</v>
      </c>
      <c r="L73" s="71" t="n">
        <v>0.46</v>
      </c>
      <c r="M73" s="7" t="n">
        <v>4.73</v>
      </c>
      <c r="N73" s="7" t="n">
        <v>3.945</v>
      </c>
      <c r="O73" s="72" t="n">
        <v>1</v>
      </c>
      <c r="P73" s="8" t="n">
        <v>0.515</v>
      </c>
      <c r="Q73" s="45" t="n">
        <v>1</v>
      </c>
      <c r="R73" s="73" t="n">
        <v>0</v>
      </c>
      <c r="S73" s="45"/>
      <c r="T73" s="45"/>
      <c r="U73" s="45"/>
      <c r="V73" s="45"/>
    </row>
    <row r="74" customFormat="false" ht="12.75" hidden="false" customHeight="false" outlineLevel="0" collapsed="false">
      <c r="A74" s="21" t="s">
        <v>172</v>
      </c>
      <c r="B74" s="25" t="s">
        <v>247</v>
      </c>
      <c r="C74" s="25" t="s">
        <v>172</v>
      </c>
      <c r="D74" s="7" t="s">
        <v>245</v>
      </c>
      <c r="E74" s="25" t="s">
        <v>247</v>
      </c>
      <c r="F74" s="25" t="s">
        <v>205</v>
      </c>
      <c r="G74" s="43" t="s">
        <v>107</v>
      </c>
      <c r="H74" s="42" t="s">
        <v>20</v>
      </c>
      <c r="I74" s="6" t="s">
        <v>21</v>
      </c>
      <c r="J74" s="70" t="n">
        <v>36678</v>
      </c>
      <c r="K74" s="70" t="n">
        <v>-333333</v>
      </c>
      <c r="L74" s="71" t="n">
        <v>0.46</v>
      </c>
      <c r="M74" s="7" t="n">
        <v>4.73</v>
      </c>
      <c r="N74" s="7" t="n">
        <v>3.945</v>
      </c>
      <c r="O74" s="72" t="n">
        <v>1</v>
      </c>
      <c r="P74" s="8" t="n">
        <v>0.515</v>
      </c>
      <c r="Q74" s="45" t="n">
        <v>1</v>
      </c>
      <c r="R74" s="73" t="n">
        <v>0</v>
      </c>
      <c r="S74" s="45"/>
      <c r="T74" s="45"/>
      <c r="U74" s="45"/>
      <c r="V74" s="45"/>
    </row>
    <row r="75" customFormat="false" ht="12.75" hidden="false" customHeight="false" outlineLevel="0" collapsed="false">
      <c r="A75" s="39" t="s">
        <v>115</v>
      </c>
      <c r="B75" s="25" t="s">
        <v>248</v>
      </c>
      <c r="C75" s="25" t="s">
        <v>115</v>
      </c>
      <c r="D75" s="7" t="s">
        <v>245</v>
      </c>
      <c r="E75" s="25" t="s">
        <v>248</v>
      </c>
      <c r="F75" s="25" t="s">
        <v>205</v>
      </c>
      <c r="G75" s="43" t="s">
        <v>107</v>
      </c>
      <c r="H75" s="42" t="s">
        <v>20</v>
      </c>
      <c r="I75" s="6" t="s">
        <v>21</v>
      </c>
      <c r="J75" s="70" t="n">
        <v>36678</v>
      </c>
      <c r="K75" s="70" t="n">
        <v>-10000</v>
      </c>
      <c r="L75" s="71" t="n">
        <v>0.46</v>
      </c>
      <c r="M75" s="7" t="n">
        <v>4.73</v>
      </c>
      <c r="N75" s="7" t="n">
        <v>3.945</v>
      </c>
      <c r="O75" s="72" t="n">
        <v>1</v>
      </c>
      <c r="P75" s="8" t="n">
        <v>0.515</v>
      </c>
      <c r="Q75" s="45" t="n">
        <v>1</v>
      </c>
      <c r="R75" s="73" t="n">
        <v>0</v>
      </c>
      <c r="S75" s="45"/>
      <c r="T75" s="45"/>
      <c r="U75" s="45"/>
      <c r="V75" s="45"/>
    </row>
    <row r="76" customFormat="false" ht="12.75" hidden="false" customHeight="false" outlineLevel="0" collapsed="false">
      <c r="A76" s="39" t="s">
        <v>172</v>
      </c>
      <c r="B76" s="25" t="s">
        <v>249</v>
      </c>
      <c r="C76" s="25" t="s">
        <v>172</v>
      </c>
      <c r="D76" s="7" t="s">
        <v>245</v>
      </c>
      <c r="E76" s="25" t="s">
        <v>249</v>
      </c>
      <c r="F76" s="25" t="s">
        <v>205</v>
      </c>
      <c r="G76" s="43" t="s">
        <v>107</v>
      </c>
      <c r="H76" s="42" t="s">
        <v>20</v>
      </c>
      <c r="I76" s="6" t="s">
        <v>21</v>
      </c>
      <c r="J76" s="70" t="n">
        <v>36678</v>
      </c>
      <c r="K76" s="70" t="n">
        <v>50000</v>
      </c>
      <c r="L76" s="71" t="n">
        <v>0.46</v>
      </c>
      <c r="M76" s="7" t="n">
        <v>4.73</v>
      </c>
      <c r="N76" s="7" t="n">
        <v>3.945</v>
      </c>
      <c r="O76" s="72" t="n">
        <v>1</v>
      </c>
      <c r="P76" s="8" t="n">
        <v>0.515</v>
      </c>
      <c r="Q76" s="45" t="n">
        <v>1</v>
      </c>
      <c r="R76" s="73" t="n">
        <v>0</v>
      </c>
      <c r="S76" s="45"/>
      <c r="T76" s="45"/>
      <c r="U76" s="45"/>
      <c r="V76" s="45"/>
    </row>
    <row r="77" customFormat="false" ht="12.75" hidden="false" customHeight="false" outlineLevel="0" collapsed="false">
      <c r="A77" s="39" t="s">
        <v>172</v>
      </c>
      <c r="B77" s="25" t="s">
        <v>250</v>
      </c>
      <c r="C77" s="25" t="s">
        <v>172</v>
      </c>
      <c r="D77" s="7" t="s">
        <v>245</v>
      </c>
      <c r="E77" s="25" t="s">
        <v>250</v>
      </c>
      <c r="F77" s="25" t="s">
        <v>205</v>
      </c>
      <c r="G77" s="43" t="s">
        <v>107</v>
      </c>
      <c r="H77" s="42" t="s">
        <v>20</v>
      </c>
      <c r="I77" s="6" t="s">
        <v>21</v>
      </c>
      <c r="J77" s="70" t="n">
        <v>36678</v>
      </c>
      <c r="K77" s="70" t="n">
        <v>50000</v>
      </c>
      <c r="L77" s="71" t="n">
        <v>0.46</v>
      </c>
      <c r="M77" s="7" t="n">
        <v>4.73</v>
      </c>
      <c r="N77" s="7" t="n">
        <v>3.945</v>
      </c>
      <c r="O77" s="72" t="n">
        <v>1</v>
      </c>
      <c r="P77" s="8" t="n">
        <v>0.515</v>
      </c>
      <c r="Q77" s="45" t="n">
        <v>1</v>
      </c>
      <c r="R77" s="73" t="n">
        <v>0</v>
      </c>
      <c r="S77" s="45"/>
      <c r="T77" s="45"/>
      <c r="U77" s="45"/>
      <c r="V77" s="45"/>
    </row>
    <row r="78" customFormat="false" ht="12.75" hidden="false" customHeight="false" outlineLevel="0" collapsed="false">
      <c r="A78" s="39" t="s">
        <v>172</v>
      </c>
      <c r="B78" s="25" t="s">
        <v>251</v>
      </c>
      <c r="C78" s="25" t="s">
        <v>172</v>
      </c>
      <c r="D78" s="7" t="s">
        <v>245</v>
      </c>
      <c r="E78" s="25" t="s">
        <v>251</v>
      </c>
      <c r="F78" s="25" t="s">
        <v>205</v>
      </c>
      <c r="G78" s="43" t="s">
        <v>107</v>
      </c>
      <c r="H78" s="42" t="s">
        <v>20</v>
      </c>
      <c r="I78" s="6" t="s">
        <v>21</v>
      </c>
      <c r="J78" s="70" t="n">
        <v>36678</v>
      </c>
      <c r="K78" s="70" t="n">
        <v>-10000</v>
      </c>
      <c r="L78" s="71" t="n">
        <v>0.46</v>
      </c>
      <c r="M78" s="7" t="n">
        <v>4.73</v>
      </c>
      <c r="N78" s="7" t="n">
        <v>3.945</v>
      </c>
      <c r="O78" s="72" t="n">
        <v>1</v>
      </c>
      <c r="P78" s="8" t="n">
        <v>0.515</v>
      </c>
      <c r="Q78" s="45" t="n">
        <v>1</v>
      </c>
      <c r="R78" s="73" t="n">
        <v>0</v>
      </c>
      <c r="S78" s="45"/>
      <c r="T78" s="45"/>
      <c r="U78" s="45"/>
      <c r="V78" s="45"/>
    </row>
    <row r="79" customFormat="false" ht="12.75" hidden="false" customHeight="false" outlineLevel="0" collapsed="false">
      <c r="A79" s="21" t="s">
        <v>172</v>
      </c>
      <c r="B79" s="25" t="s">
        <v>244</v>
      </c>
      <c r="C79" s="25" t="s">
        <v>172</v>
      </c>
      <c r="D79" s="7" t="s">
        <v>245</v>
      </c>
      <c r="E79" s="25" t="s">
        <v>244</v>
      </c>
      <c r="F79" s="25" t="s">
        <v>205</v>
      </c>
      <c r="G79" s="43" t="s">
        <v>107</v>
      </c>
      <c r="H79" s="42" t="s">
        <v>20</v>
      </c>
      <c r="I79" s="6" t="s">
        <v>21</v>
      </c>
      <c r="J79" s="70" t="n">
        <v>36678</v>
      </c>
      <c r="K79" s="70" t="n">
        <v>-50000</v>
      </c>
      <c r="L79" s="71" t="n">
        <v>0.46</v>
      </c>
      <c r="M79" s="7" t="n">
        <v>4.73</v>
      </c>
      <c r="N79" s="7" t="n">
        <v>3.945</v>
      </c>
      <c r="O79" s="72" t="n">
        <v>1</v>
      </c>
      <c r="P79" s="8" t="n">
        <v>0.515</v>
      </c>
      <c r="Q79" s="45" t="n">
        <v>1</v>
      </c>
      <c r="R79" s="73" t="n">
        <v>0</v>
      </c>
      <c r="S79" s="45"/>
      <c r="T79" s="45"/>
      <c r="U79" s="45"/>
      <c r="V79" s="45"/>
    </row>
    <row r="80" customFormat="false" ht="12.75" hidden="false" customHeight="false" outlineLevel="0" collapsed="false">
      <c r="A80" s="21" t="s">
        <v>172</v>
      </c>
      <c r="B80" s="25" t="s">
        <v>246</v>
      </c>
      <c r="C80" s="25" t="s">
        <v>172</v>
      </c>
      <c r="D80" s="7" t="s">
        <v>245</v>
      </c>
      <c r="E80" s="25" t="s">
        <v>246</v>
      </c>
      <c r="F80" s="25" t="s">
        <v>205</v>
      </c>
      <c r="G80" s="43" t="s">
        <v>107</v>
      </c>
      <c r="H80" s="42" t="s">
        <v>20</v>
      </c>
      <c r="I80" s="6" t="s">
        <v>21</v>
      </c>
      <c r="J80" s="70" t="n">
        <v>36678</v>
      </c>
      <c r="K80" s="70" t="n">
        <v>10000</v>
      </c>
      <c r="L80" s="71" t="n">
        <v>0.46</v>
      </c>
      <c r="M80" s="7" t="n">
        <v>4.73</v>
      </c>
      <c r="N80" s="7" t="n">
        <v>3.945</v>
      </c>
      <c r="O80" s="72" t="n">
        <v>1</v>
      </c>
      <c r="P80" s="8" t="n">
        <v>0.515</v>
      </c>
      <c r="Q80" s="45" t="n">
        <v>1</v>
      </c>
      <c r="R80" s="73" t="n">
        <v>0</v>
      </c>
      <c r="S80" s="45"/>
      <c r="T80" s="45"/>
      <c r="U80" s="45"/>
      <c r="V80" s="45"/>
    </row>
    <row r="81" customFormat="false" ht="12.75" hidden="false" customHeight="false" outlineLevel="0" collapsed="false">
      <c r="A81" s="21" t="s">
        <v>172</v>
      </c>
      <c r="B81" s="25" t="s">
        <v>247</v>
      </c>
      <c r="C81" s="25" t="s">
        <v>172</v>
      </c>
      <c r="D81" s="7" t="s">
        <v>245</v>
      </c>
      <c r="E81" s="25" t="s">
        <v>247</v>
      </c>
      <c r="F81" s="25" t="s">
        <v>205</v>
      </c>
      <c r="G81" s="43" t="s">
        <v>107</v>
      </c>
      <c r="H81" s="42" t="s">
        <v>20</v>
      </c>
      <c r="I81" s="6" t="s">
        <v>21</v>
      </c>
      <c r="J81" s="70" t="n">
        <v>36678</v>
      </c>
      <c r="K81" s="70" t="n">
        <v>-333333</v>
      </c>
      <c r="L81" s="71" t="n">
        <v>0.46</v>
      </c>
      <c r="M81" s="7" t="n">
        <v>4.73</v>
      </c>
      <c r="N81" s="7" t="n">
        <v>3.945</v>
      </c>
      <c r="O81" s="72" t="n">
        <v>1</v>
      </c>
      <c r="P81" s="8" t="n">
        <v>0.515</v>
      </c>
      <c r="Q81" s="45" t="n">
        <v>1</v>
      </c>
      <c r="R81" s="73" t="n">
        <v>0</v>
      </c>
      <c r="S81" s="45"/>
      <c r="T81" s="45"/>
      <c r="U81" s="45"/>
      <c r="V81" s="45"/>
    </row>
    <row r="82" customFormat="false" ht="12.75" hidden="false" customHeight="false" outlineLevel="0" collapsed="false">
      <c r="A82" s="39" t="s">
        <v>115</v>
      </c>
      <c r="B82" s="25" t="s">
        <v>248</v>
      </c>
      <c r="C82" s="25" t="s">
        <v>115</v>
      </c>
      <c r="D82" s="7" t="s">
        <v>245</v>
      </c>
      <c r="E82" s="25" t="s">
        <v>248</v>
      </c>
      <c r="F82" s="25" t="s">
        <v>205</v>
      </c>
      <c r="G82" s="43" t="s">
        <v>107</v>
      </c>
      <c r="H82" s="42" t="s">
        <v>20</v>
      </c>
      <c r="I82" s="6" t="s">
        <v>21</v>
      </c>
      <c r="J82" s="70" t="n">
        <v>36678</v>
      </c>
      <c r="K82" s="70" t="n">
        <v>-10000</v>
      </c>
      <c r="L82" s="71" t="n">
        <v>0.46</v>
      </c>
      <c r="M82" s="7" t="n">
        <v>4.73</v>
      </c>
      <c r="N82" s="7" t="n">
        <v>3.945</v>
      </c>
      <c r="O82" s="72" t="n">
        <v>1</v>
      </c>
      <c r="P82" s="8" t="n">
        <v>0.515</v>
      </c>
      <c r="Q82" s="45" t="n">
        <v>1</v>
      </c>
      <c r="R82" s="73" t="n">
        <v>0</v>
      </c>
      <c r="S82" s="45"/>
      <c r="T82" s="45"/>
      <c r="U82" s="45"/>
      <c r="V82" s="45"/>
    </row>
    <row r="83" customFormat="false" ht="12.75" hidden="false" customHeight="false" outlineLevel="0" collapsed="false">
      <c r="A83" s="39" t="s">
        <v>172</v>
      </c>
      <c r="B83" s="25" t="s">
        <v>249</v>
      </c>
      <c r="C83" s="25" t="s">
        <v>172</v>
      </c>
      <c r="D83" s="7" t="s">
        <v>245</v>
      </c>
      <c r="E83" s="25" t="s">
        <v>249</v>
      </c>
      <c r="F83" s="25" t="s">
        <v>205</v>
      </c>
      <c r="G83" s="43" t="s">
        <v>107</v>
      </c>
      <c r="H83" s="42" t="s">
        <v>20</v>
      </c>
      <c r="I83" s="6" t="s">
        <v>21</v>
      </c>
      <c r="J83" s="70" t="n">
        <v>36678</v>
      </c>
      <c r="K83" s="70" t="n">
        <v>50000</v>
      </c>
      <c r="L83" s="71" t="n">
        <v>0.46</v>
      </c>
      <c r="M83" s="7" t="n">
        <v>4.73</v>
      </c>
      <c r="N83" s="7" t="n">
        <v>3.945</v>
      </c>
      <c r="O83" s="72" t="n">
        <v>1</v>
      </c>
      <c r="P83" s="8" t="n">
        <v>0.515</v>
      </c>
      <c r="Q83" s="45" t="n">
        <v>1</v>
      </c>
      <c r="R83" s="73" t="n">
        <v>0</v>
      </c>
      <c r="S83" s="45"/>
      <c r="T83" s="45"/>
      <c r="U83" s="45"/>
      <c r="V83" s="45"/>
    </row>
    <row r="84" customFormat="false" ht="12.75" hidden="false" customHeight="false" outlineLevel="0" collapsed="false">
      <c r="A84" s="39" t="s">
        <v>172</v>
      </c>
      <c r="B84" s="25" t="s">
        <v>250</v>
      </c>
      <c r="C84" s="25" t="s">
        <v>172</v>
      </c>
      <c r="D84" s="7" t="s">
        <v>245</v>
      </c>
      <c r="E84" s="25" t="s">
        <v>250</v>
      </c>
      <c r="F84" s="25" t="s">
        <v>205</v>
      </c>
      <c r="G84" s="43" t="s">
        <v>107</v>
      </c>
      <c r="H84" s="42" t="s">
        <v>20</v>
      </c>
      <c r="I84" s="6" t="s">
        <v>21</v>
      </c>
      <c r="J84" s="70" t="n">
        <v>36678</v>
      </c>
      <c r="K84" s="70" t="n">
        <v>50000</v>
      </c>
      <c r="L84" s="71" t="n">
        <v>0.46</v>
      </c>
      <c r="M84" s="7" t="n">
        <v>4.73</v>
      </c>
      <c r="N84" s="7" t="n">
        <v>3.945</v>
      </c>
      <c r="O84" s="72" t="n">
        <v>1</v>
      </c>
      <c r="P84" s="8" t="n">
        <v>0.515</v>
      </c>
      <c r="Q84" s="45" t="n">
        <v>1</v>
      </c>
      <c r="R84" s="73" t="n">
        <v>0</v>
      </c>
      <c r="S84" s="45"/>
      <c r="T84" s="45"/>
      <c r="U84" s="45"/>
      <c r="V84" s="45"/>
    </row>
    <row r="85" customFormat="false" ht="12.75" hidden="false" customHeight="false" outlineLevel="0" collapsed="false">
      <c r="A85" s="39" t="s">
        <v>172</v>
      </c>
      <c r="B85" s="25" t="s">
        <v>251</v>
      </c>
      <c r="C85" s="25" t="s">
        <v>172</v>
      </c>
      <c r="D85" s="7" t="s">
        <v>245</v>
      </c>
      <c r="E85" s="25" t="s">
        <v>251</v>
      </c>
      <c r="F85" s="25" t="s">
        <v>205</v>
      </c>
      <c r="G85" s="43" t="s">
        <v>107</v>
      </c>
      <c r="H85" s="42" t="s">
        <v>20</v>
      </c>
      <c r="I85" s="6" t="s">
        <v>21</v>
      </c>
      <c r="J85" s="70" t="n">
        <v>36678</v>
      </c>
      <c r="K85" s="70" t="n">
        <v>-10000</v>
      </c>
      <c r="L85" s="71" t="n">
        <v>0.46</v>
      </c>
      <c r="M85" s="7" t="n">
        <v>4.73</v>
      </c>
      <c r="N85" s="7" t="n">
        <v>3.945</v>
      </c>
      <c r="O85" s="72" t="n">
        <v>1</v>
      </c>
      <c r="P85" s="8" t="n">
        <v>0.515</v>
      </c>
      <c r="Q85" s="45" t="n">
        <v>1</v>
      </c>
      <c r="R85" s="73" t="n">
        <v>0</v>
      </c>
      <c r="S85" s="45"/>
      <c r="T85" s="45"/>
      <c r="U85" s="45"/>
      <c r="V85" s="45"/>
    </row>
    <row r="86" customFormat="false" ht="12.75" hidden="false" customHeight="false" outlineLevel="0" collapsed="false">
      <c r="A86" s="21" t="s">
        <v>172</v>
      </c>
      <c r="B86" s="25" t="s">
        <v>244</v>
      </c>
      <c r="C86" s="25" t="s">
        <v>172</v>
      </c>
      <c r="D86" s="7" t="s">
        <v>245</v>
      </c>
      <c r="E86" s="25" t="s">
        <v>244</v>
      </c>
      <c r="F86" s="25" t="s">
        <v>205</v>
      </c>
      <c r="G86" s="43" t="s">
        <v>107</v>
      </c>
      <c r="H86" s="42" t="s">
        <v>20</v>
      </c>
      <c r="I86" s="6" t="s">
        <v>21</v>
      </c>
      <c r="J86" s="70" t="n">
        <v>36678</v>
      </c>
      <c r="K86" s="70" t="n">
        <v>-50000</v>
      </c>
      <c r="L86" s="71" t="n">
        <v>0.46</v>
      </c>
      <c r="M86" s="7" t="n">
        <v>4.73</v>
      </c>
      <c r="N86" s="7" t="n">
        <v>3.945</v>
      </c>
      <c r="O86" s="72" t="n">
        <v>1</v>
      </c>
      <c r="P86" s="8" t="n">
        <v>0.515</v>
      </c>
      <c r="Q86" s="45" t="n">
        <v>1</v>
      </c>
      <c r="R86" s="73" t="n">
        <v>0</v>
      </c>
      <c r="S86" s="45"/>
      <c r="T86" s="45"/>
      <c r="U86" s="45"/>
      <c r="V86" s="45"/>
    </row>
    <row r="87" customFormat="false" ht="12.75" hidden="false" customHeight="false" outlineLevel="0" collapsed="false">
      <c r="A87" s="21" t="s">
        <v>172</v>
      </c>
      <c r="B87" s="25" t="s">
        <v>246</v>
      </c>
      <c r="C87" s="25" t="s">
        <v>172</v>
      </c>
      <c r="D87" s="7" t="s">
        <v>245</v>
      </c>
      <c r="E87" s="25" t="s">
        <v>246</v>
      </c>
      <c r="F87" s="25" t="s">
        <v>205</v>
      </c>
      <c r="G87" s="43" t="s">
        <v>107</v>
      </c>
      <c r="H87" s="42" t="s">
        <v>20</v>
      </c>
      <c r="I87" s="6" t="s">
        <v>21</v>
      </c>
      <c r="J87" s="70" t="n">
        <v>36678</v>
      </c>
      <c r="K87" s="70" t="n">
        <v>10000</v>
      </c>
      <c r="L87" s="71" t="n">
        <v>0.46</v>
      </c>
      <c r="M87" s="7" t="n">
        <v>4.73</v>
      </c>
      <c r="N87" s="7" t="n">
        <v>3.945</v>
      </c>
      <c r="O87" s="72" t="n">
        <v>1</v>
      </c>
      <c r="P87" s="8" t="n">
        <v>0.515</v>
      </c>
      <c r="Q87" s="45" t="n">
        <v>1</v>
      </c>
      <c r="R87" s="73" t="n">
        <v>0</v>
      </c>
      <c r="S87" s="45"/>
      <c r="T87" s="45"/>
      <c r="U87" s="45"/>
      <c r="V87" s="45"/>
    </row>
    <row r="88" customFormat="false" ht="12.75" hidden="false" customHeight="false" outlineLevel="0" collapsed="false">
      <c r="A88" s="21" t="s">
        <v>172</v>
      </c>
      <c r="B88" s="25" t="s">
        <v>247</v>
      </c>
      <c r="C88" s="25" t="s">
        <v>172</v>
      </c>
      <c r="D88" s="7" t="s">
        <v>245</v>
      </c>
      <c r="E88" s="25" t="s">
        <v>247</v>
      </c>
      <c r="F88" s="25" t="s">
        <v>205</v>
      </c>
      <c r="G88" s="43" t="s">
        <v>107</v>
      </c>
      <c r="H88" s="42" t="s">
        <v>20</v>
      </c>
      <c r="I88" s="6" t="s">
        <v>21</v>
      </c>
      <c r="J88" s="70" t="n">
        <v>36678</v>
      </c>
      <c r="K88" s="70" t="n">
        <v>-333333</v>
      </c>
      <c r="L88" s="71" t="n">
        <v>0.46</v>
      </c>
      <c r="M88" s="7" t="n">
        <v>4.73</v>
      </c>
      <c r="N88" s="7" t="n">
        <v>3.945</v>
      </c>
      <c r="O88" s="72" t="n">
        <v>1</v>
      </c>
      <c r="P88" s="8" t="n">
        <v>0.515</v>
      </c>
      <c r="Q88" s="45" t="n">
        <v>1</v>
      </c>
      <c r="R88" s="73" t="n">
        <v>0</v>
      </c>
      <c r="S88" s="45"/>
      <c r="T88" s="45"/>
      <c r="U88" s="45"/>
      <c r="V88" s="45"/>
    </row>
    <row r="89" customFormat="false" ht="12.75" hidden="false" customHeight="false" outlineLevel="0" collapsed="false">
      <c r="A89" s="39" t="s">
        <v>115</v>
      </c>
      <c r="B89" s="25" t="s">
        <v>248</v>
      </c>
      <c r="C89" s="25" t="s">
        <v>115</v>
      </c>
      <c r="D89" s="7" t="s">
        <v>245</v>
      </c>
      <c r="E89" s="25" t="s">
        <v>248</v>
      </c>
      <c r="F89" s="25" t="s">
        <v>205</v>
      </c>
      <c r="G89" s="43" t="s">
        <v>107</v>
      </c>
      <c r="H89" s="42" t="s">
        <v>20</v>
      </c>
      <c r="I89" s="6" t="s">
        <v>21</v>
      </c>
      <c r="J89" s="70" t="n">
        <v>36678</v>
      </c>
      <c r="K89" s="70" t="n">
        <v>-10000</v>
      </c>
      <c r="L89" s="71" t="n">
        <v>0.46</v>
      </c>
      <c r="M89" s="7" t="n">
        <v>4.73</v>
      </c>
      <c r="N89" s="7" t="n">
        <v>3.945</v>
      </c>
      <c r="O89" s="72" t="n">
        <v>1</v>
      </c>
      <c r="P89" s="8" t="n">
        <v>0.515</v>
      </c>
      <c r="Q89" s="45" t="n">
        <v>1</v>
      </c>
      <c r="R89" s="73" t="n">
        <v>0</v>
      </c>
      <c r="S89" s="45"/>
      <c r="T89" s="45"/>
      <c r="U89" s="45"/>
      <c r="V89" s="45"/>
    </row>
    <row r="90" customFormat="false" ht="12.75" hidden="false" customHeight="false" outlineLevel="0" collapsed="false">
      <c r="A90" s="39" t="s">
        <v>172</v>
      </c>
      <c r="B90" s="25" t="s">
        <v>249</v>
      </c>
      <c r="C90" s="25" t="s">
        <v>172</v>
      </c>
      <c r="D90" s="7" t="s">
        <v>245</v>
      </c>
      <c r="E90" s="25" t="s">
        <v>249</v>
      </c>
      <c r="F90" s="25" t="s">
        <v>205</v>
      </c>
      <c r="G90" s="43" t="s">
        <v>107</v>
      </c>
      <c r="H90" s="42" t="s">
        <v>20</v>
      </c>
      <c r="I90" s="6" t="s">
        <v>21</v>
      </c>
      <c r="J90" s="70" t="n">
        <v>36678</v>
      </c>
      <c r="K90" s="70" t="n">
        <v>50000</v>
      </c>
      <c r="L90" s="71" t="n">
        <v>0.46</v>
      </c>
      <c r="M90" s="7" t="n">
        <v>4.73</v>
      </c>
      <c r="N90" s="7" t="n">
        <v>3.945</v>
      </c>
      <c r="O90" s="72" t="n">
        <v>1</v>
      </c>
      <c r="P90" s="8" t="n">
        <v>0.515</v>
      </c>
      <c r="Q90" s="45" t="n">
        <v>1</v>
      </c>
      <c r="R90" s="73" t="n">
        <v>0</v>
      </c>
      <c r="S90" s="45"/>
      <c r="T90" s="45"/>
      <c r="U90" s="45"/>
      <c r="V90" s="45"/>
    </row>
    <row r="91" customFormat="false" ht="12.75" hidden="false" customHeight="false" outlineLevel="0" collapsed="false">
      <c r="A91" s="39" t="s">
        <v>172</v>
      </c>
      <c r="B91" s="25" t="s">
        <v>250</v>
      </c>
      <c r="C91" s="25" t="s">
        <v>172</v>
      </c>
      <c r="D91" s="7" t="s">
        <v>245</v>
      </c>
      <c r="E91" s="25" t="s">
        <v>250</v>
      </c>
      <c r="F91" s="25" t="s">
        <v>205</v>
      </c>
      <c r="G91" s="43" t="s">
        <v>107</v>
      </c>
      <c r="H91" s="42" t="s">
        <v>20</v>
      </c>
      <c r="I91" s="6" t="s">
        <v>21</v>
      </c>
      <c r="J91" s="70" t="n">
        <v>36678</v>
      </c>
      <c r="K91" s="70" t="n">
        <v>50000</v>
      </c>
      <c r="L91" s="71" t="n">
        <v>0.46</v>
      </c>
      <c r="M91" s="7" t="n">
        <v>4.73</v>
      </c>
      <c r="N91" s="7" t="n">
        <v>3.945</v>
      </c>
      <c r="O91" s="72" t="n">
        <v>1</v>
      </c>
      <c r="P91" s="8" t="n">
        <v>0.515</v>
      </c>
      <c r="Q91" s="45" t="n">
        <v>1</v>
      </c>
      <c r="R91" s="73" t="n">
        <v>0</v>
      </c>
      <c r="S91" s="45"/>
      <c r="T91" s="45"/>
      <c r="U91" s="45"/>
      <c r="V91" s="45"/>
    </row>
    <row r="92" customFormat="false" ht="12.75" hidden="false" customHeight="false" outlineLevel="0" collapsed="false">
      <c r="A92" s="39" t="s">
        <v>172</v>
      </c>
      <c r="B92" s="25" t="s">
        <v>251</v>
      </c>
      <c r="C92" s="25" t="s">
        <v>172</v>
      </c>
      <c r="D92" s="7" t="s">
        <v>245</v>
      </c>
      <c r="E92" s="25" t="s">
        <v>251</v>
      </c>
      <c r="F92" s="25" t="s">
        <v>205</v>
      </c>
      <c r="G92" s="43" t="s">
        <v>107</v>
      </c>
      <c r="H92" s="42" t="s">
        <v>20</v>
      </c>
      <c r="I92" s="6" t="s">
        <v>21</v>
      </c>
      <c r="J92" s="70" t="n">
        <v>36678</v>
      </c>
      <c r="K92" s="70" t="n">
        <v>-10000</v>
      </c>
      <c r="L92" s="71" t="n">
        <v>0.46</v>
      </c>
      <c r="M92" s="7" t="n">
        <v>4.73</v>
      </c>
      <c r="N92" s="7" t="n">
        <v>3.945</v>
      </c>
      <c r="O92" s="72" t="n">
        <v>1</v>
      </c>
      <c r="P92" s="8" t="n">
        <v>0.515</v>
      </c>
      <c r="Q92" s="45" t="n">
        <v>1</v>
      </c>
      <c r="R92" s="73" t="n">
        <v>0</v>
      </c>
      <c r="S92" s="45"/>
      <c r="T92" s="45"/>
      <c r="U92" s="45"/>
      <c r="V92" s="45"/>
    </row>
    <row r="93" customFormat="false" ht="12.75" hidden="false" customHeight="false" outlineLevel="0" collapsed="false">
      <c r="A93" s="21" t="s">
        <v>172</v>
      </c>
      <c r="B93" s="25" t="s">
        <v>244</v>
      </c>
      <c r="C93" s="25" t="s">
        <v>172</v>
      </c>
      <c r="D93" s="7" t="s">
        <v>245</v>
      </c>
      <c r="E93" s="25" t="s">
        <v>244</v>
      </c>
      <c r="F93" s="25" t="s">
        <v>205</v>
      </c>
      <c r="G93" s="43" t="s">
        <v>107</v>
      </c>
      <c r="H93" s="42" t="s">
        <v>20</v>
      </c>
      <c r="I93" s="6" t="s">
        <v>21</v>
      </c>
      <c r="J93" s="70" t="n">
        <v>36678</v>
      </c>
      <c r="K93" s="70" t="n">
        <v>-50000</v>
      </c>
      <c r="L93" s="71" t="n">
        <v>0.46</v>
      </c>
      <c r="M93" s="7" t="n">
        <v>4.84</v>
      </c>
      <c r="N93" s="7" t="n">
        <v>3.96</v>
      </c>
      <c r="O93" s="72" t="n">
        <v>1</v>
      </c>
      <c r="P93" s="8" t="n">
        <v>0.515</v>
      </c>
      <c r="Q93" s="45" t="n">
        <v>1</v>
      </c>
      <c r="R93" s="73" t="n">
        <v>-1250</v>
      </c>
      <c r="S93" s="45"/>
      <c r="T93" s="45"/>
      <c r="U93" s="45"/>
      <c r="V93" s="45"/>
    </row>
    <row r="94" customFormat="false" ht="12.75" hidden="false" customHeight="false" outlineLevel="0" collapsed="false">
      <c r="A94" s="21" t="s">
        <v>172</v>
      </c>
      <c r="B94" s="25" t="s">
        <v>246</v>
      </c>
      <c r="C94" s="25" t="s">
        <v>172</v>
      </c>
      <c r="D94" s="7" t="s">
        <v>245</v>
      </c>
      <c r="E94" s="25" t="s">
        <v>246</v>
      </c>
      <c r="F94" s="25" t="s">
        <v>205</v>
      </c>
      <c r="G94" s="43" t="s">
        <v>107</v>
      </c>
      <c r="H94" s="42" t="s">
        <v>20</v>
      </c>
      <c r="I94" s="6" t="s">
        <v>21</v>
      </c>
      <c r="J94" s="70" t="n">
        <v>36678</v>
      </c>
      <c r="K94" s="70" t="n">
        <v>10000</v>
      </c>
      <c r="L94" s="71" t="n">
        <v>0.46</v>
      </c>
      <c r="M94" s="7" t="n">
        <v>4.84</v>
      </c>
      <c r="N94" s="7" t="n">
        <v>3.96</v>
      </c>
      <c r="O94" s="72" t="n">
        <v>1</v>
      </c>
      <c r="P94" s="8" t="n">
        <v>0.515</v>
      </c>
      <c r="Q94" s="45" t="n">
        <v>1</v>
      </c>
      <c r="R94" s="73" t="n">
        <v>250</v>
      </c>
      <c r="S94" s="45"/>
      <c r="T94" s="45"/>
      <c r="U94" s="45"/>
      <c r="V94" s="45"/>
    </row>
    <row r="95" customFormat="false" ht="12.75" hidden="false" customHeight="false" outlineLevel="0" collapsed="false">
      <c r="A95" s="21" t="s">
        <v>172</v>
      </c>
      <c r="B95" s="25" t="s">
        <v>247</v>
      </c>
      <c r="C95" s="25" t="s">
        <v>172</v>
      </c>
      <c r="D95" s="7" t="s">
        <v>245</v>
      </c>
      <c r="E95" s="25" t="s">
        <v>247</v>
      </c>
      <c r="F95" s="25" t="s">
        <v>205</v>
      </c>
      <c r="G95" s="43" t="s">
        <v>107</v>
      </c>
      <c r="H95" s="42" t="s">
        <v>20</v>
      </c>
      <c r="I95" s="6" t="s">
        <v>21</v>
      </c>
      <c r="J95" s="70" t="n">
        <v>36678</v>
      </c>
      <c r="K95" s="70" t="n">
        <v>-333333</v>
      </c>
      <c r="L95" s="71" t="n">
        <v>0.46</v>
      </c>
      <c r="M95" s="7" t="n">
        <v>4.84</v>
      </c>
      <c r="N95" s="7" t="n">
        <v>3.96</v>
      </c>
      <c r="O95" s="72" t="n">
        <v>1</v>
      </c>
      <c r="P95" s="8" t="n">
        <v>0.515</v>
      </c>
      <c r="Q95" s="45" t="n">
        <v>1</v>
      </c>
      <c r="R95" s="73" t="n">
        <v>-8333.33</v>
      </c>
      <c r="S95" s="45"/>
      <c r="T95" s="45"/>
      <c r="U95" s="45"/>
      <c r="V95" s="45"/>
    </row>
    <row r="96" customFormat="false" ht="12.75" hidden="false" customHeight="false" outlineLevel="0" collapsed="false">
      <c r="A96" s="39" t="s">
        <v>115</v>
      </c>
      <c r="B96" s="25" t="s">
        <v>248</v>
      </c>
      <c r="C96" s="25" t="s">
        <v>115</v>
      </c>
      <c r="D96" s="7" t="s">
        <v>245</v>
      </c>
      <c r="E96" s="25" t="s">
        <v>248</v>
      </c>
      <c r="F96" s="25" t="s">
        <v>205</v>
      </c>
      <c r="G96" s="43" t="s">
        <v>107</v>
      </c>
      <c r="H96" s="42" t="s">
        <v>20</v>
      </c>
      <c r="I96" s="6" t="s">
        <v>21</v>
      </c>
      <c r="J96" s="70" t="n">
        <v>36678</v>
      </c>
      <c r="K96" s="70" t="n">
        <v>-10000</v>
      </c>
      <c r="L96" s="71" t="n">
        <v>0.46</v>
      </c>
      <c r="M96" s="7" t="n">
        <v>4.84</v>
      </c>
      <c r="N96" s="7" t="n">
        <v>3.96</v>
      </c>
      <c r="O96" s="72" t="n">
        <v>1</v>
      </c>
      <c r="P96" s="8" t="n">
        <v>0.515</v>
      </c>
      <c r="Q96" s="45" t="n">
        <v>1</v>
      </c>
      <c r="R96" s="73" t="n">
        <v>-250</v>
      </c>
      <c r="S96" s="45"/>
      <c r="T96" s="45"/>
      <c r="U96" s="45"/>
      <c r="V96" s="45"/>
    </row>
    <row r="97" customFormat="false" ht="12.75" hidden="false" customHeight="false" outlineLevel="0" collapsed="false">
      <c r="A97" s="39" t="s">
        <v>172</v>
      </c>
      <c r="B97" s="25" t="s">
        <v>249</v>
      </c>
      <c r="C97" s="25" t="s">
        <v>172</v>
      </c>
      <c r="D97" s="7" t="s">
        <v>245</v>
      </c>
      <c r="E97" s="25" t="s">
        <v>249</v>
      </c>
      <c r="F97" s="25" t="s">
        <v>205</v>
      </c>
      <c r="G97" s="43" t="s">
        <v>107</v>
      </c>
      <c r="H97" s="42" t="s">
        <v>20</v>
      </c>
      <c r="I97" s="6" t="s">
        <v>21</v>
      </c>
      <c r="J97" s="70" t="n">
        <v>36678</v>
      </c>
      <c r="K97" s="70" t="n">
        <v>50000</v>
      </c>
      <c r="L97" s="71" t="n">
        <v>0.46</v>
      </c>
      <c r="M97" s="7" t="n">
        <v>4.84</v>
      </c>
      <c r="N97" s="7" t="n">
        <v>3.96</v>
      </c>
      <c r="O97" s="72" t="n">
        <v>1</v>
      </c>
      <c r="P97" s="8" t="n">
        <v>0.515</v>
      </c>
      <c r="Q97" s="45" t="n">
        <v>1</v>
      </c>
      <c r="R97" s="73" t="n">
        <v>1250</v>
      </c>
      <c r="S97" s="45"/>
      <c r="T97" s="45"/>
      <c r="U97" s="45"/>
      <c r="V97" s="45"/>
    </row>
    <row r="98" customFormat="false" ht="12.75" hidden="false" customHeight="false" outlineLevel="0" collapsed="false">
      <c r="A98" s="39" t="s">
        <v>172</v>
      </c>
      <c r="B98" s="25" t="s">
        <v>250</v>
      </c>
      <c r="C98" s="25" t="s">
        <v>172</v>
      </c>
      <c r="D98" s="7" t="s">
        <v>245</v>
      </c>
      <c r="E98" s="25" t="s">
        <v>250</v>
      </c>
      <c r="F98" s="25" t="s">
        <v>205</v>
      </c>
      <c r="G98" s="43" t="s">
        <v>107</v>
      </c>
      <c r="H98" s="42" t="s">
        <v>20</v>
      </c>
      <c r="I98" s="6" t="s">
        <v>21</v>
      </c>
      <c r="J98" s="70" t="n">
        <v>36678</v>
      </c>
      <c r="K98" s="70" t="n">
        <v>50000</v>
      </c>
      <c r="L98" s="71" t="n">
        <v>0.46</v>
      </c>
      <c r="M98" s="7" t="n">
        <v>4.84</v>
      </c>
      <c r="N98" s="7" t="n">
        <v>3.96</v>
      </c>
      <c r="O98" s="72" t="n">
        <v>1</v>
      </c>
      <c r="P98" s="8" t="n">
        <v>0.515</v>
      </c>
      <c r="Q98" s="45" t="n">
        <v>1</v>
      </c>
      <c r="R98" s="73" t="n">
        <v>1250</v>
      </c>
      <c r="S98" s="45"/>
      <c r="T98" s="45"/>
      <c r="U98" s="45"/>
      <c r="V98" s="45"/>
    </row>
    <row r="99" customFormat="false" ht="12.75" hidden="false" customHeight="false" outlineLevel="0" collapsed="false">
      <c r="A99" s="39" t="s">
        <v>172</v>
      </c>
      <c r="B99" s="25" t="s">
        <v>251</v>
      </c>
      <c r="C99" s="25" t="s">
        <v>172</v>
      </c>
      <c r="D99" s="7" t="s">
        <v>245</v>
      </c>
      <c r="E99" s="25" t="s">
        <v>251</v>
      </c>
      <c r="F99" s="25" t="s">
        <v>205</v>
      </c>
      <c r="G99" s="43" t="s">
        <v>107</v>
      </c>
      <c r="H99" s="42" t="s">
        <v>20</v>
      </c>
      <c r="I99" s="6" t="s">
        <v>21</v>
      </c>
      <c r="J99" s="70" t="n">
        <v>36678</v>
      </c>
      <c r="K99" s="70" t="n">
        <v>-10000</v>
      </c>
      <c r="L99" s="71" t="n">
        <v>0.46</v>
      </c>
      <c r="M99" s="7" t="n">
        <v>4.84</v>
      </c>
      <c r="N99" s="7" t="n">
        <v>3.96</v>
      </c>
      <c r="O99" s="72" t="n">
        <v>1</v>
      </c>
      <c r="P99" s="8" t="n">
        <v>0.515</v>
      </c>
      <c r="Q99" s="45" t="n">
        <v>1</v>
      </c>
      <c r="R99" s="73" t="n">
        <v>-250</v>
      </c>
      <c r="S99" s="45"/>
      <c r="T99" s="45"/>
      <c r="U99" s="45"/>
      <c r="V99" s="45"/>
    </row>
    <row r="100" customFormat="false" ht="12.75" hidden="false" customHeight="false" outlineLevel="0" collapsed="false">
      <c r="A100" s="21" t="s">
        <v>172</v>
      </c>
      <c r="B100" s="25" t="s">
        <v>244</v>
      </c>
      <c r="C100" s="25" t="s">
        <v>172</v>
      </c>
      <c r="D100" s="7" t="s">
        <v>245</v>
      </c>
      <c r="E100" s="25" t="s">
        <v>244</v>
      </c>
      <c r="F100" s="25" t="s">
        <v>205</v>
      </c>
      <c r="G100" s="43" t="s">
        <v>107</v>
      </c>
      <c r="H100" s="42" t="s">
        <v>20</v>
      </c>
      <c r="I100" s="6" t="s">
        <v>21</v>
      </c>
      <c r="J100" s="70" t="n">
        <v>36678</v>
      </c>
      <c r="K100" s="70" t="n">
        <v>-50000</v>
      </c>
      <c r="L100" s="71" t="n">
        <v>0.46</v>
      </c>
      <c r="M100" s="7" t="n">
        <v>4.51</v>
      </c>
      <c r="N100" s="7" t="n">
        <v>3.63</v>
      </c>
      <c r="O100" s="72" t="n">
        <v>1</v>
      </c>
      <c r="P100" s="8" t="n">
        <v>0.515</v>
      </c>
      <c r="Q100" s="45" t="n">
        <v>1</v>
      </c>
      <c r="R100" s="73" t="n">
        <v>-1000</v>
      </c>
      <c r="S100" s="45"/>
      <c r="T100" s="45"/>
      <c r="U100" s="45"/>
      <c r="V100" s="45"/>
    </row>
    <row r="101" customFormat="false" ht="12.75" hidden="false" customHeight="false" outlineLevel="0" collapsed="false">
      <c r="A101" s="21" t="s">
        <v>172</v>
      </c>
      <c r="B101" s="25" t="s">
        <v>246</v>
      </c>
      <c r="C101" s="25" t="s">
        <v>172</v>
      </c>
      <c r="D101" s="7" t="s">
        <v>245</v>
      </c>
      <c r="E101" s="25" t="s">
        <v>246</v>
      </c>
      <c r="F101" s="25" t="s">
        <v>205</v>
      </c>
      <c r="G101" s="43" t="s">
        <v>107</v>
      </c>
      <c r="H101" s="42" t="s">
        <v>20</v>
      </c>
      <c r="I101" s="6" t="s">
        <v>21</v>
      </c>
      <c r="J101" s="70" t="n">
        <v>36678</v>
      </c>
      <c r="K101" s="70" t="n">
        <v>10000</v>
      </c>
      <c r="L101" s="71" t="n">
        <v>0.46</v>
      </c>
      <c r="M101" s="7" t="n">
        <v>4.51</v>
      </c>
      <c r="N101" s="7" t="n">
        <v>3.63</v>
      </c>
      <c r="O101" s="72" t="n">
        <v>1</v>
      </c>
      <c r="P101" s="8" t="n">
        <v>0.515</v>
      </c>
      <c r="Q101" s="45" t="n">
        <v>1</v>
      </c>
      <c r="R101" s="73" t="n">
        <v>200</v>
      </c>
      <c r="S101" s="45"/>
      <c r="T101" s="45"/>
      <c r="U101" s="45"/>
      <c r="V101" s="45"/>
    </row>
    <row r="102" customFormat="false" ht="12.75" hidden="false" customHeight="false" outlineLevel="0" collapsed="false">
      <c r="A102" s="21" t="s">
        <v>172</v>
      </c>
      <c r="B102" s="25" t="s">
        <v>247</v>
      </c>
      <c r="C102" s="25" t="s">
        <v>172</v>
      </c>
      <c r="D102" s="7" t="s">
        <v>245</v>
      </c>
      <c r="E102" s="25" t="s">
        <v>247</v>
      </c>
      <c r="F102" s="25" t="s">
        <v>205</v>
      </c>
      <c r="G102" s="43" t="s">
        <v>107</v>
      </c>
      <c r="H102" s="42" t="s">
        <v>20</v>
      </c>
      <c r="I102" s="6" t="s">
        <v>21</v>
      </c>
      <c r="J102" s="70" t="n">
        <v>36678</v>
      </c>
      <c r="K102" s="70" t="n">
        <v>-333333</v>
      </c>
      <c r="L102" s="71" t="n">
        <v>0.46</v>
      </c>
      <c r="M102" s="7" t="n">
        <v>4.51</v>
      </c>
      <c r="N102" s="7" t="n">
        <v>3.63</v>
      </c>
      <c r="O102" s="72" t="n">
        <v>1</v>
      </c>
      <c r="P102" s="8" t="n">
        <v>0.515</v>
      </c>
      <c r="Q102" s="45" t="n">
        <v>1</v>
      </c>
      <c r="R102" s="73" t="n">
        <v>-6666.66</v>
      </c>
      <c r="S102" s="45"/>
      <c r="T102" s="45"/>
      <c r="U102" s="45"/>
      <c r="V102" s="45"/>
    </row>
    <row r="103" customFormat="false" ht="12.75" hidden="false" customHeight="false" outlineLevel="0" collapsed="false">
      <c r="A103" s="39" t="s">
        <v>115</v>
      </c>
      <c r="B103" s="25" t="s">
        <v>248</v>
      </c>
      <c r="C103" s="25" t="s">
        <v>115</v>
      </c>
      <c r="D103" s="7" t="s">
        <v>245</v>
      </c>
      <c r="E103" s="25" t="s">
        <v>248</v>
      </c>
      <c r="F103" s="25" t="s">
        <v>205</v>
      </c>
      <c r="G103" s="43" t="s">
        <v>107</v>
      </c>
      <c r="H103" s="42" t="s">
        <v>20</v>
      </c>
      <c r="I103" s="6" t="s">
        <v>21</v>
      </c>
      <c r="J103" s="70" t="n">
        <v>36678</v>
      </c>
      <c r="K103" s="70" t="n">
        <v>-10000</v>
      </c>
      <c r="L103" s="71" t="n">
        <v>0.46</v>
      </c>
      <c r="M103" s="7" t="n">
        <v>4.51</v>
      </c>
      <c r="N103" s="7" t="n">
        <v>3.63</v>
      </c>
      <c r="O103" s="72" t="n">
        <v>1</v>
      </c>
      <c r="P103" s="8" t="n">
        <v>0.515</v>
      </c>
      <c r="Q103" s="45" t="n">
        <v>1</v>
      </c>
      <c r="R103" s="73" t="n">
        <v>-200</v>
      </c>
      <c r="S103" s="45"/>
      <c r="T103" s="45"/>
      <c r="U103" s="45"/>
      <c r="V103" s="45"/>
    </row>
    <row r="104" customFormat="false" ht="12.75" hidden="false" customHeight="false" outlineLevel="0" collapsed="false">
      <c r="A104" s="39" t="s">
        <v>172</v>
      </c>
      <c r="B104" s="25" t="s">
        <v>249</v>
      </c>
      <c r="C104" s="25" t="s">
        <v>172</v>
      </c>
      <c r="D104" s="7" t="s">
        <v>245</v>
      </c>
      <c r="E104" s="25" t="s">
        <v>249</v>
      </c>
      <c r="F104" s="25" t="s">
        <v>205</v>
      </c>
      <c r="G104" s="43" t="s">
        <v>107</v>
      </c>
      <c r="H104" s="42" t="s">
        <v>20</v>
      </c>
      <c r="I104" s="6" t="s">
        <v>21</v>
      </c>
      <c r="J104" s="70" t="n">
        <v>36678</v>
      </c>
      <c r="K104" s="70" t="n">
        <v>50000</v>
      </c>
      <c r="L104" s="71" t="n">
        <v>0.46</v>
      </c>
      <c r="M104" s="7" t="n">
        <v>4.51</v>
      </c>
      <c r="N104" s="7" t="n">
        <v>3.63</v>
      </c>
      <c r="O104" s="72" t="n">
        <v>1</v>
      </c>
      <c r="P104" s="8" t="n">
        <v>0.515</v>
      </c>
      <c r="Q104" s="45" t="n">
        <v>1</v>
      </c>
      <c r="R104" s="73" t="n">
        <v>1000</v>
      </c>
      <c r="S104" s="45"/>
      <c r="T104" s="45"/>
      <c r="U104" s="45"/>
      <c r="V104" s="45"/>
    </row>
    <row r="105" customFormat="false" ht="12.75" hidden="false" customHeight="false" outlineLevel="0" collapsed="false">
      <c r="A105" s="39" t="s">
        <v>172</v>
      </c>
      <c r="B105" s="25" t="s">
        <v>250</v>
      </c>
      <c r="C105" s="25" t="s">
        <v>172</v>
      </c>
      <c r="D105" s="7" t="s">
        <v>245</v>
      </c>
      <c r="E105" s="25" t="s">
        <v>250</v>
      </c>
      <c r="F105" s="25" t="s">
        <v>205</v>
      </c>
      <c r="G105" s="43" t="s">
        <v>107</v>
      </c>
      <c r="H105" s="42" t="s">
        <v>20</v>
      </c>
      <c r="I105" s="6" t="s">
        <v>21</v>
      </c>
      <c r="J105" s="70" t="n">
        <v>36678</v>
      </c>
      <c r="K105" s="70" t="n">
        <v>50000</v>
      </c>
      <c r="L105" s="71" t="n">
        <v>0.46</v>
      </c>
      <c r="M105" s="7" t="n">
        <v>4.51</v>
      </c>
      <c r="N105" s="7" t="n">
        <v>3.63</v>
      </c>
      <c r="O105" s="72" t="n">
        <v>1</v>
      </c>
      <c r="P105" s="8" t="n">
        <v>0.515</v>
      </c>
      <c r="Q105" s="45" t="n">
        <v>1</v>
      </c>
      <c r="R105" s="73" t="n">
        <v>1000</v>
      </c>
      <c r="S105" s="45"/>
      <c r="T105" s="45"/>
      <c r="U105" s="45"/>
      <c r="V105" s="45"/>
    </row>
    <row r="106" customFormat="false" ht="12.75" hidden="false" customHeight="false" outlineLevel="0" collapsed="false">
      <c r="A106" s="39" t="s">
        <v>172</v>
      </c>
      <c r="B106" s="25" t="s">
        <v>251</v>
      </c>
      <c r="C106" s="25" t="s">
        <v>172</v>
      </c>
      <c r="D106" s="7" t="s">
        <v>245</v>
      </c>
      <c r="E106" s="25" t="s">
        <v>251</v>
      </c>
      <c r="F106" s="25" t="s">
        <v>205</v>
      </c>
      <c r="G106" s="43" t="s">
        <v>107</v>
      </c>
      <c r="H106" s="42" t="s">
        <v>20</v>
      </c>
      <c r="I106" s="6" t="s">
        <v>21</v>
      </c>
      <c r="J106" s="70" t="n">
        <v>36678</v>
      </c>
      <c r="K106" s="70" t="n">
        <v>-10000</v>
      </c>
      <c r="L106" s="71" t="n">
        <v>0.46</v>
      </c>
      <c r="M106" s="7" t="n">
        <v>4.51</v>
      </c>
      <c r="N106" s="7" t="n">
        <v>3.63</v>
      </c>
      <c r="O106" s="72" t="n">
        <v>1</v>
      </c>
      <c r="P106" s="8" t="n">
        <v>0.515</v>
      </c>
      <c r="Q106" s="45" t="n">
        <v>1</v>
      </c>
      <c r="R106" s="73" t="n">
        <v>-200</v>
      </c>
      <c r="S106" s="45"/>
      <c r="T106" s="45"/>
      <c r="U106" s="45"/>
      <c r="V106" s="45"/>
    </row>
    <row r="107" customFormat="false" ht="12.75" hidden="false" customHeight="false" outlineLevel="0" collapsed="false">
      <c r="A107" s="21" t="s">
        <v>172</v>
      </c>
      <c r="B107" s="25" t="s">
        <v>244</v>
      </c>
      <c r="C107" s="25" t="s">
        <v>172</v>
      </c>
      <c r="D107" s="7" t="s">
        <v>245</v>
      </c>
      <c r="E107" s="25" t="s">
        <v>244</v>
      </c>
      <c r="F107" s="25" t="s">
        <v>205</v>
      </c>
      <c r="G107" s="43" t="s">
        <v>107</v>
      </c>
      <c r="H107" s="42" t="s">
        <v>20</v>
      </c>
      <c r="I107" s="6" t="s">
        <v>21</v>
      </c>
      <c r="J107" s="70" t="n">
        <v>36678</v>
      </c>
      <c r="K107" s="70" t="n">
        <v>-50000</v>
      </c>
      <c r="L107" s="71" t="n">
        <v>0.46</v>
      </c>
      <c r="M107" s="7" t="n">
        <v>4.491</v>
      </c>
      <c r="N107" s="7" t="n">
        <v>3.651</v>
      </c>
      <c r="O107" s="72" t="n">
        <v>1</v>
      </c>
      <c r="P107" s="8" t="n">
        <v>0.515</v>
      </c>
      <c r="Q107" s="45" t="n">
        <v>1</v>
      </c>
      <c r="R107" s="73" t="n">
        <v>-2500</v>
      </c>
      <c r="S107" s="45"/>
      <c r="T107" s="45"/>
      <c r="U107" s="45"/>
      <c r="V107" s="45"/>
    </row>
    <row r="108" customFormat="false" ht="12.75" hidden="false" customHeight="false" outlineLevel="0" collapsed="false">
      <c r="A108" s="21" t="s">
        <v>172</v>
      </c>
      <c r="B108" s="25" t="s">
        <v>246</v>
      </c>
      <c r="C108" s="25" t="s">
        <v>172</v>
      </c>
      <c r="D108" s="7" t="s">
        <v>245</v>
      </c>
      <c r="E108" s="25" t="s">
        <v>246</v>
      </c>
      <c r="F108" s="25" t="s">
        <v>205</v>
      </c>
      <c r="G108" s="43" t="s">
        <v>107</v>
      </c>
      <c r="H108" s="42" t="s">
        <v>20</v>
      </c>
      <c r="I108" s="6" t="s">
        <v>21</v>
      </c>
      <c r="J108" s="70" t="n">
        <v>36678</v>
      </c>
      <c r="K108" s="70" t="n">
        <v>10000</v>
      </c>
      <c r="L108" s="71" t="n">
        <v>0.46</v>
      </c>
      <c r="M108" s="7" t="n">
        <v>4.491</v>
      </c>
      <c r="N108" s="7" t="n">
        <v>3.651</v>
      </c>
      <c r="O108" s="72" t="n">
        <v>1</v>
      </c>
      <c r="P108" s="8" t="n">
        <v>0.515</v>
      </c>
      <c r="Q108" s="45" t="n">
        <v>1</v>
      </c>
      <c r="R108" s="73" t="n">
        <v>500</v>
      </c>
      <c r="S108" s="45"/>
      <c r="T108" s="45"/>
      <c r="U108" s="45"/>
      <c r="V108" s="45"/>
    </row>
    <row r="109" customFormat="false" ht="12.75" hidden="false" customHeight="false" outlineLevel="0" collapsed="false">
      <c r="A109" s="21" t="s">
        <v>172</v>
      </c>
      <c r="B109" s="25" t="s">
        <v>247</v>
      </c>
      <c r="C109" s="25" t="s">
        <v>172</v>
      </c>
      <c r="D109" s="7" t="s">
        <v>245</v>
      </c>
      <c r="E109" s="25" t="s">
        <v>247</v>
      </c>
      <c r="F109" s="25" t="s">
        <v>205</v>
      </c>
      <c r="G109" s="43" t="s">
        <v>107</v>
      </c>
      <c r="H109" s="42" t="s">
        <v>20</v>
      </c>
      <c r="I109" s="6" t="s">
        <v>21</v>
      </c>
      <c r="J109" s="70" t="n">
        <v>36678</v>
      </c>
      <c r="K109" s="70" t="n">
        <v>-333333</v>
      </c>
      <c r="L109" s="71" t="n">
        <v>0.46</v>
      </c>
      <c r="M109" s="7" t="n">
        <v>4.491</v>
      </c>
      <c r="N109" s="7" t="n">
        <v>3.651</v>
      </c>
      <c r="O109" s="72" t="n">
        <v>1</v>
      </c>
      <c r="P109" s="8" t="n">
        <v>0.515</v>
      </c>
      <c r="Q109" s="45" t="n">
        <v>1</v>
      </c>
      <c r="R109" s="73" t="n">
        <v>-16666.65</v>
      </c>
      <c r="S109" s="45"/>
      <c r="T109" s="45"/>
      <c r="U109" s="45"/>
      <c r="V109" s="45"/>
    </row>
    <row r="110" customFormat="false" ht="12.75" hidden="false" customHeight="false" outlineLevel="0" collapsed="false">
      <c r="A110" s="39" t="s">
        <v>115</v>
      </c>
      <c r="B110" s="25" t="s">
        <v>248</v>
      </c>
      <c r="C110" s="25" t="s">
        <v>115</v>
      </c>
      <c r="D110" s="7" t="s">
        <v>245</v>
      </c>
      <c r="E110" s="25" t="s">
        <v>248</v>
      </c>
      <c r="F110" s="25" t="s">
        <v>205</v>
      </c>
      <c r="G110" s="43" t="s">
        <v>107</v>
      </c>
      <c r="H110" s="42" t="s">
        <v>20</v>
      </c>
      <c r="I110" s="6" t="s">
        <v>21</v>
      </c>
      <c r="J110" s="70" t="n">
        <v>36678</v>
      </c>
      <c r="K110" s="70" t="n">
        <v>-10000</v>
      </c>
      <c r="L110" s="71" t="n">
        <v>0.46</v>
      </c>
      <c r="M110" s="7" t="n">
        <v>4.491</v>
      </c>
      <c r="N110" s="7" t="n">
        <v>3.651</v>
      </c>
      <c r="O110" s="72" t="n">
        <v>1</v>
      </c>
      <c r="P110" s="8" t="n">
        <v>0.515</v>
      </c>
      <c r="Q110" s="45" t="n">
        <v>1</v>
      </c>
      <c r="R110" s="73" t="n">
        <v>-500</v>
      </c>
      <c r="S110" s="45"/>
      <c r="T110" s="45"/>
      <c r="U110" s="45"/>
      <c r="V110" s="45"/>
    </row>
    <row r="111" customFormat="false" ht="12.75" hidden="false" customHeight="false" outlineLevel="0" collapsed="false">
      <c r="A111" s="39" t="s">
        <v>172</v>
      </c>
      <c r="B111" s="25" t="s">
        <v>249</v>
      </c>
      <c r="C111" s="25" t="s">
        <v>172</v>
      </c>
      <c r="D111" s="7" t="s">
        <v>245</v>
      </c>
      <c r="E111" s="25" t="s">
        <v>249</v>
      </c>
      <c r="F111" s="25" t="s">
        <v>205</v>
      </c>
      <c r="G111" s="43" t="s">
        <v>107</v>
      </c>
      <c r="H111" s="42" t="s">
        <v>20</v>
      </c>
      <c r="I111" s="6" t="s">
        <v>21</v>
      </c>
      <c r="J111" s="70" t="n">
        <v>36678</v>
      </c>
      <c r="K111" s="70" t="n">
        <v>50000</v>
      </c>
      <c r="L111" s="71" t="n">
        <v>0.46</v>
      </c>
      <c r="M111" s="7" t="n">
        <v>4.491</v>
      </c>
      <c r="N111" s="7" t="n">
        <v>3.651</v>
      </c>
      <c r="O111" s="72" t="n">
        <v>1</v>
      </c>
      <c r="P111" s="8" t="n">
        <v>0.515</v>
      </c>
      <c r="Q111" s="45" t="n">
        <v>1</v>
      </c>
      <c r="R111" s="73" t="n">
        <v>2500</v>
      </c>
      <c r="S111" s="45"/>
      <c r="T111" s="45"/>
      <c r="U111" s="45"/>
      <c r="V111" s="45"/>
    </row>
    <row r="112" customFormat="false" ht="12.75" hidden="false" customHeight="false" outlineLevel="0" collapsed="false">
      <c r="A112" s="39" t="s">
        <v>172</v>
      </c>
      <c r="B112" s="25" t="s">
        <v>250</v>
      </c>
      <c r="C112" s="25" t="s">
        <v>172</v>
      </c>
      <c r="D112" s="7" t="s">
        <v>245</v>
      </c>
      <c r="E112" s="25" t="s">
        <v>250</v>
      </c>
      <c r="F112" s="25" t="s">
        <v>205</v>
      </c>
      <c r="G112" s="43" t="s">
        <v>107</v>
      </c>
      <c r="H112" s="42" t="s">
        <v>20</v>
      </c>
      <c r="I112" s="6" t="s">
        <v>21</v>
      </c>
      <c r="J112" s="70" t="n">
        <v>36678</v>
      </c>
      <c r="K112" s="70" t="n">
        <v>50000</v>
      </c>
      <c r="L112" s="71" t="n">
        <v>0.46</v>
      </c>
      <c r="M112" s="7" t="n">
        <v>4.491</v>
      </c>
      <c r="N112" s="7" t="n">
        <v>3.651</v>
      </c>
      <c r="O112" s="72" t="n">
        <v>1</v>
      </c>
      <c r="P112" s="8" t="n">
        <v>0.515</v>
      </c>
      <c r="Q112" s="45" t="n">
        <v>1</v>
      </c>
      <c r="R112" s="73" t="n">
        <v>2500</v>
      </c>
      <c r="S112" s="45"/>
      <c r="T112" s="45"/>
      <c r="U112" s="45"/>
      <c r="V112" s="45"/>
    </row>
    <row r="113" customFormat="false" ht="12.75" hidden="false" customHeight="false" outlineLevel="0" collapsed="false">
      <c r="A113" s="39" t="s">
        <v>172</v>
      </c>
      <c r="B113" s="25" t="s">
        <v>251</v>
      </c>
      <c r="C113" s="25" t="s">
        <v>172</v>
      </c>
      <c r="D113" s="7" t="s">
        <v>245</v>
      </c>
      <c r="E113" s="25" t="s">
        <v>251</v>
      </c>
      <c r="F113" s="25" t="s">
        <v>205</v>
      </c>
      <c r="G113" s="43" t="s">
        <v>107</v>
      </c>
      <c r="H113" s="42" t="s">
        <v>20</v>
      </c>
      <c r="I113" s="6" t="s">
        <v>21</v>
      </c>
      <c r="J113" s="70" t="n">
        <v>36678</v>
      </c>
      <c r="K113" s="70" t="n">
        <v>-10000</v>
      </c>
      <c r="L113" s="71" t="n">
        <v>0.46</v>
      </c>
      <c r="M113" s="7" t="n">
        <v>4.491</v>
      </c>
      <c r="N113" s="7" t="n">
        <v>3.651</v>
      </c>
      <c r="O113" s="72" t="n">
        <v>1</v>
      </c>
      <c r="P113" s="8" t="n">
        <v>0.515</v>
      </c>
      <c r="Q113" s="45" t="n">
        <v>1</v>
      </c>
      <c r="R113" s="73" t="n">
        <v>-500</v>
      </c>
      <c r="S113" s="45"/>
      <c r="T113" s="45"/>
      <c r="U113" s="45"/>
      <c r="V113" s="45"/>
    </row>
    <row r="114" customFormat="false" ht="12.75" hidden="false" customHeight="false" outlineLevel="0" collapsed="false">
      <c r="A114" s="21" t="s">
        <v>172</v>
      </c>
      <c r="B114" s="25" t="s">
        <v>244</v>
      </c>
      <c r="C114" s="25" t="s">
        <v>172</v>
      </c>
      <c r="D114" s="7" t="s">
        <v>245</v>
      </c>
      <c r="E114" s="25" t="s">
        <v>244</v>
      </c>
      <c r="F114" s="25" t="s">
        <v>205</v>
      </c>
      <c r="G114" s="43" t="s">
        <v>107</v>
      </c>
      <c r="H114" s="42" t="s">
        <v>20</v>
      </c>
      <c r="I114" s="6" t="s">
        <v>21</v>
      </c>
      <c r="J114" s="70" t="n">
        <v>36678</v>
      </c>
      <c r="K114" s="70" t="n">
        <v>-50000</v>
      </c>
      <c r="L114" s="71" t="n">
        <v>0.46</v>
      </c>
      <c r="M114" s="7" t="n">
        <v>4.491</v>
      </c>
      <c r="N114" s="7" t="n">
        <v>3.651</v>
      </c>
      <c r="O114" s="72" t="n">
        <v>1</v>
      </c>
      <c r="P114" s="8" t="n">
        <v>0.515</v>
      </c>
      <c r="Q114" s="45" t="n">
        <v>1</v>
      </c>
      <c r="R114" s="73" t="n">
        <v>-9500</v>
      </c>
      <c r="S114" s="45"/>
      <c r="T114" s="45"/>
      <c r="U114" s="45"/>
      <c r="V114" s="45"/>
    </row>
    <row r="115" customFormat="false" ht="12.75" hidden="false" customHeight="false" outlineLevel="0" collapsed="false">
      <c r="A115" s="21" t="s">
        <v>172</v>
      </c>
      <c r="B115" s="25" t="s">
        <v>246</v>
      </c>
      <c r="C115" s="25" t="s">
        <v>172</v>
      </c>
      <c r="D115" s="7" t="s">
        <v>245</v>
      </c>
      <c r="E115" s="25" t="s">
        <v>246</v>
      </c>
      <c r="F115" s="25" t="s">
        <v>205</v>
      </c>
      <c r="G115" s="43" t="s">
        <v>107</v>
      </c>
      <c r="H115" s="42" t="s">
        <v>20</v>
      </c>
      <c r="I115" s="6" t="s">
        <v>21</v>
      </c>
      <c r="J115" s="70" t="n">
        <v>36678</v>
      </c>
      <c r="K115" s="70" t="n">
        <v>10000</v>
      </c>
      <c r="L115" s="71" t="n">
        <v>0.46</v>
      </c>
      <c r="M115" s="7" t="n">
        <v>4.491</v>
      </c>
      <c r="N115" s="7" t="n">
        <v>3.651</v>
      </c>
      <c r="O115" s="72" t="n">
        <v>1</v>
      </c>
      <c r="P115" s="8" t="n">
        <v>0.515</v>
      </c>
      <c r="Q115" s="45" t="n">
        <v>1</v>
      </c>
      <c r="R115" s="73" t="n">
        <v>1900</v>
      </c>
      <c r="S115" s="45"/>
      <c r="T115" s="45"/>
      <c r="U115" s="45"/>
      <c r="V115" s="45"/>
    </row>
    <row r="116" customFormat="false" ht="12.75" hidden="false" customHeight="false" outlineLevel="0" collapsed="false">
      <c r="A116" s="21" t="s">
        <v>172</v>
      </c>
      <c r="B116" s="25" t="s">
        <v>247</v>
      </c>
      <c r="C116" s="25" t="s">
        <v>172</v>
      </c>
      <c r="D116" s="7" t="s">
        <v>245</v>
      </c>
      <c r="E116" s="25" t="s">
        <v>247</v>
      </c>
      <c r="F116" s="25" t="s">
        <v>205</v>
      </c>
      <c r="G116" s="43" t="s">
        <v>107</v>
      </c>
      <c r="H116" s="42" t="s">
        <v>20</v>
      </c>
      <c r="I116" s="6" t="s">
        <v>21</v>
      </c>
      <c r="J116" s="70" t="n">
        <v>36678</v>
      </c>
      <c r="K116" s="70" t="n">
        <v>-333333</v>
      </c>
      <c r="L116" s="71" t="n">
        <v>0.46</v>
      </c>
      <c r="M116" s="7" t="n">
        <v>4.491</v>
      </c>
      <c r="N116" s="7" t="n">
        <v>3.651</v>
      </c>
      <c r="O116" s="72" t="n">
        <v>1</v>
      </c>
      <c r="P116" s="8" t="n">
        <v>0.515</v>
      </c>
      <c r="Q116" s="45" t="n">
        <v>1</v>
      </c>
      <c r="R116" s="73" t="n">
        <v>-63333.27</v>
      </c>
      <c r="S116" s="45"/>
      <c r="T116" s="45"/>
      <c r="U116" s="45"/>
      <c r="V116" s="45"/>
    </row>
    <row r="117" customFormat="false" ht="12.75" hidden="false" customHeight="false" outlineLevel="0" collapsed="false">
      <c r="A117" s="39" t="s">
        <v>115</v>
      </c>
      <c r="B117" s="25" t="s">
        <v>248</v>
      </c>
      <c r="C117" s="25" t="s">
        <v>115</v>
      </c>
      <c r="D117" s="7" t="s">
        <v>245</v>
      </c>
      <c r="E117" s="25" t="s">
        <v>248</v>
      </c>
      <c r="F117" s="25" t="s">
        <v>205</v>
      </c>
      <c r="G117" s="43" t="s">
        <v>107</v>
      </c>
      <c r="H117" s="42" t="s">
        <v>20</v>
      </c>
      <c r="I117" s="6" t="s">
        <v>21</v>
      </c>
      <c r="J117" s="70" t="n">
        <v>36678</v>
      </c>
      <c r="K117" s="70" t="n">
        <v>-10000</v>
      </c>
      <c r="L117" s="71" t="n">
        <v>0.46</v>
      </c>
      <c r="M117" s="7" t="n">
        <v>4.491</v>
      </c>
      <c r="N117" s="7" t="n">
        <v>3.651</v>
      </c>
      <c r="O117" s="72" t="n">
        <v>1</v>
      </c>
      <c r="P117" s="8" t="n">
        <v>0.515</v>
      </c>
      <c r="Q117" s="45" t="n">
        <v>1</v>
      </c>
      <c r="R117" s="73" t="n">
        <v>-1900</v>
      </c>
      <c r="S117" s="45"/>
      <c r="T117" s="45"/>
      <c r="U117" s="45"/>
      <c r="V117" s="45"/>
    </row>
    <row r="118" customFormat="false" ht="12.75" hidden="false" customHeight="false" outlineLevel="0" collapsed="false">
      <c r="A118" s="39" t="s">
        <v>172</v>
      </c>
      <c r="B118" s="25" t="s">
        <v>249</v>
      </c>
      <c r="C118" s="25" t="s">
        <v>172</v>
      </c>
      <c r="D118" s="7" t="s">
        <v>245</v>
      </c>
      <c r="E118" s="25" t="s">
        <v>249</v>
      </c>
      <c r="F118" s="25" t="s">
        <v>205</v>
      </c>
      <c r="G118" s="43" t="s">
        <v>107</v>
      </c>
      <c r="H118" s="42" t="s">
        <v>20</v>
      </c>
      <c r="I118" s="6" t="s">
        <v>21</v>
      </c>
      <c r="J118" s="70" t="n">
        <v>36678</v>
      </c>
      <c r="K118" s="70" t="n">
        <v>50000</v>
      </c>
      <c r="L118" s="71" t="n">
        <v>0.46</v>
      </c>
      <c r="M118" s="7" t="n">
        <v>4.491</v>
      </c>
      <c r="N118" s="7" t="n">
        <v>3.651</v>
      </c>
      <c r="O118" s="72" t="n">
        <v>1</v>
      </c>
      <c r="P118" s="8" t="n">
        <v>0.515</v>
      </c>
      <c r="Q118" s="45" t="n">
        <v>1</v>
      </c>
      <c r="R118" s="73" t="n">
        <v>9500</v>
      </c>
      <c r="S118" s="45"/>
      <c r="T118" s="45"/>
      <c r="U118" s="45"/>
      <c r="V118" s="45"/>
    </row>
    <row r="119" customFormat="false" ht="12.75" hidden="false" customHeight="false" outlineLevel="0" collapsed="false">
      <c r="A119" s="39" t="s">
        <v>172</v>
      </c>
      <c r="B119" s="25" t="s">
        <v>250</v>
      </c>
      <c r="C119" s="25" t="s">
        <v>172</v>
      </c>
      <c r="D119" s="7" t="s">
        <v>245</v>
      </c>
      <c r="E119" s="25" t="s">
        <v>250</v>
      </c>
      <c r="F119" s="25" t="s">
        <v>205</v>
      </c>
      <c r="G119" s="43" t="s">
        <v>107</v>
      </c>
      <c r="H119" s="42" t="s">
        <v>20</v>
      </c>
      <c r="I119" s="6" t="s">
        <v>21</v>
      </c>
      <c r="J119" s="70" t="n">
        <v>36678</v>
      </c>
      <c r="K119" s="70" t="n">
        <v>50000</v>
      </c>
      <c r="L119" s="71" t="n">
        <v>0.46</v>
      </c>
      <c r="M119" s="7" t="n">
        <v>4.491</v>
      </c>
      <c r="N119" s="7" t="n">
        <v>3.651</v>
      </c>
      <c r="O119" s="72" t="n">
        <v>1</v>
      </c>
      <c r="P119" s="8" t="n">
        <v>0.515</v>
      </c>
      <c r="Q119" s="45" t="n">
        <v>1</v>
      </c>
      <c r="R119" s="73" t="n">
        <v>9500</v>
      </c>
      <c r="S119" s="45"/>
      <c r="T119" s="45"/>
      <c r="U119" s="45"/>
      <c r="V119" s="45"/>
    </row>
    <row r="120" customFormat="false" ht="12.75" hidden="false" customHeight="false" outlineLevel="0" collapsed="false">
      <c r="A120" s="39" t="s">
        <v>172</v>
      </c>
      <c r="B120" s="25" t="s">
        <v>251</v>
      </c>
      <c r="C120" s="25" t="s">
        <v>172</v>
      </c>
      <c r="D120" s="7" t="s">
        <v>245</v>
      </c>
      <c r="E120" s="25" t="s">
        <v>251</v>
      </c>
      <c r="F120" s="25" t="s">
        <v>205</v>
      </c>
      <c r="G120" s="43" t="s">
        <v>107</v>
      </c>
      <c r="H120" s="42" t="s">
        <v>20</v>
      </c>
      <c r="I120" s="6" t="s">
        <v>21</v>
      </c>
      <c r="J120" s="70" t="n">
        <v>36678</v>
      </c>
      <c r="K120" s="70" t="n">
        <v>-10000</v>
      </c>
      <c r="L120" s="71" t="n">
        <v>0.46</v>
      </c>
      <c r="M120" s="7" t="n">
        <v>4.491</v>
      </c>
      <c r="N120" s="7" t="n">
        <v>3.651</v>
      </c>
      <c r="O120" s="72" t="n">
        <v>1</v>
      </c>
      <c r="P120" s="8" t="n">
        <v>0.515</v>
      </c>
      <c r="Q120" s="45" t="n">
        <v>1</v>
      </c>
      <c r="R120" s="73" t="n">
        <v>-1900</v>
      </c>
      <c r="S120" s="45"/>
      <c r="T120" s="45"/>
      <c r="U120" s="45"/>
      <c r="V120" s="45"/>
    </row>
    <row r="121" customFormat="false" ht="12.75" hidden="false" customHeight="false" outlineLevel="0" collapsed="false">
      <c r="A121" s="21" t="s">
        <v>172</v>
      </c>
      <c r="B121" s="25" t="s">
        <v>244</v>
      </c>
      <c r="C121" s="25" t="s">
        <v>172</v>
      </c>
      <c r="D121" s="7" t="s">
        <v>245</v>
      </c>
      <c r="E121" s="25" t="s">
        <v>244</v>
      </c>
      <c r="F121" s="25" t="s">
        <v>205</v>
      </c>
      <c r="G121" s="43" t="s">
        <v>107</v>
      </c>
      <c r="H121" s="42" t="s">
        <v>20</v>
      </c>
      <c r="I121" s="6" t="s">
        <v>21</v>
      </c>
      <c r="J121" s="70" t="n">
        <v>36678</v>
      </c>
      <c r="K121" s="70" t="n">
        <v>-50000</v>
      </c>
      <c r="L121" s="71" t="n">
        <v>0.46</v>
      </c>
      <c r="M121" s="7" t="n">
        <v>4.491</v>
      </c>
      <c r="N121" s="7" t="n">
        <v>3.651</v>
      </c>
      <c r="O121" s="72" t="n">
        <v>1</v>
      </c>
      <c r="P121" s="8" t="n">
        <v>0.515</v>
      </c>
      <c r="Q121" s="45" t="n">
        <v>1</v>
      </c>
      <c r="R121" s="73" t="n">
        <v>-5500</v>
      </c>
      <c r="S121" s="45"/>
      <c r="T121" s="45"/>
      <c r="U121" s="45"/>
      <c r="V121" s="45"/>
    </row>
    <row r="122" customFormat="false" ht="12.75" hidden="false" customHeight="false" outlineLevel="0" collapsed="false">
      <c r="A122" s="21" t="s">
        <v>172</v>
      </c>
      <c r="B122" s="25" t="s">
        <v>246</v>
      </c>
      <c r="C122" s="25" t="s">
        <v>172</v>
      </c>
      <c r="D122" s="7" t="s">
        <v>245</v>
      </c>
      <c r="E122" s="25" t="s">
        <v>246</v>
      </c>
      <c r="F122" s="25" t="s">
        <v>205</v>
      </c>
      <c r="G122" s="43" t="s">
        <v>107</v>
      </c>
      <c r="H122" s="42" t="s">
        <v>20</v>
      </c>
      <c r="I122" s="6" t="s">
        <v>21</v>
      </c>
      <c r="J122" s="70" t="n">
        <v>36678</v>
      </c>
      <c r="K122" s="70" t="n">
        <v>10000</v>
      </c>
      <c r="L122" s="71" t="n">
        <v>0.46</v>
      </c>
      <c r="M122" s="7" t="n">
        <v>4.491</v>
      </c>
      <c r="N122" s="7" t="n">
        <v>3.651</v>
      </c>
      <c r="O122" s="72" t="n">
        <v>1</v>
      </c>
      <c r="P122" s="8" t="n">
        <v>0.515</v>
      </c>
      <c r="Q122" s="45" t="n">
        <v>1</v>
      </c>
      <c r="R122" s="73" t="n">
        <v>1100</v>
      </c>
      <c r="S122" s="45"/>
      <c r="T122" s="45"/>
      <c r="U122" s="45"/>
      <c r="V122" s="45"/>
    </row>
    <row r="123" customFormat="false" ht="12.75" hidden="false" customHeight="false" outlineLevel="0" collapsed="false">
      <c r="A123" s="21" t="s">
        <v>172</v>
      </c>
      <c r="B123" s="25" t="s">
        <v>247</v>
      </c>
      <c r="C123" s="25" t="s">
        <v>172</v>
      </c>
      <c r="D123" s="7" t="s">
        <v>245</v>
      </c>
      <c r="E123" s="25" t="s">
        <v>247</v>
      </c>
      <c r="F123" s="25" t="s">
        <v>205</v>
      </c>
      <c r="G123" s="43" t="s">
        <v>107</v>
      </c>
      <c r="H123" s="42" t="s">
        <v>20</v>
      </c>
      <c r="I123" s="6" t="s">
        <v>21</v>
      </c>
      <c r="J123" s="70" t="n">
        <v>36678</v>
      </c>
      <c r="K123" s="70" t="n">
        <v>-333333</v>
      </c>
      <c r="L123" s="71" t="n">
        <v>0.46</v>
      </c>
      <c r="M123" s="7" t="n">
        <v>4.491</v>
      </c>
      <c r="N123" s="7" t="n">
        <v>3.651</v>
      </c>
      <c r="O123" s="72" t="n">
        <v>1</v>
      </c>
      <c r="P123" s="8" t="n">
        <v>0.515</v>
      </c>
      <c r="Q123" s="45" t="n">
        <v>1</v>
      </c>
      <c r="R123" s="73" t="n">
        <v>-36666.63</v>
      </c>
      <c r="S123" s="45"/>
      <c r="T123" s="45"/>
      <c r="U123" s="45"/>
      <c r="V123" s="45"/>
    </row>
    <row r="124" customFormat="false" ht="12.75" hidden="false" customHeight="false" outlineLevel="0" collapsed="false">
      <c r="A124" s="39" t="s">
        <v>115</v>
      </c>
      <c r="B124" s="25" t="s">
        <v>248</v>
      </c>
      <c r="C124" s="25" t="s">
        <v>115</v>
      </c>
      <c r="D124" s="7" t="s">
        <v>245</v>
      </c>
      <c r="E124" s="25" t="s">
        <v>248</v>
      </c>
      <c r="F124" s="25" t="s">
        <v>205</v>
      </c>
      <c r="G124" s="43" t="s">
        <v>107</v>
      </c>
      <c r="H124" s="42" t="s">
        <v>20</v>
      </c>
      <c r="I124" s="6" t="s">
        <v>21</v>
      </c>
      <c r="J124" s="70" t="n">
        <v>36678</v>
      </c>
      <c r="K124" s="70" t="n">
        <v>-10000</v>
      </c>
      <c r="L124" s="71" t="n">
        <v>0.46</v>
      </c>
      <c r="M124" s="7" t="n">
        <v>4.491</v>
      </c>
      <c r="N124" s="7" t="n">
        <v>3.651</v>
      </c>
      <c r="O124" s="72" t="n">
        <v>1</v>
      </c>
      <c r="P124" s="8" t="n">
        <v>0.515</v>
      </c>
      <c r="Q124" s="45" t="n">
        <v>1</v>
      </c>
      <c r="R124" s="73" t="n">
        <v>-1100</v>
      </c>
      <c r="S124" s="45"/>
      <c r="T124" s="45"/>
      <c r="U124" s="45"/>
      <c r="V124" s="45"/>
    </row>
    <row r="125" customFormat="false" ht="12.75" hidden="false" customHeight="false" outlineLevel="0" collapsed="false">
      <c r="A125" s="39" t="s">
        <v>172</v>
      </c>
      <c r="B125" s="25" t="s">
        <v>249</v>
      </c>
      <c r="C125" s="25" t="s">
        <v>172</v>
      </c>
      <c r="D125" s="7" t="s">
        <v>245</v>
      </c>
      <c r="E125" s="25" t="s">
        <v>249</v>
      </c>
      <c r="F125" s="25" t="s">
        <v>205</v>
      </c>
      <c r="G125" s="43" t="s">
        <v>107</v>
      </c>
      <c r="H125" s="42" t="s">
        <v>20</v>
      </c>
      <c r="I125" s="6" t="s">
        <v>21</v>
      </c>
      <c r="J125" s="70" t="n">
        <v>36678</v>
      </c>
      <c r="K125" s="70" t="n">
        <v>50000</v>
      </c>
      <c r="L125" s="71" t="n">
        <v>0.46</v>
      </c>
      <c r="M125" s="7" t="n">
        <v>4.491</v>
      </c>
      <c r="N125" s="7" t="n">
        <v>3.651</v>
      </c>
      <c r="O125" s="72" t="n">
        <v>1</v>
      </c>
      <c r="P125" s="8" t="n">
        <v>0.515</v>
      </c>
      <c r="Q125" s="45" t="n">
        <v>1</v>
      </c>
      <c r="R125" s="73" t="n">
        <v>5500</v>
      </c>
      <c r="S125" s="45"/>
      <c r="T125" s="45"/>
      <c r="U125" s="45"/>
      <c r="V125" s="45"/>
    </row>
    <row r="126" customFormat="false" ht="12.75" hidden="false" customHeight="false" outlineLevel="0" collapsed="false">
      <c r="A126" s="39" t="s">
        <v>172</v>
      </c>
      <c r="B126" s="25" t="s">
        <v>250</v>
      </c>
      <c r="C126" s="25" t="s">
        <v>172</v>
      </c>
      <c r="D126" s="7" t="s">
        <v>245</v>
      </c>
      <c r="E126" s="25" t="s">
        <v>250</v>
      </c>
      <c r="F126" s="25" t="s">
        <v>205</v>
      </c>
      <c r="G126" s="43" t="s">
        <v>107</v>
      </c>
      <c r="H126" s="42" t="s">
        <v>20</v>
      </c>
      <c r="I126" s="6" t="s">
        <v>21</v>
      </c>
      <c r="J126" s="70" t="n">
        <v>36678</v>
      </c>
      <c r="K126" s="70" t="n">
        <v>50000</v>
      </c>
      <c r="L126" s="71" t="n">
        <v>0.46</v>
      </c>
      <c r="M126" s="7" t="n">
        <v>4.491</v>
      </c>
      <c r="N126" s="7" t="n">
        <v>3.651</v>
      </c>
      <c r="O126" s="72" t="n">
        <v>1</v>
      </c>
      <c r="P126" s="8" t="n">
        <v>0.515</v>
      </c>
      <c r="Q126" s="45" t="n">
        <v>1</v>
      </c>
      <c r="R126" s="73" t="n">
        <v>5500</v>
      </c>
      <c r="S126" s="45"/>
      <c r="T126" s="45"/>
      <c r="U126" s="45"/>
      <c r="V126" s="45"/>
    </row>
    <row r="127" customFormat="false" ht="12.75" hidden="false" customHeight="false" outlineLevel="0" collapsed="false">
      <c r="A127" s="39" t="s">
        <v>172</v>
      </c>
      <c r="B127" s="25" t="s">
        <v>251</v>
      </c>
      <c r="C127" s="25" t="s">
        <v>172</v>
      </c>
      <c r="D127" s="7" t="s">
        <v>245</v>
      </c>
      <c r="E127" s="25" t="s">
        <v>251</v>
      </c>
      <c r="F127" s="25" t="s">
        <v>205</v>
      </c>
      <c r="G127" s="43" t="s">
        <v>107</v>
      </c>
      <c r="H127" s="42" t="s">
        <v>20</v>
      </c>
      <c r="I127" s="6" t="s">
        <v>21</v>
      </c>
      <c r="J127" s="70" t="n">
        <v>36678</v>
      </c>
      <c r="K127" s="70" t="n">
        <v>-10000</v>
      </c>
      <c r="L127" s="71" t="n">
        <v>0.46</v>
      </c>
      <c r="M127" s="7" t="n">
        <v>4.491</v>
      </c>
      <c r="N127" s="7" t="n">
        <v>3.651</v>
      </c>
      <c r="O127" s="72" t="n">
        <v>1</v>
      </c>
      <c r="P127" s="8" t="n">
        <v>0.515</v>
      </c>
      <c r="Q127" s="45" t="n">
        <v>1</v>
      </c>
      <c r="R127" s="73" t="n">
        <v>-1100</v>
      </c>
      <c r="S127" s="45"/>
      <c r="T127" s="45"/>
      <c r="U127" s="45"/>
      <c r="V127" s="45"/>
    </row>
    <row r="128" customFormat="false" ht="12.75" hidden="false" customHeight="false" outlineLevel="0" collapsed="false">
      <c r="A128" s="21" t="s">
        <v>172</v>
      </c>
      <c r="B128" s="25" t="s">
        <v>244</v>
      </c>
      <c r="C128" s="25" t="s">
        <v>172</v>
      </c>
      <c r="D128" s="7" t="s">
        <v>245</v>
      </c>
      <c r="E128" s="25" t="s">
        <v>244</v>
      </c>
      <c r="F128" s="25" t="s">
        <v>205</v>
      </c>
      <c r="G128" s="43" t="s">
        <v>107</v>
      </c>
      <c r="H128" s="42" t="s">
        <v>20</v>
      </c>
      <c r="I128" s="6" t="s">
        <v>21</v>
      </c>
      <c r="J128" s="70" t="n">
        <v>36678</v>
      </c>
      <c r="K128" s="70" t="n">
        <v>-50000</v>
      </c>
      <c r="L128" s="71" t="n">
        <v>0.46</v>
      </c>
      <c r="M128" s="7" t="n">
        <v>4.491</v>
      </c>
      <c r="N128" s="7" t="n">
        <v>3.651</v>
      </c>
      <c r="O128" s="72" t="n">
        <v>1</v>
      </c>
      <c r="P128" s="8" t="n">
        <v>0.515</v>
      </c>
      <c r="Q128" s="45" t="n">
        <v>1</v>
      </c>
      <c r="R128" s="73" t="n">
        <v>-5500</v>
      </c>
      <c r="S128" s="45"/>
      <c r="T128" s="45"/>
      <c r="U128" s="45"/>
      <c r="V128" s="45"/>
    </row>
    <row r="129" customFormat="false" ht="12.75" hidden="false" customHeight="false" outlineLevel="0" collapsed="false">
      <c r="A129" s="21" t="s">
        <v>172</v>
      </c>
      <c r="B129" s="25" t="s">
        <v>246</v>
      </c>
      <c r="C129" s="25" t="s">
        <v>172</v>
      </c>
      <c r="D129" s="7" t="s">
        <v>245</v>
      </c>
      <c r="E129" s="25" t="s">
        <v>246</v>
      </c>
      <c r="F129" s="25" t="s">
        <v>205</v>
      </c>
      <c r="G129" s="43" t="s">
        <v>107</v>
      </c>
      <c r="H129" s="42" t="s">
        <v>20</v>
      </c>
      <c r="I129" s="6" t="s">
        <v>21</v>
      </c>
      <c r="J129" s="70" t="n">
        <v>36678</v>
      </c>
      <c r="K129" s="70" t="n">
        <v>10000</v>
      </c>
      <c r="L129" s="71" t="n">
        <v>0.46</v>
      </c>
      <c r="M129" s="7" t="n">
        <v>4.491</v>
      </c>
      <c r="N129" s="7" t="n">
        <v>3.651</v>
      </c>
      <c r="O129" s="72" t="n">
        <v>1</v>
      </c>
      <c r="P129" s="8" t="n">
        <v>0.515</v>
      </c>
      <c r="Q129" s="45" t="n">
        <v>1</v>
      </c>
      <c r="R129" s="73" t="n">
        <v>1100</v>
      </c>
      <c r="S129" s="45"/>
      <c r="T129" s="45"/>
      <c r="U129" s="45"/>
      <c r="V129" s="45"/>
    </row>
    <row r="130" customFormat="false" ht="12.75" hidden="false" customHeight="false" outlineLevel="0" collapsed="false">
      <c r="A130" s="21" t="s">
        <v>172</v>
      </c>
      <c r="B130" s="25" t="s">
        <v>247</v>
      </c>
      <c r="C130" s="25" t="s">
        <v>172</v>
      </c>
      <c r="D130" s="7" t="s">
        <v>245</v>
      </c>
      <c r="E130" s="25" t="s">
        <v>247</v>
      </c>
      <c r="F130" s="25" t="s">
        <v>205</v>
      </c>
      <c r="G130" s="43" t="s">
        <v>107</v>
      </c>
      <c r="H130" s="42" t="s">
        <v>20</v>
      </c>
      <c r="I130" s="6" t="s">
        <v>21</v>
      </c>
      <c r="J130" s="70" t="n">
        <v>36678</v>
      </c>
      <c r="K130" s="70" t="n">
        <v>-333333</v>
      </c>
      <c r="L130" s="71" t="n">
        <v>0.46</v>
      </c>
      <c r="M130" s="7" t="n">
        <v>4.491</v>
      </c>
      <c r="N130" s="7" t="n">
        <v>3.651</v>
      </c>
      <c r="O130" s="72" t="n">
        <v>1</v>
      </c>
      <c r="P130" s="8" t="n">
        <v>0.515</v>
      </c>
      <c r="Q130" s="45" t="n">
        <v>1</v>
      </c>
      <c r="R130" s="73" t="n">
        <v>-36666.63</v>
      </c>
      <c r="S130" s="45"/>
      <c r="T130" s="45"/>
      <c r="U130" s="45"/>
      <c r="V130" s="45"/>
    </row>
    <row r="131" customFormat="false" ht="12.75" hidden="false" customHeight="false" outlineLevel="0" collapsed="false">
      <c r="A131" s="39" t="s">
        <v>115</v>
      </c>
      <c r="B131" s="25" t="s">
        <v>248</v>
      </c>
      <c r="C131" s="25" t="s">
        <v>115</v>
      </c>
      <c r="D131" s="7" t="s">
        <v>245</v>
      </c>
      <c r="E131" s="25" t="s">
        <v>248</v>
      </c>
      <c r="F131" s="25" t="s">
        <v>205</v>
      </c>
      <c r="G131" s="43" t="s">
        <v>107</v>
      </c>
      <c r="H131" s="42" t="s">
        <v>20</v>
      </c>
      <c r="I131" s="6" t="s">
        <v>21</v>
      </c>
      <c r="J131" s="70" t="n">
        <v>36678</v>
      </c>
      <c r="K131" s="70" t="n">
        <v>-10000</v>
      </c>
      <c r="L131" s="71" t="n">
        <v>0.46</v>
      </c>
      <c r="M131" s="7" t="n">
        <v>4.491</v>
      </c>
      <c r="N131" s="7" t="n">
        <v>3.651</v>
      </c>
      <c r="O131" s="72" t="n">
        <v>1</v>
      </c>
      <c r="P131" s="8" t="n">
        <v>0.515</v>
      </c>
      <c r="Q131" s="45" t="n">
        <v>1</v>
      </c>
      <c r="R131" s="73" t="n">
        <v>-1100</v>
      </c>
      <c r="S131" s="45"/>
      <c r="T131" s="45"/>
      <c r="U131" s="45"/>
      <c r="V131" s="45"/>
    </row>
    <row r="132" customFormat="false" ht="12.75" hidden="false" customHeight="false" outlineLevel="0" collapsed="false">
      <c r="A132" s="39" t="s">
        <v>172</v>
      </c>
      <c r="B132" s="25" t="s">
        <v>249</v>
      </c>
      <c r="C132" s="25" t="s">
        <v>172</v>
      </c>
      <c r="D132" s="7" t="s">
        <v>245</v>
      </c>
      <c r="E132" s="25" t="s">
        <v>249</v>
      </c>
      <c r="F132" s="25" t="s">
        <v>205</v>
      </c>
      <c r="G132" s="43" t="s">
        <v>107</v>
      </c>
      <c r="H132" s="42" t="s">
        <v>20</v>
      </c>
      <c r="I132" s="6" t="s">
        <v>21</v>
      </c>
      <c r="J132" s="70" t="n">
        <v>36678</v>
      </c>
      <c r="K132" s="70" t="n">
        <v>50000</v>
      </c>
      <c r="L132" s="71" t="n">
        <v>0.46</v>
      </c>
      <c r="M132" s="7" t="n">
        <v>4.491</v>
      </c>
      <c r="N132" s="7" t="n">
        <v>3.651</v>
      </c>
      <c r="O132" s="72" t="n">
        <v>1</v>
      </c>
      <c r="P132" s="8" t="n">
        <v>0.515</v>
      </c>
      <c r="Q132" s="45" t="n">
        <v>1</v>
      </c>
      <c r="R132" s="73" t="n">
        <v>5500</v>
      </c>
      <c r="S132" s="45"/>
      <c r="T132" s="45"/>
      <c r="U132" s="45"/>
      <c r="V132" s="45"/>
    </row>
    <row r="133" customFormat="false" ht="12.75" hidden="false" customHeight="false" outlineLevel="0" collapsed="false">
      <c r="A133" s="39" t="s">
        <v>172</v>
      </c>
      <c r="B133" s="25" t="s">
        <v>250</v>
      </c>
      <c r="C133" s="25" t="s">
        <v>172</v>
      </c>
      <c r="D133" s="7" t="s">
        <v>245</v>
      </c>
      <c r="E133" s="25" t="s">
        <v>250</v>
      </c>
      <c r="F133" s="25" t="s">
        <v>205</v>
      </c>
      <c r="G133" s="43" t="s">
        <v>107</v>
      </c>
      <c r="H133" s="42" t="s">
        <v>20</v>
      </c>
      <c r="I133" s="6" t="s">
        <v>21</v>
      </c>
      <c r="J133" s="70" t="n">
        <v>36678</v>
      </c>
      <c r="K133" s="70" t="n">
        <v>50000</v>
      </c>
      <c r="L133" s="71" t="n">
        <v>0.46</v>
      </c>
      <c r="M133" s="7" t="n">
        <v>4.491</v>
      </c>
      <c r="N133" s="7" t="n">
        <v>3.651</v>
      </c>
      <c r="O133" s="72" t="n">
        <v>1</v>
      </c>
      <c r="P133" s="8" t="n">
        <v>0.515</v>
      </c>
      <c r="Q133" s="45" t="n">
        <v>1</v>
      </c>
      <c r="R133" s="73" t="n">
        <v>5500</v>
      </c>
      <c r="S133" s="45"/>
      <c r="T133" s="45"/>
      <c r="U133" s="45"/>
      <c r="V133" s="45"/>
    </row>
    <row r="134" customFormat="false" ht="12.75" hidden="false" customHeight="false" outlineLevel="0" collapsed="false">
      <c r="A134" s="39" t="s">
        <v>172</v>
      </c>
      <c r="B134" s="25" t="s">
        <v>251</v>
      </c>
      <c r="C134" s="25" t="s">
        <v>172</v>
      </c>
      <c r="D134" s="7" t="s">
        <v>245</v>
      </c>
      <c r="E134" s="25" t="s">
        <v>251</v>
      </c>
      <c r="F134" s="25" t="s">
        <v>205</v>
      </c>
      <c r="G134" s="43" t="s">
        <v>107</v>
      </c>
      <c r="H134" s="42" t="s">
        <v>20</v>
      </c>
      <c r="I134" s="6" t="s">
        <v>21</v>
      </c>
      <c r="J134" s="70" t="n">
        <v>36678</v>
      </c>
      <c r="K134" s="70" t="n">
        <v>-10000</v>
      </c>
      <c r="L134" s="71" t="n">
        <v>0.46</v>
      </c>
      <c r="M134" s="7" t="n">
        <v>4.491</v>
      </c>
      <c r="N134" s="7" t="n">
        <v>3.651</v>
      </c>
      <c r="O134" s="72" t="n">
        <v>1</v>
      </c>
      <c r="P134" s="8" t="n">
        <v>0.515</v>
      </c>
      <c r="Q134" s="45" t="n">
        <v>1</v>
      </c>
      <c r="R134" s="73" t="n">
        <v>-1100</v>
      </c>
      <c r="S134" s="45"/>
      <c r="T134" s="45"/>
      <c r="U134" s="45"/>
      <c r="V134" s="45"/>
    </row>
    <row r="135" customFormat="false" ht="12.75" hidden="false" customHeight="false" outlineLevel="0" collapsed="false">
      <c r="A135" s="21" t="s">
        <v>172</v>
      </c>
      <c r="B135" s="25" t="s">
        <v>244</v>
      </c>
      <c r="C135" s="25" t="s">
        <v>172</v>
      </c>
      <c r="D135" s="7" t="s">
        <v>245</v>
      </c>
      <c r="E135" s="25" t="s">
        <v>244</v>
      </c>
      <c r="F135" s="25" t="s">
        <v>205</v>
      </c>
      <c r="G135" s="43" t="s">
        <v>107</v>
      </c>
      <c r="H135" s="42" t="s">
        <v>20</v>
      </c>
      <c r="I135" s="6" t="s">
        <v>21</v>
      </c>
      <c r="J135" s="70" t="n">
        <v>36678</v>
      </c>
      <c r="K135" s="70" t="n">
        <v>-50000</v>
      </c>
      <c r="L135" s="71" t="n">
        <v>0.46</v>
      </c>
      <c r="M135" s="7" t="n">
        <v>4.491</v>
      </c>
      <c r="N135" s="7" t="n">
        <v>3.651</v>
      </c>
      <c r="O135" s="72" t="n">
        <v>1</v>
      </c>
      <c r="P135" s="8" t="n">
        <v>0.515</v>
      </c>
      <c r="Q135" s="45" t="n">
        <v>1</v>
      </c>
      <c r="R135" s="73" t="n">
        <v>-5500</v>
      </c>
      <c r="S135" s="45"/>
      <c r="T135" s="45"/>
      <c r="U135" s="45"/>
      <c r="V135" s="45"/>
    </row>
    <row r="136" customFormat="false" ht="12.75" hidden="false" customHeight="false" outlineLevel="0" collapsed="false">
      <c r="A136" s="21" t="s">
        <v>172</v>
      </c>
      <c r="B136" s="25" t="s">
        <v>246</v>
      </c>
      <c r="C136" s="25" t="s">
        <v>172</v>
      </c>
      <c r="D136" s="7" t="s">
        <v>245</v>
      </c>
      <c r="E136" s="25" t="s">
        <v>246</v>
      </c>
      <c r="F136" s="25" t="s">
        <v>205</v>
      </c>
      <c r="G136" s="43" t="s">
        <v>107</v>
      </c>
      <c r="H136" s="42" t="s">
        <v>20</v>
      </c>
      <c r="I136" s="6" t="s">
        <v>21</v>
      </c>
      <c r="J136" s="70" t="n">
        <v>36678</v>
      </c>
      <c r="K136" s="70" t="n">
        <v>10000</v>
      </c>
      <c r="L136" s="71" t="n">
        <v>0.46</v>
      </c>
      <c r="M136" s="7" t="n">
        <v>4.491</v>
      </c>
      <c r="N136" s="7" t="n">
        <v>3.651</v>
      </c>
      <c r="O136" s="72" t="n">
        <v>1</v>
      </c>
      <c r="P136" s="8" t="n">
        <v>0.515</v>
      </c>
      <c r="Q136" s="45" t="n">
        <v>1</v>
      </c>
      <c r="R136" s="73" t="n">
        <v>1100</v>
      </c>
      <c r="S136" s="45"/>
      <c r="T136" s="45"/>
      <c r="U136" s="45"/>
      <c r="V136" s="45"/>
    </row>
    <row r="137" customFormat="false" ht="12.75" hidden="false" customHeight="false" outlineLevel="0" collapsed="false">
      <c r="A137" s="21" t="s">
        <v>172</v>
      </c>
      <c r="B137" s="25" t="s">
        <v>247</v>
      </c>
      <c r="C137" s="25" t="s">
        <v>172</v>
      </c>
      <c r="D137" s="7" t="s">
        <v>245</v>
      </c>
      <c r="E137" s="25" t="s">
        <v>247</v>
      </c>
      <c r="F137" s="25" t="s">
        <v>205</v>
      </c>
      <c r="G137" s="43" t="s">
        <v>107</v>
      </c>
      <c r="H137" s="42" t="s">
        <v>20</v>
      </c>
      <c r="I137" s="6" t="s">
        <v>21</v>
      </c>
      <c r="J137" s="70" t="n">
        <v>36678</v>
      </c>
      <c r="K137" s="70" t="n">
        <v>-333333</v>
      </c>
      <c r="L137" s="71" t="n">
        <v>0.46</v>
      </c>
      <c r="M137" s="7" t="n">
        <v>4.491</v>
      </c>
      <c r="N137" s="7" t="n">
        <v>3.651</v>
      </c>
      <c r="O137" s="72" t="n">
        <v>1</v>
      </c>
      <c r="P137" s="8" t="n">
        <v>0.515</v>
      </c>
      <c r="Q137" s="45" t="n">
        <v>1</v>
      </c>
      <c r="R137" s="73" t="n">
        <v>-36666.63</v>
      </c>
      <c r="S137" s="45"/>
      <c r="T137" s="45"/>
      <c r="U137" s="45"/>
      <c r="V137" s="45"/>
    </row>
    <row r="138" customFormat="false" ht="12.75" hidden="false" customHeight="false" outlineLevel="0" collapsed="false">
      <c r="A138" s="39" t="s">
        <v>115</v>
      </c>
      <c r="B138" s="25" t="s">
        <v>248</v>
      </c>
      <c r="C138" s="25" t="s">
        <v>115</v>
      </c>
      <c r="D138" s="7" t="s">
        <v>245</v>
      </c>
      <c r="E138" s="25" t="s">
        <v>248</v>
      </c>
      <c r="F138" s="25" t="s">
        <v>205</v>
      </c>
      <c r="G138" s="43" t="s">
        <v>107</v>
      </c>
      <c r="H138" s="42" t="s">
        <v>20</v>
      </c>
      <c r="I138" s="6" t="s">
        <v>21</v>
      </c>
      <c r="J138" s="70" t="n">
        <v>36678</v>
      </c>
      <c r="K138" s="70" t="n">
        <v>-10000</v>
      </c>
      <c r="L138" s="71" t="n">
        <v>0.46</v>
      </c>
      <c r="M138" s="7" t="n">
        <v>4.491</v>
      </c>
      <c r="N138" s="7" t="n">
        <v>3.651</v>
      </c>
      <c r="O138" s="72" t="n">
        <v>1</v>
      </c>
      <c r="P138" s="8" t="n">
        <v>0.515</v>
      </c>
      <c r="Q138" s="45" t="n">
        <v>1</v>
      </c>
      <c r="R138" s="73" t="n">
        <v>-1100</v>
      </c>
      <c r="S138" s="45"/>
      <c r="T138" s="45"/>
      <c r="U138" s="45"/>
      <c r="V138" s="45"/>
    </row>
    <row r="139" customFormat="false" ht="12.75" hidden="false" customHeight="false" outlineLevel="0" collapsed="false">
      <c r="A139" s="39" t="s">
        <v>172</v>
      </c>
      <c r="B139" s="25" t="s">
        <v>249</v>
      </c>
      <c r="C139" s="25" t="s">
        <v>172</v>
      </c>
      <c r="D139" s="7" t="s">
        <v>245</v>
      </c>
      <c r="E139" s="25" t="s">
        <v>249</v>
      </c>
      <c r="F139" s="25" t="s">
        <v>205</v>
      </c>
      <c r="G139" s="43" t="s">
        <v>107</v>
      </c>
      <c r="H139" s="42" t="s">
        <v>20</v>
      </c>
      <c r="I139" s="6" t="s">
        <v>21</v>
      </c>
      <c r="J139" s="70" t="n">
        <v>36678</v>
      </c>
      <c r="K139" s="70" t="n">
        <v>50000</v>
      </c>
      <c r="L139" s="71" t="n">
        <v>0.46</v>
      </c>
      <c r="M139" s="7" t="n">
        <v>4.491</v>
      </c>
      <c r="N139" s="7" t="n">
        <v>3.651</v>
      </c>
      <c r="O139" s="72" t="n">
        <v>1</v>
      </c>
      <c r="P139" s="8" t="n">
        <v>0.515</v>
      </c>
      <c r="Q139" s="45" t="n">
        <v>1</v>
      </c>
      <c r="R139" s="73" t="n">
        <v>5500</v>
      </c>
      <c r="S139" s="45"/>
      <c r="T139" s="45"/>
      <c r="U139" s="45"/>
      <c r="V139" s="45"/>
    </row>
    <row r="140" customFormat="false" ht="12.75" hidden="false" customHeight="false" outlineLevel="0" collapsed="false">
      <c r="A140" s="39" t="s">
        <v>172</v>
      </c>
      <c r="B140" s="25" t="s">
        <v>250</v>
      </c>
      <c r="C140" s="25" t="s">
        <v>172</v>
      </c>
      <c r="D140" s="7" t="s">
        <v>245</v>
      </c>
      <c r="E140" s="25" t="s">
        <v>250</v>
      </c>
      <c r="F140" s="25" t="s">
        <v>205</v>
      </c>
      <c r="G140" s="43" t="s">
        <v>107</v>
      </c>
      <c r="H140" s="42" t="s">
        <v>20</v>
      </c>
      <c r="I140" s="6" t="s">
        <v>21</v>
      </c>
      <c r="J140" s="70" t="n">
        <v>36678</v>
      </c>
      <c r="K140" s="70" t="n">
        <v>50000</v>
      </c>
      <c r="L140" s="71" t="n">
        <v>0.46</v>
      </c>
      <c r="M140" s="7" t="n">
        <v>4.491</v>
      </c>
      <c r="N140" s="7" t="n">
        <v>3.651</v>
      </c>
      <c r="O140" s="72" t="n">
        <v>1</v>
      </c>
      <c r="P140" s="8" t="n">
        <v>0.515</v>
      </c>
      <c r="Q140" s="45" t="n">
        <v>1</v>
      </c>
      <c r="R140" s="73" t="n">
        <v>5500</v>
      </c>
      <c r="S140" s="45"/>
      <c r="T140" s="45"/>
      <c r="U140" s="45"/>
      <c r="V140" s="45"/>
    </row>
    <row r="141" customFormat="false" ht="12.75" hidden="false" customHeight="false" outlineLevel="0" collapsed="false">
      <c r="A141" s="39" t="s">
        <v>172</v>
      </c>
      <c r="B141" s="25" t="s">
        <v>251</v>
      </c>
      <c r="C141" s="25" t="s">
        <v>172</v>
      </c>
      <c r="D141" s="7" t="s">
        <v>245</v>
      </c>
      <c r="E141" s="25" t="s">
        <v>251</v>
      </c>
      <c r="F141" s="25" t="s">
        <v>205</v>
      </c>
      <c r="G141" s="43" t="s">
        <v>107</v>
      </c>
      <c r="H141" s="42" t="s">
        <v>20</v>
      </c>
      <c r="I141" s="6" t="s">
        <v>21</v>
      </c>
      <c r="J141" s="70" t="n">
        <v>36678</v>
      </c>
      <c r="K141" s="70" t="n">
        <v>-10000</v>
      </c>
      <c r="L141" s="71" t="n">
        <v>0.46</v>
      </c>
      <c r="M141" s="7" t="n">
        <v>4.491</v>
      </c>
      <c r="N141" s="7" t="n">
        <v>3.651</v>
      </c>
      <c r="O141" s="72" t="n">
        <v>1</v>
      </c>
      <c r="P141" s="8" t="n">
        <v>0.515</v>
      </c>
      <c r="Q141" s="0" t="n">
        <v>1</v>
      </c>
      <c r="R141" s="73" t="n">
        <v>-1100</v>
      </c>
    </row>
    <row r="142" customFormat="false" ht="12.75" hidden="false" customHeight="false" outlineLevel="0" collapsed="false">
      <c r="A142" s="21" t="s">
        <v>172</v>
      </c>
      <c r="B142" s="25" t="s">
        <v>244</v>
      </c>
      <c r="C142" s="25" t="s">
        <v>172</v>
      </c>
      <c r="D142" s="7" t="s">
        <v>245</v>
      </c>
      <c r="E142" s="25" t="s">
        <v>244</v>
      </c>
      <c r="F142" s="25" t="s">
        <v>205</v>
      </c>
      <c r="G142" s="43" t="s">
        <v>107</v>
      </c>
      <c r="H142" s="42" t="s">
        <v>20</v>
      </c>
      <c r="I142" s="6" t="s">
        <v>21</v>
      </c>
      <c r="J142" s="70" t="n">
        <v>36678</v>
      </c>
      <c r="K142" s="70" t="n">
        <v>-50000</v>
      </c>
      <c r="L142" s="71" t="n">
        <v>0.46</v>
      </c>
      <c r="M142" s="7" t="n">
        <v>4.491</v>
      </c>
      <c r="N142" s="7" t="n">
        <v>3.651</v>
      </c>
      <c r="O142" s="72" t="n">
        <v>1</v>
      </c>
      <c r="P142" s="8" t="n">
        <v>0.515</v>
      </c>
      <c r="Q142" s="0" t="n">
        <v>1</v>
      </c>
      <c r="R142" s="73" t="n">
        <v>-19500</v>
      </c>
    </row>
    <row r="143" customFormat="false" ht="12.75" hidden="false" customHeight="false" outlineLevel="0" collapsed="false">
      <c r="A143" s="21" t="s">
        <v>172</v>
      </c>
      <c r="B143" s="25" t="s">
        <v>246</v>
      </c>
      <c r="C143" s="25" t="s">
        <v>172</v>
      </c>
      <c r="D143" s="7" t="s">
        <v>245</v>
      </c>
      <c r="E143" s="25" t="s">
        <v>246</v>
      </c>
      <c r="F143" s="25" t="s">
        <v>205</v>
      </c>
      <c r="G143" s="43" t="s">
        <v>107</v>
      </c>
      <c r="H143" s="42" t="s">
        <v>20</v>
      </c>
      <c r="I143" s="6" t="s">
        <v>21</v>
      </c>
      <c r="J143" s="70" t="n">
        <v>36678</v>
      </c>
      <c r="K143" s="70" t="n">
        <v>10000</v>
      </c>
      <c r="L143" s="71" t="n">
        <v>0.46</v>
      </c>
      <c r="M143" s="7" t="n">
        <v>4.491</v>
      </c>
      <c r="N143" s="7" t="n">
        <v>3.651</v>
      </c>
      <c r="O143" s="72" t="n">
        <v>1</v>
      </c>
      <c r="P143" s="8" t="n">
        <v>0.515</v>
      </c>
      <c r="Q143" s="0" t="n">
        <v>1</v>
      </c>
      <c r="R143" s="73" t="n">
        <v>3900</v>
      </c>
    </row>
    <row r="144" customFormat="false" ht="12.75" hidden="false" customHeight="false" outlineLevel="0" collapsed="false">
      <c r="A144" s="21" t="s">
        <v>172</v>
      </c>
      <c r="B144" s="25" t="s">
        <v>247</v>
      </c>
      <c r="C144" s="25" t="s">
        <v>172</v>
      </c>
      <c r="D144" s="7" t="s">
        <v>245</v>
      </c>
      <c r="E144" s="25" t="s">
        <v>247</v>
      </c>
      <c r="F144" s="25" t="s">
        <v>205</v>
      </c>
      <c r="G144" s="43" t="s">
        <v>107</v>
      </c>
      <c r="H144" s="42" t="s">
        <v>20</v>
      </c>
      <c r="I144" s="6" t="s">
        <v>21</v>
      </c>
      <c r="J144" s="70" t="n">
        <v>36678</v>
      </c>
      <c r="K144" s="70" t="n">
        <v>-333333</v>
      </c>
      <c r="L144" s="71" t="n">
        <v>0.46</v>
      </c>
      <c r="M144" s="7" t="n">
        <v>4.491</v>
      </c>
      <c r="N144" s="7" t="n">
        <v>3.651</v>
      </c>
      <c r="O144" s="72" t="n">
        <v>1</v>
      </c>
      <c r="P144" s="8" t="n">
        <v>0.515</v>
      </c>
      <c r="Q144" s="0" t="n">
        <v>1</v>
      </c>
      <c r="R144" s="73" t="n">
        <v>-129999.87</v>
      </c>
    </row>
    <row r="145" customFormat="false" ht="12.75" hidden="false" customHeight="false" outlineLevel="0" collapsed="false">
      <c r="A145" s="39" t="s">
        <v>115</v>
      </c>
      <c r="B145" s="25" t="s">
        <v>248</v>
      </c>
      <c r="C145" s="25" t="s">
        <v>115</v>
      </c>
      <c r="D145" s="7" t="s">
        <v>245</v>
      </c>
      <c r="E145" s="25" t="s">
        <v>248</v>
      </c>
      <c r="F145" s="25" t="s">
        <v>205</v>
      </c>
      <c r="G145" s="43" t="s">
        <v>107</v>
      </c>
      <c r="H145" s="42" t="s">
        <v>20</v>
      </c>
      <c r="I145" s="6" t="s">
        <v>21</v>
      </c>
      <c r="J145" s="70" t="n">
        <v>36678</v>
      </c>
      <c r="K145" s="70" t="n">
        <v>-10000</v>
      </c>
      <c r="L145" s="71" t="n">
        <v>0.46</v>
      </c>
      <c r="M145" s="7" t="n">
        <v>4.491</v>
      </c>
      <c r="N145" s="7" t="n">
        <v>3.651</v>
      </c>
      <c r="O145" s="72" t="n">
        <v>1</v>
      </c>
      <c r="P145" s="8" t="n">
        <v>0.515</v>
      </c>
      <c r="Q145" s="0" t="n">
        <v>1</v>
      </c>
      <c r="R145" s="73" t="n">
        <v>-3900</v>
      </c>
    </row>
    <row r="146" customFormat="false" ht="12.75" hidden="false" customHeight="false" outlineLevel="0" collapsed="false">
      <c r="A146" s="39" t="s">
        <v>172</v>
      </c>
      <c r="B146" s="25" t="s">
        <v>249</v>
      </c>
      <c r="C146" s="25" t="s">
        <v>172</v>
      </c>
      <c r="D146" s="7" t="s">
        <v>245</v>
      </c>
      <c r="E146" s="25" t="s">
        <v>249</v>
      </c>
      <c r="F146" s="25" t="s">
        <v>205</v>
      </c>
      <c r="G146" s="43" t="s">
        <v>107</v>
      </c>
      <c r="H146" s="42" t="s">
        <v>20</v>
      </c>
      <c r="I146" s="6" t="s">
        <v>21</v>
      </c>
      <c r="J146" s="70" t="n">
        <v>36678</v>
      </c>
      <c r="K146" s="70" t="n">
        <v>50000</v>
      </c>
      <c r="L146" s="71" t="n">
        <v>0.46</v>
      </c>
      <c r="M146" s="7" t="n">
        <v>4.491</v>
      </c>
      <c r="N146" s="7" t="n">
        <v>3.651</v>
      </c>
      <c r="O146" s="72" t="n">
        <v>1</v>
      </c>
      <c r="P146" s="8" t="n">
        <v>0.515</v>
      </c>
      <c r="Q146" s="0" t="n">
        <v>1</v>
      </c>
      <c r="R146" s="73" t="n">
        <v>19500</v>
      </c>
    </row>
    <row r="147" customFormat="false" ht="12.75" hidden="false" customHeight="false" outlineLevel="0" collapsed="false">
      <c r="A147" s="39" t="s">
        <v>172</v>
      </c>
      <c r="B147" s="25" t="s">
        <v>250</v>
      </c>
      <c r="C147" s="25" t="s">
        <v>172</v>
      </c>
      <c r="D147" s="7" t="s">
        <v>245</v>
      </c>
      <c r="E147" s="25" t="s">
        <v>250</v>
      </c>
      <c r="F147" s="25" t="s">
        <v>205</v>
      </c>
      <c r="G147" s="43" t="s">
        <v>107</v>
      </c>
      <c r="H147" s="42" t="s">
        <v>20</v>
      </c>
      <c r="I147" s="6" t="s">
        <v>21</v>
      </c>
      <c r="J147" s="70" t="n">
        <v>36678</v>
      </c>
      <c r="K147" s="70" t="n">
        <v>50000</v>
      </c>
      <c r="L147" s="71" t="n">
        <v>0.46</v>
      </c>
      <c r="M147" s="7" t="n">
        <v>4.491</v>
      </c>
      <c r="N147" s="7" t="n">
        <v>3.651</v>
      </c>
      <c r="O147" s="72" t="n">
        <v>1</v>
      </c>
      <c r="P147" s="8" t="n">
        <v>0.515</v>
      </c>
      <c r="Q147" s="0" t="n">
        <v>1</v>
      </c>
      <c r="R147" s="73" t="n">
        <v>19500</v>
      </c>
    </row>
    <row r="148" customFormat="false" ht="12.75" hidden="false" customHeight="false" outlineLevel="0" collapsed="false">
      <c r="A148" s="39" t="s">
        <v>172</v>
      </c>
      <c r="B148" s="25" t="s">
        <v>251</v>
      </c>
      <c r="C148" s="25" t="s">
        <v>172</v>
      </c>
      <c r="D148" s="7" t="s">
        <v>245</v>
      </c>
      <c r="E148" s="25" t="s">
        <v>251</v>
      </c>
      <c r="F148" s="25" t="s">
        <v>205</v>
      </c>
      <c r="G148" s="43" t="s">
        <v>107</v>
      </c>
      <c r="H148" s="42" t="s">
        <v>20</v>
      </c>
      <c r="I148" s="6" t="s">
        <v>21</v>
      </c>
      <c r="J148" s="70" t="n">
        <v>36678</v>
      </c>
      <c r="K148" s="70" t="n">
        <v>-10000</v>
      </c>
      <c r="L148" s="71" t="n">
        <v>0.46</v>
      </c>
      <c r="M148" s="7" t="n">
        <v>4.491</v>
      </c>
      <c r="N148" s="7" t="n">
        <v>3.651</v>
      </c>
      <c r="O148" s="72" t="n">
        <v>1</v>
      </c>
      <c r="P148" s="8" t="n">
        <v>0.515</v>
      </c>
      <c r="Q148" s="0" t="n">
        <v>1</v>
      </c>
      <c r="R148" s="73" t="n">
        <v>-3900</v>
      </c>
    </row>
    <row r="149" customFormat="false" ht="12.75" hidden="false" customHeight="false" outlineLevel="0" collapsed="false">
      <c r="A149" s="21" t="s">
        <v>172</v>
      </c>
      <c r="B149" s="25" t="s">
        <v>244</v>
      </c>
      <c r="C149" s="25" t="s">
        <v>172</v>
      </c>
      <c r="D149" s="7" t="s">
        <v>245</v>
      </c>
      <c r="E149" s="25" t="s">
        <v>244</v>
      </c>
      <c r="F149" s="25" t="s">
        <v>205</v>
      </c>
      <c r="G149" s="43" t="s">
        <v>107</v>
      </c>
      <c r="H149" s="42" t="s">
        <v>20</v>
      </c>
      <c r="I149" s="6" t="s">
        <v>21</v>
      </c>
      <c r="J149" s="70" t="n">
        <v>36678</v>
      </c>
      <c r="K149" s="70" t="n">
        <v>-50000</v>
      </c>
      <c r="L149" s="71" t="n">
        <v>0.46</v>
      </c>
      <c r="M149" s="7" t="n">
        <v>4.491</v>
      </c>
      <c r="N149" s="7" t="n">
        <v>3.651</v>
      </c>
      <c r="O149" s="72" t="n">
        <v>1</v>
      </c>
      <c r="P149" s="8" t="n">
        <v>0.515</v>
      </c>
      <c r="Q149" s="0" t="n">
        <v>1</v>
      </c>
      <c r="R149" s="73" t="n">
        <v>-15250</v>
      </c>
    </row>
    <row r="150" customFormat="false" ht="12.75" hidden="false" customHeight="false" outlineLevel="0" collapsed="false">
      <c r="A150" s="21" t="s">
        <v>172</v>
      </c>
      <c r="B150" s="25" t="s">
        <v>246</v>
      </c>
      <c r="C150" s="25" t="s">
        <v>172</v>
      </c>
      <c r="D150" s="7" t="s">
        <v>245</v>
      </c>
      <c r="E150" s="25" t="s">
        <v>246</v>
      </c>
      <c r="F150" s="25" t="s">
        <v>205</v>
      </c>
      <c r="G150" s="43" t="s">
        <v>107</v>
      </c>
      <c r="H150" s="42" t="s">
        <v>20</v>
      </c>
      <c r="I150" s="6" t="s">
        <v>21</v>
      </c>
      <c r="J150" s="70" t="n">
        <v>36678</v>
      </c>
      <c r="K150" s="70" t="n">
        <v>10000</v>
      </c>
      <c r="L150" s="71" t="n">
        <v>0.46</v>
      </c>
      <c r="M150" s="7" t="n">
        <v>4.491</v>
      </c>
      <c r="N150" s="7" t="n">
        <v>3.651</v>
      </c>
      <c r="O150" s="72" t="n">
        <v>1</v>
      </c>
      <c r="P150" s="8" t="n">
        <v>0.515</v>
      </c>
      <c r="Q150" s="0" t="n">
        <v>1</v>
      </c>
      <c r="R150" s="73" t="n">
        <v>3050</v>
      </c>
    </row>
    <row r="151" customFormat="false" ht="12.75" hidden="false" customHeight="false" outlineLevel="0" collapsed="false">
      <c r="A151" s="21" t="s">
        <v>172</v>
      </c>
      <c r="B151" s="25" t="s">
        <v>247</v>
      </c>
      <c r="C151" s="25" t="s">
        <v>172</v>
      </c>
      <c r="D151" s="7" t="s">
        <v>245</v>
      </c>
      <c r="E151" s="25" t="s">
        <v>247</v>
      </c>
      <c r="F151" s="25" t="s">
        <v>205</v>
      </c>
      <c r="G151" s="43" t="s">
        <v>107</v>
      </c>
      <c r="H151" s="42" t="s">
        <v>20</v>
      </c>
      <c r="I151" s="6" t="s">
        <v>21</v>
      </c>
      <c r="J151" s="70" t="n">
        <v>36678</v>
      </c>
      <c r="K151" s="70" t="n">
        <v>-333333</v>
      </c>
      <c r="L151" s="71" t="n">
        <v>0.46</v>
      </c>
      <c r="M151" s="7" t="n">
        <v>4.491</v>
      </c>
      <c r="N151" s="7" t="n">
        <v>3.651</v>
      </c>
      <c r="O151" s="72" t="n">
        <v>1</v>
      </c>
      <c r="P151" s="8" t="n">
        <v>0.515</v>
      </c>
      <c r="Q151" s="0" t="n">
        <v>1</v>
      </c>
      <c r="R151" s="73" t="n">
        <v>-101666.565</v>
      </c>
    </row>
    <row r="152" customFormat="false" ht="12.75" hidden="false" customHeight="false" outlineLevel="0" collapsed="false">
      <c r="A152" s="39" t="s">
        <v>115</v>
      </c>
      <c r="B152" s="25" t="s">
        <v>248</v>
      </c>
      <c r="C152" s="25" t="s">
        <v>115</v>
      </c>
      <c r="D152" s="7" t="s">
        <v>245</v>
      </c>
      <c r="E152" s="25" t="s">
        <v>248</v>
      </c>
      <c r="F152" s="25" t="s">
        <v>205</v>
      </c>
      <c r="G152" s="43" t="s">
        <v>107</v>
      </c>
      <c r="H152" s="42" t="s">
        <v>20</v>
      </c>
      <c r="I152" s="6" t="s">
        <v>21</v>
      </c>
      <c r="J152" s="70" t="n">
        <v>36678</v>
      </c>
      <c r="K152" s="70" t="n">
        <v>-10000</v>
      </c>
      <c r="L152" s="71" t="n">
        <v>0.46</v>
      </c>
      <c r="M152" s="7" t="n">
        <v>4.491</v>
      </c>
      <c r="N152" s="7" t="n">
        <v>3.651</v>
      </c>
      <c r="O152" s="72" t="n">
        <v>1</v>
      </c>
      <c r="P152" s="8" t="n">
        <v>0.515</v>
      </c>
      <c r="Q152" s="0" t="n">
        <v>1</v>
      </c>
      <c r="R152" s="73" t="n">
        <v>-3050</v>
      </c>
    </row>
    <row r="153" customFormat="false" ht="12.75" hidden="false" customHeight="false" outlineLevel="0" collapsed="false">
      <c r="A153" s="39" t="s">
        <v>172</v>
      </c>
      <c r="B153" s="25" t="s">
        <v>249</v>
      </c>
      <c r="C153" s="25" t="s">
        <v>172</v>
      </c>
      <c r="D153" s="7" t="s">
        <v>245</v>
      </c>
      <c r="E153" s="25" t="s">
        <v>249</v>
      </c>
      <c r="F153" s="25" t="s">
        <v>205</v>
      </c>
      <c r="G153" s="43" t="s">
        <v>107</v>
      </c>
      <c r="H153" s="42" t="s">
        <v>20</v>
      </c>
      <c r="I153" s="6" t="s">
        <v>21</v>
      </c>
      <c r="J153" s="70" t="n">
        <v>36678</v>
      </c>
      <c r="K153" s="70" t="n">
        <v>50000</v>
      </c>
      <c r="L153" s="71" t="n">
        <v>0.46</v>
      </c>
      <c r="M153" s="7" t="n">
        <v>4.491</v>
      </c>
      <c r="N153" s="7" t="n">
        <v>3.651</v>
      </c>
      <c r="O153" s="72" t="n">
        <v>1</v>
      </c>
      <c r="P153" s="8" t="n">
        <v>0.515</v>
      </c>
      <c r="Q153" s="0" t="n">
        <v>1</v>
      </c>
      <c r="R153" s="73" t="n">
        <v>15250</v>
      </c>
    </row>
    <row r="154" customFormat="false" ht="12.75" hidden="false" customHeight="false" outlineLevel="0" collapsed="false">
      <c r="A154" s="39" t="s">
        <v>172</v>
      </c>
      <c r="B154" s="25" t="s">
        <v>250</v>
      </c>
      <c r="C154" s="25" t="s">
        <v>172</v>
      </c>
      <c r="D154" s="7" t="s">
        <v>245</v>
      </c>
      <c r="E154" s="25" t="s">
        <v>250</v>
      </c>
      <c r="F154" s="25" t="s">
        <v>205</v>
      </c>
      <c r="G154" s="43" t="s">
        <v>107</v>
      </c>
      <c r="H154" s="42" t="s">
        <v>20</v>
      </c>
      <c r="I154" s="6" t="s">
        <v>21</v>
      </c>
      <c r="J154" s="70" t="n">
        <v>36678</v>
      </c>
      <c r="K154" s="70" t="n">
        <v>50000</v>
      </c>
      <c r="L154" s="71" t="n">
        <v>0.46</v>
      </c>
      <c r="M154" s="7" t="n">
        <v>4.491</v>
      </c>
      <c r="N154" s="7" t="n">
        <v>3.651</v>
      </c>
      <c r="O154" s="72" t="n">
        <v>1</v>
      </c>
      <c r="P154" s="8" t="n">
        <v>0.515</v>
      </c>
      <c r="Q154" s="0" t="n">
        <v>1</v>
      </c>
      <c r="R154" s="73" t="n">
        <v>15250</v>
      </c>
    </row>
    <row r="155" customFormat="false" ht="12.75" hidden="false" customHeight="false" outlineLevel="0" collapsed="false">
      <c r="A155" s="39" t="s">
        <v>172</v>
      </c>
      <c r="B155" s="25" t="s">
        <v>251</v>
      </c>
      <c r="C155" s="25" t="s">
        <v>172</v>
      </c>
      <c r="D155" s="7" t="s">
        <v>245</v>
      </c>
      <c r="E155" s="25" t="s">
        <v>251</v>
      </c>
      <c r="F155" s="25" t="s">
        <v>205</v>
      </c>
      <c r="G155" s="43" t="s">
        <v>107</v>
      </c>
      <c r="H155" s="42" t="s">
        <v>20</v>
      </c>
      <c r="I155" s="6" t="s">
        <v>21</v>
      </c>
      <c r="J155" s="70" t="n">
        <v>36678</v>
      </c>
      <c r="K155" s="70" t="n">
        <v>-10000</v>
      </c>
      <c r="L155" s="71" t="n">
        <v>0.46</v>
      </c>
      <c r="M155" s="7" t="n">
        <v>4.491</v>
      </c>
      <c r="N155" s="7" t="n">
        <v>3.651</v>
      </c>
      <c r="O155" s="72" t="n">
        <v>1</v>
      </c>
      <c r="P155" s="8" t="n">
        <v>0.515</v>
      </c>
      <c r="Q155" s="0" t="n">
        <v>1</v>
      </c>
      <c r="R155" s="73" t="n">
        <v>-3050</v>
      </c>
    </row>
    <row r="156" customFormat="false" ht="12.75" hidden="false" customHeight="false" outlineLevel="0" collapsed="false">
      <c r="A156" s="21" t="s">
        <v>172</v>
      </c>
      <c r="B156" s="25" t="s">
        <v>244</v>
      </c>
      <c r="C156" s="25" t="s">
        <v>172</v>
      </c>
      <c r="D156" s="7" t="s">
        <v>245</v>
      </c>
      <c r="E156" s="25" t="s">
        <v>244</v>
      </c>
      <c r="F156" s="25" t="s">
        <v>205</v>
      </c>
      <c r="G156" s="43" t="s">
        <v>107</v>
      </c>
      <c r="H156" s="42" t="s">
        <v>20</v>
      </c>
      <c r="I156" s="6" t="s">
        <v>21</v>
      </c>
      <c r="J156" s="70" t="n">
        <v>36678</v>
      </c>
      <c r="K156" s="70" t="n">
        <v>-50000</v>
      </c>
      <c r="L156" s="71" t="n">
        <v>0.46</v>
      </c>
      <c r="M156" s="7" t="n">
        <v>4.491</v>
      </c>
      <c r="N156" s="7" t="n">
        <v>3.651</v>
      </c>
      <c r="O156" s="72" t="n">
        <v>1</v>
      </c>
      <c r="P156" s="8" t="n">
        <v>0.515</v>
      </c>
      <c r="Q156" s="0" t="n">
        <v>1</v>
      </c>
      <c r="R156" s="73" t="n">
        <v>-16250</v>
      </c>
    </row>
    <row r="157" customFormat="false" ht="12.75" hidden="false" customHeight="false" outlineLevel="0" collapsed="false">
      <c r="A157" s="21" t="s">
        <v>172</v>
      </c>
      <c r="B157" s="25" t="s">
        <v>246</v>
      </c>
      <c r="C157" s="25" t="s">
        <v>172</v>
      </c>
      <c r="D157" s="7" t="s">
        <v>245</v>
      </c>
      <c r="E157" s="25" t="s">
        <v>246</v>
      </c>
      <c r="F157" s="25" t="s">
        <v>205</v>
      </c>
      <c r="G157" s="43" t="s">
        <v>107</v>
      </c>
      <c r="H157" s="42" t="s">
        <v>20</v>
      </c>
      <c r="I157" s="6" t="s">
        <v>21</v>
      </c>
      <c r="J157" s="70" t="n">
        <v>36678</v>
      </c>
      <c r="K157" s="70" t="n">
        <v>10000</v>
      </c>
      <c r="L157" s="71" t="n">
        <v>0.46</v>
      </c>
      <c r="M157" s="7" t="n">
        <v>4.491</v>
      </c>
      <c r="N157" s="7" t="n">
        <v>3.651</v>
      </c>
      <c r="O157" s="72" t="n">
        <v>1</v>
      </c>
      <c r="P157" s="8" t="n">
        <v>0.515</v>
      </c>
      <c r="Q157" s="0" t="n">
        <v>1</v>
      </c>
      <c r="R157" s="73" t="n">
        <v>3250</v>
      </c>
    </row>
    <row r="158" customFormat="false" ht="12.75" hidden="false" customHeight="false" outlineLevel="0" collapsed="false">
      <c r="A158" s="21" t="s">
        <v>172</v>
      </c>
      <c r="B158" s="25" t="s">
        <v>247</v>
      </c>
      <c r="C158" s="25" t="s">
        <v>172</v>
      </c>
      <c r="D158" s="7" t="s">
        <v>245</v>
      </c>
      <c r="E158" s="25" t="s">
        <v>247</v>
      </c>
      <c r="F158" s="25" t="s">
        <v>205</v>
      </c>
      <c r="G158" s="43" t="s">
        <v>107</v>
      </c>
      <c r="H158" s="42" t="s">
        <v>20</v>
      </c>
      <c r="I158" s="6" t="s">
        <v>21</v>
      </c>
      <c r="J158" s="70" t="n">
        <v>36678</v>
      </c>
      <c r="K158" s="70" t="n">
        <v>-333333</v>
      </c>
      <c r="L158" s="71" t="n">
        <v>0.46</v>
      </c>
      <c r="M158" s="7" t="n">
        <v>4.491</v>
      </c>
      <c r="N158" s="7" t="n">
        <v>3.651</v>
      </c>
      <c r="O158" s="72" t="n">
        <v>1</v>
      </c>
      <c r="P158" s="8" t="n">
        <v>0.515</v>
      </c>
      <c r="Q158" s="0" t="n">
        <v>1</v>
      </c>
      <c r="R158" s="73" t="n">
        <v>-108333.225</v>
      </c>
    </row>
    <row r="159" customFormat="false" ht="12.75" hidden="false" customHeight="false" outlineLevel="0" collapsed="false">
      <c r="A159" s="39" t="s">
        <v>115</v>
      </c>
      <c r="B159" s="25" t="s">
        <v>248</v>
      </c>
      <c r="C159" s="25" t="s">
        <v>115</v>
      </c>
      <c r="D159" s="7" t="s">
        <v>245</v>
      </c>
      <c r="E159" s="25" t="s">
        <v>248</v>
      </c>
      <c r="F159" s="25" t="s">
        <v>205</v>
      </c>
      <c r="G159" s="43" t="s">
        <v>107</v>
      </c>
      <c r="H159" s="42" t="s">
        <v>20</v>
      </c>
      <c r="I159" s="6" t="s">
        <v>21</v>
      </c>
      <c r="J159" s="70" t="n">
        <v>36678</v>
      </c>
      <c r="K159" s="70" t="n">
        <v>-10000</v>
      </c>
      <c r="L159" s="71" t="n">
        <v>0.46</v>
      </c>
      <c r="M159" s="7" t="n">
        <v>4.491</v>
      </c>
      <c r="N159" s="7" t="n">
        <v>3.651</v>
      </c>
      <c r="O159" s="72" t="n">
        <v>1</v>
      </c>
      <c r="P159" s="8" t="n">
        <v>0.515</v>
      </c>
      <c r="Q159" s="0" t="n">
        <v>1</v>
      </c>
      <c r="R159" s="73" t="n">
        <v>-3250</v>
      </c>
    </row>
    <row r="160" customFormat="false" ht="12.75" hidden="false" customHeight="false" outlineLevel="0" collapsed="false">
      <c r="A160" s="39" t="s">
        <v>172</v>
      </c>
      <c r="B160" s="25" t="s">
        <v>249</v>
      </c>
      <c r="C160" s="25" t="s">
        <v>172</v>
      </c>
      <c r="D160" s="7" t="s">
        <v>245</v>
      </c>
      <c r="E160" s="25" t="s">
        <v>249</v>
      </c>
      <c r="F160" s="25" t="s">
        <v>205</v>
      </c>
      <c r="G160" s="43" t="s">
        <v>107</v>
      </c>
      <c r="H160" s="42" t="s">
        <v>20</v>
      </c>
      <c r="I160" s="6" t="s">
        <v>21</v>
      </c>
      <c r="J160" s="70" t="n">
        <v>36678</v>
      </c>
      <c r="K160" s="70" t="n">
        <v>50000</v>
      </c>
      <c r="L160" s="71" t="n">
        <v>0.46</v>
      </c>
      <c r="M160" s="7" t="n">
        <v>4.491</v>
      </c>
      <c r="N160" s="7" t="n">
        <v>3.651</v>
      </c>
      <c r="O160" s="72" t="n">
        <v>1</v>
      </c>
      <c r="P160" s="8" t="n">
        <v>0.515</v>
      </c>
      <c r="Q160" s="0" t="n">
        <v>1</v>
      </c>
      <c r="R160" s="73" t="n">
        <v>16250</v>
      </c>
    </row>
    <row r="161" customFormat="false" ht="12.75" hidden="false" customHeight="false" outlineLevel="0" collapsed="false">
      <c r="A161" s="39" t="s">
        <v>172</v>
      </c>
      <c r="B161" s="25" t="s">
        <v>250</v>
      </c>
      <c r="C161" s="25" t="s">
        <v>172</v>
      </c>
      <c r="D161" s="7" t="s">
        <v>245</v>
      </c>
      <c r="E161" s="25" t="s">
        <v>250</v>
      </c>
      <c r="F161" s="25" t="s">
        <v>205</v>
      </c>
      <c r="G161" s="43" t="s">
        <v>107</v>
      </c>
      <c r="H161" s="42" t="s">
        <v>20</v>
      </c>
      <c r="I161" s="6" t="s">
        <v>21</v>
      </c>
      <c r="J161" s="70" t="n">
        <v>36678</v>
      </c>
      <c r="K161" s="70" t="n">
        <v>50000</v>
      </c>
      <c r="L161" s="71" t="n">
        <v>0.46</v>
      </c>
      <c r="M161" s="7" t="n">
        <v>4.491</v>
      </c>
      <c r="N161" s="7" t="n">
        <v>3.651</v>
      </c>
      <c r="O161" s="72" t="n">
        <v>1</v>
      </c>
      <c r="P161" s="8" t="n">
        <v>0.515</v>
      </c>
      <c r="Q161" s="0" t="n">
        <v>1</v>
      </c>
      <c r="R161" s="73" t="n">
        <v>16250</v>
      </c>
    </row>
    <row r="162" customFormat="false" ht="12.75" hidden="false" customHeight="false" outlineLevel="0" collapsed="false">
      <c r="A162" s="39" t="s">
        <v>172</v>
      </c>
      <c r="B162" s="25" t="s">
        <v>251</v>
      </c>
      <c r="C162" s="25" t="s">
        <v>172</v>
      </c>
      <c r="D162" s="7" t="s">
        <v>245</v>
      </c>
      <c r="E162" s="25" t="s">
        <v>251</v>
      </c>
      <c r="F162" s="25" t="s">
        <v>205</v>
      </c>
      <c r="G162" s="43" t="s">
        <v>107</v>
      </c>
      <c r="H162" s="42" t="s">
        <v>20</v>
      </c>
      <c r="I162" s="6" t="s">
        <v>21</v>
      </c>
      <c r="J162" s="70" t="n">
        <v>36678</v>
      </c>
      <c r="K162" s="70" t="n">
        <v>-10000</v>
      </c>
      <c r="L162" s="71" t="n">
        <v>0.46</v>
      </c>
      <c r="M162" s="7" t="n">
        <v>4.491</v>
      </c>
      <c r="N162" s="7" t="n">
        <v>3.651</v>
      </c>
      <c r="O162" s="72" t="n">
        <v>1</v>
      </c>
      <c r="P162" s="8" t="n">
        <v>0.515</v>
      </c>
      <c r="Q162" s="0" t="n">
        <v>1</v>
      </c>
      <c r="R162" s="73" t="n">
        <v>-3250</v>
      </c>
    </row>
    <row r="163" customFormat="false" ht="12.75" hidden="false" customHeight="false" outlineLevel="0" collapsed="false">
      <c r="A163" s="21" t="s">
        <v>172</v>
      </c>
      <c r="B163" s="25" t="s">
        <v>244</v>
      </c>
      <c r="C163" s="25" t="s">
        <v>172</v>
      </c>
      <c r="D163" s="7" t="s">
        <v>245</v>
      </c>
      <c r="E163" s="25" t="s">
        <v>244</v>
      </c>
      <c r="F163" s="25" t="s">
        <v>205</v>
      </c>
      <c r="G163" s="43" t="s">
        <v>107</v>
      </c>
      <c r="H163" s="42" t="s">
        <v>20</v>
      </c>
      <c r="I163" s="6" t="s">
        <v>21</v>
      </c>
      <c r="J163" s="70" t="n">
        <v>36678</v>
      </c>
      <c r="K163" s="70" t="n">
        <v>-50000</v>
      </c>
      <c r="L163" s="71" t="n">
        <v>0.46</v>
      </c>
      <c r="M163" s="7" t="n">
        <v>4.491</v>
      </c>
      <c r="N163" s="7" t="n">
        <v>3.651</v>
      </c>
      <c r="O163" s="72" t="n">
        <v>1</v>
      </c>
      <c r="P163" s="8" t="n">
        <v>0.515</v>
      </c>
      <c r="Q163" s="0" t="n">
        <v>1</v>
      </c>
      <c r="R163" s="73" t="n">
        <v>-14250</v>
      </c>
    </row>
    <row r="164" customFormat="false" ht="12.75" hidden="false" customHeight="false" outlineLevel="0" collapsed="false">
      <c r="A164" s="21" t="s">
        <v>172</v>
      </c>
      <c r="B164" s="25" t="s">
        <v>246</v>
      </c>
      <c r="C164" s="25" t="s">
        <v>172</v>
      </c>
      <c r="D164" s="7" t="s">
        <v>245</v>
      </c>
      <c r="E164" s="25" t="s">
        <v>246</v>
      </c>
      <c r="F164" s="25" t="s">
        <v>205</v>
      </c>
      <c r="G164" s="43" t="s">
        <v>107</v>
      </c>
      <c r="H164" s="42" t="s">
        <v>20</v>
      </c>
      <c r="I164" s="6" t="s">
        <v>21</v>
      </c>
      <c r="J164" s="70" t="n">
        <v>36678</v>
      </c>
      <c r="K164" s="70" t="n">
        <v>10000</v>
      </c>
      <c r="L164" s="71" t="n">
        <v>0.46</v>
      </c>
      <c r="M164" s="7" t="n">
        <v>4.491</v>
      </c>
      <c r="N164" s="7" t="n">
        <v>3.651</v>
      </c>
      <c r="O164" s="72" t="n">
        <v>1</v>
      </c>
      <c r="P164" s="8" t="n">
        <v>0.515</v>
      </c>
      <c r="Q164" s="0" t="n">
        <v>1</v>
      </c>
      <c r="R164" s="73" t="n">
        <v>2850</v>
      </c>
    </row>
    <row r="165" customFormat="false" ht="12.75" hidden="false" customHeight="false" outlineLevel="0" collapsed="false">
      <c r="A165" s="21" t="s">
        <v>172</v>
      </c>
      <c r="B165" s="25" t="s">
        <v>247</v>
      </c>
      <c r="C165" s="25" t="s">
        <v>172</v>
      </c>
      <c r="D165" s="7" t="s">
        <v>245</v>
      </c>
      <c r="E165" s="25" t="s">
        <v>247</v>
      </c>
      <c r="F165" s="25" t="s">
        <v>205</v>
      </c>
      <c r="G165" s="43" t="s">
        <v>107</v>
      </c>
      <c r="H165" s="42" t="s">
        <v>20</v>
      </c>
      <c r="I165" s="6" t="s">
        <v>21</v>
      </c>
      <c r="J165" s="70" t="n">
        <v>36678</v>
      </c>
      <c r="K165" s="70" t="n">
        <v>-333333</v>
      </c>
      <c r="L165" s="71" t="n">
        <v>0.46</v>
      </c>
      <c r="M165" s="7" t="n">
        <v>4.491</v>
      </c>
      <c r="N165" s="7" t="n">
        <v>3.651</v>
      </c>
      <c r="O165" s="72" t="n">
        <v>1</v>
      </c>
      <c r="P165" s="8" t="n">
        <v>0.515</v>
      </c>
      <c r="Q165" s="0" t="n">
        <v>1</v>
      </c>
      <c r="R165" s="73" t="n">
        <v>-94999.905</v>
      </c>
    </row>
    <row r="166" customFormat="false" ht="12.75" hidden="false" customHeight="false" outlineLevel="0" collapsed="false">
      <c r="A166" s="39" t="s">
        <v>115</v>
      </c>
      <c r="B166" s="25" t="s">
        <v>248</v>
      </c>
      <c r="C166" s="25" t="s">
        <v>115</v>
      </c>
      <c r="D166" s="7" t="s">
        <v>245</v>
      </c>
      <c r="E166" s="25" t="s">
        <v>248</v>
      </c>
      <c r="F166" s="25" t="s">
        <v>205</v>
      </c>
      <c r="G166" s="43" t="s">
        <v>107</v>
      </c>
      <c r="H166" s="42" t="s">
        <v>20</v>
      </c>
      <c r="I166" s="6" t="s">
        <v>21</v>
      </c>
      <c r="J166" s="70" t="n">
        <v>36678</v>
      </c>
      <c r="K166" s="70" t="n">
        <v>-10000</v>
      </c>
      <c r="L166" s="71" t="n">
        <v>0.46</v>
      </c>
      <c r="M166" s="7" t="n">
        <v>4.491</v>
      </c>
      <c r="N166" s="7" t="n">
        <v>3.651</v>
      </c>
      <c r="O166" s="72" t="n">
        <v>1</v>
      </c>
      <c r="P166" s="8" t="n">
        <v>0.515</v>
      </c>
      <c r="Q166" s="0" t="n">
        <v>1</v>
      </c>
      <c r="R166" s="73" t="n">
        <v>-2850</v>
      </c>
    </row>
    <row r="167" customFormat="false" ht="12.75" hidden="false" customHeight="false" outlineLevel="0" collapsed="false">
      <c r="A167" s="39" t="s">
        <v>172</v>
      </c>
      <c r="B167" s="25" t="s">
        <v>249</v>
      </c>
      <c r="C167" s="25" t="s">
        <v>172</v>
      </c>
      <c r="D167" s="7" t="s">
        <v>245</v>
      </c>
      <c r="E167" s="25" t="s">
        <v>249</v>
      </c>
      <c r="F167" s="25" t="s">
        <v>205</v>
      </c>
      <c r="G167" s="43" t="s">
        <v>107</v>
      </c>
      <c r="H167" s="42" t="s">
        <v>20</v>
      </c>
      <c r="I167" s="6" t="s">
        <v>21</v>
      </c>
      <c r="J167" s="70" t="n">
        <v>36678</v>
      </c>
      <c r="K167" s="70" t="n">
        <v>50000</v>
      </c>
      <c r="L167" s="71" t="n">
        <v>0.46</v>
      </c>
      <c r="M167" s="7" t="n">
        <v>4.491</v>
      </c>
      <c r="N167" s="7" t="n">
        <v>3.651</v>
      </c>
      <c r="O167" s="72" t="n">
        <v>1</v>
      </c>
      <c r="P167" s="8" t="n">
        <v>0.515</v>
      </c>
      <c r="Q167" s="0" t="n">
        <v>1</v>
      </c>
      <c r="R167" s="73" t="n">
        <v>14250</v>
      </c>
    </row>
    <row r="168" customFormat="false" ht="12.75" hidden="false" customHeight="false" outlineLevel="0" collapsed="false">
      <c r="A168" s="39" t="s">
        <v>172</v>
      </c>
      <c r="B168" s="25" t="s">
        <v>250</v>
      </c>
      <c r="C168" s="25" t="s">
        <v>172</v>
      </c>
      <c r="D168" s="7" t="s">
        <v>245</v>
      </c>
      <c r="E168" s="25" t="s">
        <v>250</v>
      </c>
      <c r="F168" s="25" t="s">
        <v>205</v>
      </c>
      <c r="G168" s="43" t="s">
        <v>107</v>
      </c>
      <c r="H168" s="42" t="s">
        <v>20</v>
      </c>
      <c r="I168" s="6" t="s">
        <v>21</v>
      </c>
      <c r="J168" s="70" t="n">
        <v>36678</v>
      </c>
      <c r="K168" s="70" t="n">
        <v>50000</v>
      </c>
      <c r="L168" s="71" t="n">
        <v>0.46</v>
      </c>
      <c r="M168" s="7" t="n">
        <v>4.491</v>
      </c>
      <c r="N168" s="7" t="n">
        <v>3.651</v>
      </c>
      <c r="O168" s="72" t="n">
        <v>1</v>
      </c>
      <c r="P168" s="8" t="n">
        <v>0.515</v>
      </c>
      <c r="Q168" s="0" t="n">
        <v>1</v>
      </c>
      <c r="R168" s="73" t="n">
        <v>14250</v>
      </c>
    </row>
    <row r="169" customFormat="false" ht="12.75" hidden="false" customHeight="false" outlineLevel="0" collapsed="false">
      <c r="A169" s="39" t="s">
        <v>172</v>
      </c>
      <c r="B169" s="25" t="s">
        <v>251</v>
      </c>
      <c r="C169" s="25" t="s">
        <v>172</v>
      </c>
      <c r="D169" s="7" t="s">
        <v>245</v>
      </c>
      <c r="E169" s="25" t="s">
        <v>251</v>
      </c>
      <c r="F169" s="25" t="s">
        <v>205</v>
      </c>
      <c r="G169" s="43" t="s">
        <v>107</v>
      </c>
      <c r="H169" s="42" t="s">
        <v>20</v>
      </c>
      <c r="I169" s="6" t="s">
        <v>21</v>
      </c>
      <c r="J169" s="70" t="n">
        <v>36678</v>
      </c>
      <c r="K169" s="70" t="n">
        <v>-10000</v>
      </c>
      <c r="L169" s="71" t="n">
        <v>0.46</v>
      </c>
      <c r="M169" s="7" t="n">
        <v>4.491</v>
      </c>
      <c r="N169" s="7" t="n">
        <v>3.651</v>
      </c>
      <c r="O169" s="72" t="n">
        <v>1</v>
      </c>
      <c r="P169" s="8" t="n">
        <v>0.515</v>
      </c>
      <c r="Q169" s="0" t="n">
        <v>1</v>
      </c>
      <c r="R169" s="73" t="n">
        <v>-2850</v>
      </c>
    </row>
    <row r="170" customFormat="false" ht="12.75" hidden="false" customHeight="false" outlineLevel="0" collapsed="false">
      <c r="A170" s="21" t="s">
        <v>172</v>
      </c>
      <c r="B170" s="25" t="s">
        <v>244</v>
      </c>
      <c r="C170" s="25" t="s">
        <v>172</v>
      </c>
      <c r="D170" s="7" t="s">
        <v>245</v>
      </c>
      <c r="E170" s="25" t="s">
        <v>244</v>
      </c>
      <c r="F170" s="25" t="s">
        <v>205</v>
      </c>
      <c r="G170" s="43" t="s">
        <v>107</v>
      </c>
      <c r="H170" s="42" t="s">
        <v>20</v>
      </c>
      <c r="I170" s="6" t="s">
        <v>21</v>
      </c>
      <c r="J170" s="70" t="n">
        <v>36678</v>
      </c>
      <c r="K170" s="70" t="n">
        <v>-50000</v>
      </c>
      <c r="L170" s="71" t="n">
        <v>0.46</v>
      </c>
      <c r="M170" s="7" t="n">
        <v>4.491</v>
      </c>
      <c r="N170" s="7" t="n">
        <v>3.651</v>
      </c>
      <c r="O170" s="72" t="n">
        <v>1</v>
      </c>
      <c r="P170" s="8" t="n">
        <v>0.515</v>
      </c>
      <c r="Q170" s="0" t="n">
        <v>1</v>
      </c>
      <c r="R170" s="73" t="n">
        <v>-11000</v>
      </c>
    </row>
    <row r="171" customFormat="false" ht="12.75" hidden="false" customHeight="false" outlineLevel="0" collapsed="false">
      <c r="A171" s="21" t="s">
        <v>172</v>
      </c>
      <c r="B171" s="25" t="s">
        <v>246</v>
      </c>
      <c r="C171" s="25" t="s">
        <v>172</v>
      </c>
      <c r="D171" s="7" t="s">
        <v>245</v>
      </c>
      <c r="E171" s="25" t="s">
        <v>246</v>
      </c>
      <c r="F171" s="25" t="s">
        <v>205</v>
      </c>
      <c r="G171" s="43" t="s">
        <v>107</v>
      </c>
      <c r="H171" s="42" t="s">
        <v>20</v>
      </c>
      <c r="I171" s="6" t="s">
        <v>21</v>
      </c>
      <c r="J171" s="70" t="n">
        <v>36678</v>
      </c>
      <c r="K171" s="70" t="n">
        <v>10000</v>
      </c>
      <c r="L171" s="71" t="n">
        <v>0.46</v>
      </c>
      <c r="M171" s="7" t="n">
        <v>4.491</v>
      </c>
      <c r="N171" s="7" t="n">
        <v>3.651</v>
      </c>
      <c r="O171" s="72" t="n">
        <v>1</v>
      </c>
      <c r="P171" s="8" t="n">
        <v>0.515</v>
      </c>
      <c r="Q171" s="0" t="n">
        <v>1</v>
      </c>
      <c r="R171" s="73" t="n">
        <v>2200</v>
      </c>
    </row>
    <row r="172" customFormat="false" ht="12.75" hidden="false" customHeight="false" outlineLevel="0" collapsed="false">
      <c r="A172" s="21" t="s">
        <v>172</v>
      </c>
      <c r="B172" s="25" t="s">
        <v>247</v>
      </c>
      <c r="C172" s="25" t="s">
        <v>172</v>
      </c>
      <c r="D172" s="7" t="s">
        <v>245</v>
      </c>
      <c r="E172" s="25" t="s">
        <v>247</v>
      </c>
      <c r="F172" s="25" t="s">
        <v>205</v>
      </c>
      <c r="G172" s="43" t="s">
        <v>107</v>
      </c>
      <c r="H172" s="42" t="s">
        <v>20</v>
      </c>
      <c r="I172" s="6" t="s">
        <v>21</v>
      </c>
      <c r="J172" s="70" t="n">
        <v>36678</v>
      </c>
      <c r="K172" s="70" t="n">
        <v>-333333</v>
      </c>
      <c r="L172" s="71" t="n">
        <v>0.46</v>
      </c>
      <c r="M172" s="7" t="n">
        <v>4.491</v>
      </c>
      <c r="N172" s="7" t="n">
        <v>3.651</v>
      </c>
      <c r="O172" s="72" t="n">
        <v>1</v>
      </c>
      <c r="P172" s="8" t="n">
        <v>0.515</v>
      </c>
      <c r="Q172" s="0" t="n">
        <v>1</v>
      </c>
      <c r="R172" s="73" t="n">
        <v>-73333.2599999999</v>
      </c>
    </row>
    <row r="173" customFormat="false" ht="12.75" hidden="false" customHeight="false" outlineLevel="0" collapsed="false">
      <c r="A173" s="39" t="s">
        <v>115</v>
      </c>
      <c r="B173" s="25" t="s">
        <v>248</v>
      </c>
      <c r="C173" s="25" t="s">
        <v>115</v>
      </c>
      <c r="D173" s="7" t="s">
        <v>245</v>
      </c>
      <c r="E173" s="25" t="s">
        <v>248</v>
      </c>
      <c r="F173" s="25" t="s">
        <v>205</v>
      </c>
      <c r="G173" s="43" t="s">
        <v>107</v>
      </c>
      <c r="H173" s="42" t="s">
        <v>20</v>
      </c>
      <c r="I173" s="6" t="s">
        <v>21</v>
      </c>
      <c r="J173" s="70" t="n">
        <v>36678</v>
      </c>
      <c r="K173" s="70" t="n">
        <v>-10000</v>
      </c>
      <c r="L173" s="71" t="n">
        <v>0.46</v>
      </c>
      <c r="M173" s="7" t="n">
        <v>4.491</v>
      </c>
      <c r="N173" s="7" t="n">
        <v>3.651</v>
      </c>
      <c r="O173" s="72" t="n">
        <v>1</v>
      </c>
      <c r="P173" s="8" t="n">
        <v>0.515</v>
      </c>
      <c r="Q173" s="0" t="n">
        <v>1</v>
      </c>
      <c r="R173" s="73" t="n">
        <v>-2200</v>
      </c>
    </row>
    <row r="174" customFormat="false" ht="12.75" hidden="false" customHeight="false" outlineLevel="0" collapsed="false">
      <c r="A174" s="39" t="s">
        <v>172</v>
      </c>
      <c r="B174" s="25" t="s">
        <v>249</v>
      </c>
      <c r="C174" s="25" t="s">
        <v>172</v>
      </c>
      <c r="D174" s="7" t="s">
        <v>245</v>
      </c>
      <c r="E174" s="25" t="s">
        <v>249</v>
      </c>
      <c r="F174" s="25" t="s">
        <v>205</v>
      </c>
      <c r="G174" s="43" t="s">
        <v>107</v>
      </c>
      <c r="H174" s="42" t="s">
        <v>20</v>
      </c>
      <c r="I174" s="6" t="s">
        <v>21</v>
      </c>
      <c r="J174" s="70" t="n">
        <v>36678</v>
      </c>
      <c r="K174" s="70" t="n">
        <v>50000</v>
      </c>
      <c r="L174" s="71" t="n">
        <v>0.46</v>
      </c>
      <c r="M174" s="7" t="n">
        <v>4.491</v>
      </c>
      <c r="N174" s="7" t="n">
        <v>3.651</v>
      </c>
      <c r="O174" s="72" t="n">
        <v>1</v>
      </c>
      <c r="P174" s="8" t="n">
        <v>0.515</v>
      </c>
      <c r="Q174" s="0" t="n">
        <v>1</v>
      </c>
      <c r="R174" s="73" t="n">
        <v>11000</v>
      </c>
    </row>
    <row r="175" customFormat="false" ht="12.75" hidden="false" customHeight="false" outlineLevel="0" collapsed="false">
      <c r="A175" s="39" t="s">
        <v>172</v>
      </c>
      <c r="B175" s="25" t="s">
        <v>250</v>
      </c>
      <c r="C175" s="25" t="s">
        <v>172</v>
      </c>
      <c r="D175" s="7" t="s">
        <v>245</v>
      </c>
      <c r="E175" s="25" t="s">
        <v>250</v>
      </c>
      <c r="F175" s="25" t="s">
        <v>205</v>
      </c>
      <c r="G175" s="43" t="s">
        <v>107</v>
      </c>
      <c r="H175" s="42" t="s">
        <v>20</v>
      </c>
      <c r="I175" s="6" t="s">
        <v>21</v>
      </c>
      <c r="J175" s="70" t="n">
        <v>36678</v>
      </c>
      <c r="K175" s="70" t="n">
        <v>50000</v>
      </c>
      <c r="L175" s="71" t="n">
        <v>0.46</v>
      </c>
      <c r="M175" s="7" t="n">
        <v>4.491</v>
      </c>
      <c r="N175" s="7" t="n">
        <v>3.651</v>
      </c>
      <c r="O175" s="72" t="n">
        <v>1</v>
      </c>
      <c r="P175" s="8" t="n">
        <v>0.515</v>
      </c>
      <c r="Q175" s="0" t="n">
        <v>1</v>
      </c>
      <c r="R175" s="73" t="n">
        <v>11000</v>
      </c>
    </row>
    <row r="176" customFormat="false" ht="12.75" hidden="false" customHeight="false" outlineLevel="0" collapsed="false">
      <c r="A176" s="39" t="s">
        <v>172</v>
      </c>
      <c r="B176" s="25" t="s">
        <v>251</v>
      </c>
      <c r="C176" s="25" t="s">
        <v>172</v>
      </c>
      <c r="D176" s="7" t="s">
        <v>245</v>
      </c>
      <c r="E176" s="25" t="s">
        <v>251</v>
      </c>
      <c r="F176" s="25" t="s">
        <v>205</v>
      </c>
      <c r="G176" s="43" t="s">
        <v>107</v>
      </c>
      <c r="H176" s="42" t="s">
        <v>20</v>
      </c>
      <c r="I176" s="6" t="s">
        <v>21</v>
      </c>
      <c r="J176" s="70" t="n">
        <v>36678</v>
      </c>
      <c r="K176" s="70" t="n">
        <v>-10000</v>
      </c>
      <c r="L176" s="71" t="n">
        <v>0.46</v>
      </c>
      <c r="M176" s="7" t="n">
        <v>4.491</v>
      </c>
      <c r="N176" s="7" t="n">
        <v>3.651</v>
      </c>
      <c r="O176" s="72" t="n">
        <v>1</v>
      </c>
      <c r="P176" s="8" t="n">
        <v>0.515</v>
      </c>
      <c r="Q176" s="0" t="n">
        <v>1</v>
      </c>
      <c r="R176" s="73" t="n">
        <v>-2200</v>
      </c>
    </row>
    <row r="177" customFormat="false" ht="12.75" hidden="false" customHeight="false" outlineLevel="0" collapsed="false">
      <c r="A177" s="21" t="s">
        <v>172</v>
      </c>
      <c r="B177" s="25" t="s">
        <v>244</v>
      </c>
      <c r="C177" s="25" t="s">
        <v>172</v>
      </c>
      <c r="D177" s="7" t="s">
        <v>245</v>
      </c>
      <c r="E177" s="25" t="s">
        <v>244</v>
      </c>
      <c r="F177" s="25" t="s">
        <v>205</v>
      </c>
      <c r="G177" s="43" t="s">
        <v>107</v>
      </c>
      <c r="H177" s="42" t="s">
        <v>20</v>
      </c>
      <c r="I177" s="6" t="s">
        <v>21</v>
      </c>
      <c r="J177" s="70" t="n">
        <v>36678</v>
      </c>
      <c r="K177" s="70" t="n">
        <v>-50000</v>
      </c>
      <c r="L177" s="71" t="n">
        <v>0.46</v>
      </c>
      <c r="M177" s="7" t="n">
        <v>4.491</v>
      </c>
      <c r="N177" s="7" t="n">
        <v>3.651</v>
      </c>
      <c r="O177" s="72" t="n">
        <v>1</v>
      </c>
      <c r="P177" s="8" t="n">
        <v>0.515</v>
      </c>
      <c r="Q177" s="0" t="n">
        <v>1</v>
      </c>
      <c r="R177" s="73" t="n">
        <v>-11000</v>
      </c>
    </row>
    <row r="178" customFormat="false" ht="12.75" hidden="false" customHeight="false" outlineLevel="0" collapsed="false">
      <c r="A178" s="21" t="s">
        <v>172</v>
      </c>
      <c r="B178" s="25" t="s">
        <v>246</v>
      </c>
      <c r="C178" s="25" t="s">
        <v>172</v>
      </c>
      <c r="D178" s="7" t="s">
        <v>245</v>
      </c>
      <c r="E178" s="25" t="s">
        <v>246</v>
      </c>
      <c r="F178" s="25" t="s">
        <v>205</v>
      </c>
      <c r="G178" s="43" t="s">
        <v>107</v>
      </c>
      <c r="H178" s="42" t="s">
        <v>20</v>
      </c>
      <c r="I178" s="6" t="s">
        <v>21</v>
      </c>
      <c r="J178" s="70" t="n">
        <v>36678</v>
      </c>
      <c r="K178" s="70" t="n">
        <v>10000</v>
      </c>
      <c r="L178" s="71" t="n">
        <v>0.46</v>
      </c>
      <c r="M178" s="7" t="n">
        <v>4.491</v>
      </c>
      <c r="N178" s="7" t="n">
        <v>3.651</v>
      </c>
      <c r="O178" s="72" t="n">
        <v>1</v>
      </c>
      <c r="P178" s="8" t="n">
        <v>0.515</v>
      </c>
      <c r="Q178" s="0" t="n">
        <v>1</v>
      </c>
      <c r="R178" s="73" t="n">
        <v>2200</v>
      </c>
    </row>
    <row r="179" customFormat="false" ht="12.75" hidden="false" customHeight="false" outlineLevel="0" collapsed="false">
      <c r="A179" s="21" t="s">
        <v>172</v>
      </c>
      <c r="B179" s="25" t="s">
        <v>247</v>
      </c>
      <c r="C179" s="25" t="s">
        <v>172</v>
      </c>
      <c r="D179" s="7" t="s">
        <v>245</v>
      </c>
      <c r="E179" s="25" t="s">
        <v>247</v>
      </c>
      <c r="F179" s="25" t="s">
        <v>205</v>
      </c>
      <c r="G179" s="43" t="s">
        <v>107</v>
      </c>
      <c r="H179" s="42" t="s">
        <v>20</v>
      </c>
      <c r="I179" s="6" t="s">
        <v>21</v>
      </c>
      <c r="J179" s="70" t="n">
        <v>36678</v>
      </c>
      <c r="K179" s="70" t="n">
        <v>-333333</v>
      </c>
      <c r="L179" s="71" t="n">
        <v>0.46</v>
      </c>
      <c r="M179" s="7" t="n">
        <v>4.491</v>
      </c>
      <c r="N179" s="7" t="n">
        <v>3.651</v>
      </c>
      <c r="O179" s="72" t="n">
        <v>1</v>
      </c>
      <c r="P179" s="8" t="n">
        <v>0.515</v>
      </c>
      <c r="Q179" s="0" t="n">
        <v>1</v>
      </c>
      <c r="R179" s="73" t="n">
        <v>-73333.2599999999</v>
      </c>
    </row>
    <row r="180" customFormat="false" ht="12.75" hidden="false" customHeight="false" outlineLevel="0" collapsed="false">
      <c r="A180" s="39" t="s">
        <v>115</v>
      </c>
      <c r="B180" s="25" t="s">
        <v>248</v>
      </c>
      <c r="C180" s="25" t="s">
        <v>115</v>
      </c>
      <c r="D180" s="7" t="s">
        <v>245</v>
      </c>
      <c r="E180" s="25" t="s">
        <v>248</v>
      </c>
      <c r="F180" s="25" t="s">
        <v>205</v>
      </c>
      <c r="G180" s="43" t="s">
        <v>107</v>
      </c>
      <c r="H180" s="42" t="s">
        <v>20</v>
      </c>
      <c r="I180" s="6" t="s">
        <v>21</v>
      </c>
      <c r="J180" s="70" t="n">
        <v>36678</v>
      </c>
      <c r="K180" s="70" t="n">
        <v>-10000</v>
      </c>
      <c r="L180" s="71" t="n">
        <v>0.46</v>
      </c>
      <c r="M180" s="7" t="n">
        <v>4.491</v>
      </c>
      <c r="N180" s="7" t="n">
        <v>3.651</v>
      </c>
      <c r="O180" s="72" t="n">
        <v>1</v>
      </c>
      <c r="P180" s="8" t="n">
        <v>0.515</v>
      </c>
      <c r="Q180" s="0" t="n">
        <v>1</v>
      </c>
      <c r="R180" s="73" t="n">
        <v>-2200</v>
      </c>
    </row>
    <row r="181" customFormat="false" ht="12.75" hidden="false" customHeight="false" outlineLevel="0" collapsed="false">
      <c r="A181" s="39" t="s">
        <v>172</v>
      </c>
      <c r="B181" s="25" t="s">
        <v>249</v>
      </c>
      <c r="C181" s="25" t="s">
        <v>172</v>
      </c>
      <c r="D181" s="7" t="s">
        <v>245</v>
      </c>
      <c r="E181" s="25" t="s">
        <v>249</v>
      </c>
      <c r="F181" s="25" t="s">
        <v>205</v>
      </c>
      <c r="G181" s="43" t="s">
        <v>107</v>
      </c>
      <c r="H181" s="42" t="s">
        <v>20</v>
      </c>
      <c r="I181" s="6" t="s">
        <v>21</v>
      </c>
      <c r="J181" s="70" t="n">
        <v>36678</v>
      </c>
      <c r="K181" s="70" t="n">
        <v>50000</v>
      </c>
      <c r="L181" s="71" t="n">
        <v>0.46</v>
      </c>
      <c r="M181" s="7" t="n">
        <v>4.491</v>
      </c>
      <c r="N181" s="7" t="n">
        <v>3.651</v>
      </c>
      <c r="O181" s="72" t="n">
        <v>1</v>
      </c>
      <c r="P181" s="8" t="n">
        <v>0.515</v>
      </c>
      <c r="Q181" s="0" t="n">
        <v>1</v>
      </c>
      <c r="R181" s="73" t="n">
        <v>11000</v>
      </c>
    </row>
    <row r="182" customFormat="false" ht="12.75" hidden="false" customHeight="false" outlineLevel="0" collapsed="false">
      <c r="A182" s="39" t="s">
        <v>172</v>
      </c>
      <c r="B182" s="25" t="s">
        <v>250</v>
      </c>
      <c r="C182" s="25" t="s">
        <v>172</v>
      </c>
      <c r="D182" s="7" t="s">
        <v>245</v>
      </c>
      <c r="E182" s="25" t="s">
        <v>250</v>
      </c>
      <c r="F182" s="25" t="s">
        <v>205</v>
      </c>
      <c r="G182" s="43" t="s">
        <v>107</v>
      </c>
      <c r="H182" s="42" t="s">
        <v>20</v>
      </c>
      <c r="I182" s="6" t="s">
        <v>21</v>
      </c>
      <c r="J182" s="70" t="n">
        <v>36678</v>
      </c>
      <c r="K182" s="70" t="n">
        <v>50000</v>
      </c>
      <c r="L182" s="71" t="n">
        <v>0.46</v>
      </c>
      <c r="M182" s="7" t="n">
        <v>4.491</v>
      </c>
      <c r="N182" s="7" t="n">
        <v>3.651</v>
      </c>
      <c r="O182" s="72" t="n">
        <v>1</v>
      </c>
      <c r="P182" s="8" t="n">
        <v>0.515</v>
      </c>
      <c r="Q182" s="0" t="n">
        <v>1</v>
      </c>
      <c r="R182" s="73" t="n">
        <v>11000</v>
      </c>
    </row>
    <row r="183" customFormat="false" ht="12.75" hidden="false" customHeight="false" outlineLevel="0" collapsed="false">
      <c r="A183" s="39" t="s">
        <v>172</v>
      </c>
      <c r="B183" s="25" t="s">
        <v>251</v>
      </c>
      <c r="C183" s="25" t="s">
        <v>172</v>
      </c>
      <c r="D183" s="7" t="s">
        <v>245</v>
      </c>
      <c r="E183" s="25" t="s">
        <v>251</v>
      </c>
      <c r="F183" s="25" t="s">
        <v>205</v>
      </c>
      <c r="G183" s="43" t="s">
        <v>107</v>
      </c>
      <c r="H183" s="42" t="s">
        <v>20</v>
      </c>
      <c r="I183" s="6" t="s">
        <v>21</v>
      </c>
      <c r="J183" s="70" t="n">
        <v>36678</v>
      </c>
      <c r="K183" s="70" t="n">
        <v>-10000</v>
      </c>
      <c r="L183" s="71" t="n">
        <v>0.46</v>
      </c>
      <c r="M183" s="7" t="n">
        <v>4.491</v>
      </c>
      <c r="N183" s="7" t="n">
        <v>3.651</v>
      </c>
      <c r="O183" s="72" t="n">
        <v>1</v>
      </c>
      <c r="P183" s="8" t="n">
        <v>0.515</v>
      </c>
      <c r="Q183" s="0" t="n">
        <v>1</v>
      </c>
      <c r="R183" s="73" t="n">
        <v>-2200</v>
      </c>
    </row>
    <row r="184" customFormat="false" ht="12.75" hidden="false" customHeight="false" outlineLevel="0" collapsed="false">
      <c r="A184" s="21" t="s">
        <v>172</v>
      </c>
      <c r="B184" s="25" t="s">
        <v>244</v>
      </c>
      <c r="C184" s="25" t="s">
        <v>172</v>
      </c>
      <c r="D184" s="7" t="s">
        <v>245</v>
      </c>
      <c r="E184" s="25" t="s">
        <v>244</v>
      </c>
      <c r="F184" s="25" t="s">
        <v>205</v>
      </c>
      <c r="G184" s="43" t="s">
        <v>107</v>
      </c>
      <c r="H184" s="42" t="s">
        <v>20</v>
      </c>
      <c r="I184" s="6" t="s">
        <v>21</v>
      </c>
      <c r="J184" s="70" t="n">
        <v>36678</v>
      </c>
      <c r="K184" s="70" t="n">
        <v>-50000</v>
      </c>
      <c r="L184" s="71" t="n">
        <v>0.46</v>
      </c>
      <c r="M184" s="7" t="n">
        <v>4.491</v>
      </c>
      <c r="N184" s="7" t="n">
        <v>3.651</v>
      </c>
      <c r="O184" s="72" t="n">
        <v>1</v>
      </c>
      <c r="P184" s="8" t="n">
        <v>0.515</v>
      </c>
      <c r="Q184" s="0" t="n">
        <v>1</v>
      </c>
      <c r="R184" s="73" t="n">
        <v>-11000</v>
      </c>
    </row>
    <row r="185" customFormat="false" ht="12.75" hidden="false" customHeight="false" outlineLevel="0" collapsed="false">
      <c r="A185" s="21" t="s">
        <v>172</v>
      </c>
      <c r="B185" s="25" t="s">
        <v>246</v>
      </c>
      <c r="C185" s="25" t="s">
        <v>172</v>
      </c>
      <c r="D185" s="7" t="s">
        <v>245</v>
      </c>
      <c r="E185" s="25" t="s">
        <v>246</v>
      </c>
      <c r="F185" s="25" t="s">
        <v>205</v>
      </c>
      <c r="G185" s="43" t="s">
        <v>107</v>
      </c>
      <c r="H185" s="42" t="s">
        <v>20</v>
      </c>
      <c r="I185" s="6" t="s">
        <v>21</v>
      </c>
      <c r="J185" s="70" t="n">
        <v>36678</v>
      </c>
      <c r="K185" s="70" t="n">
        <v>10000</v>
      </c>
      <c r="L185" s="71" t="n">
        <v>0.46</v>
      </c>
      <c r="M185" s="7" t="n">
        <v>4.491</v>
      </c>
      <c r="N185" s="7" t="n">
        <v>3.651</v>
      </c>
      <c r="O185" s="72" t="n">
        <v>1</v>
      </c>
      <c r="P185" s="8" t="n">
        <v>0.515</v>
      </c>
      <c r="Q185" s="0" t="n">
        <v>1</v>
      </c>
      <c r="R185" s="73" t="n">
        <v>2200</v>
      </c>
    </row>
    <row r="186" customFormat="false" ht="12.75" hidden="false" customHeight="false" outlineLevel="0" collapsed="false">
      <c r="A186" s="21" t="s">
        <v>172</v>
      </c>
      <c r="B186" s="25" t="s">
        <v>247</v>
      </c>
      <c r="C186" s="25" t="s">
        <v>172</v>
      </c>
      <c r="D186" s="7" t="s">
        <v>245</v>
      </c>
      <c r="E186" s="25" t="s">
        <v>247</v>
      </c>
      <c r="F186" s="25" t="s">
        <v>205</v>
      </c>
      <c r="G186" s="43" t="s">
        <v>107</v>
      </c>
      <c r="H186" s="42" t="s">
        <v>20</v>
      </c>
      <c r="I186" s="6" t="s">
        <v>21</v>
      </c>
      <c r="J186" s="70" t="n">
        <v>36678</v>
      </c>
      <c r="K186" s="70" t="n">
        <v>-333333</v>
      </c>
      <c r="L186" s="71" t="n">
        <v>0.46</v>
      </c>
      <c r="M186" s="7" t="n">
        <v>4.491</v>
      </c>
      <c r="N186" s="7" t="n">
        <v>3.651</v>
      </c>
      <c r="O186" s="72" t="n">
        <v>1</v>
      </c>
      <c r="P186" s="8" t="n">
        <v>0.515</v>
      </c>
      <c r="Q186" s="0" t="n">
        <v>1</v>
      </c>
      <c r="R186" s="73" t="n">
        <v>-73333.2599999999</v>
      </c>
    </row>
    <row r="187" customFormat="false" ht="12.75" hidden="false" customHeight="false" outlineLevel="0" collapsed="false">
      <c r="A187" s="39" t="s">
        <v>115</v>
      </c>
      <c r="B187" s="25" t="s">
        <v>248</v>
      </c>
      <c r="C187" s="25" t="s">
        <v>115</v>
      </c>
      <c r="D187" s="7" t="s">
        <v>245</v>
      </c>
      <c r="E187" s="25" t="s">
        <v>248</v>
      </c>
      <c r="F187" s="25" t="s">
        <v>205</v>
      </c>
      <c r="G187" s="43" t="s">
        <v>107</v>
      </c>
      <c r="H187" s="42" t="s">
        <v>20</v>
      </c>
      <c r="I187" s="6" t="s">
        <v>21</v>
      </c>
      <c r="J187" s="70" t="n">
        <v>36678</v>
      </c>
      <c r="K187" s="70" t="n">
        <v>-10000</v>
      </c>
      <c r="L187" s="71" t="n">
        <v>0.46</v>
      </c>
      <c r="M187" s="7" t="n">
        <v>4.491</v>
      </c>
      <c r="N187" s="7" t="n">
        <v>3.651</v>
      </c>
      <c r="O187" s="72" t="n">
        <v>1</v>
      </c>
      <c r="P187" s="8" t="n">
        <v>0.515</v>
      </c>
      <c r="Q187" s="0" t="n">
        <v>1</v>
      </c>
      <c r="R187" s="73" t="n">
        <v>-2200</v>
      </c>
    </row>
    <row r="188" customFormat="false" ht="12.75" hidden="false" customHeight="false" outlineLevel="0" collapsed="false">
      <c r="A188" s="39" t="s">
        <v>172</v>
      </c>
      <c r="B188" s="25" t="s">
        <v>249</v>
      </c>
      <c r="C188" s="25" t="s">
        <v>172</v>
      </c>
      <c r="D188" s="7" t="s">
        <v>245</v>
      </c>
      <c r="E188" s="25" t="s">
        <v>249</v>
      </c>
      <c r="F188" s="25" t="s">
        <v>205</v>
      </c>
      <c r="G188" s="43" t="s">
        <v>107</v>
      </c>
      <c r="H188" s="42" t="s">
        <v>20</v>
      </c>
      <c r="I188" s="6" t="s">
        <v>21</v>
      </c>
      <c r="J188" s="70" t="n">
        <v>36678</v>
      </c>
      <c r="K188" s="70" t="n">
        <v>50000</v>
      </c>
      <c r="L188" s="71" t="n">
        <v>0.46</v>
      </c>
      <c r="M188" s="7" t="n">
        <v>4.491</v>
      </c>
      <c r="N188" s="7" t="n">
        <v>3.651</v>
      </c>
      <c r="O188" s="72" t="n">
        <v>1</v>
      </c>
      <c r="P188" s="8" t="n">
        <v>0.515</v>
      </c>
      <c r="Q188" s="0" t="n">
        <v>1</v>
      </c>
      <c r="R188" s="73" t="n">
        <v>11000</v>
      </c>
    </row>
    <row r="189" customFormat="false" ht="12.75" hidden="false" customHeight="false" outlineLevel="0" collapsed="false">
      <c r="A189" s="39" t="s">
        <v>172</v>
      </c>
      <c r="B189" s="25" t="s">
        <v>250</v>
      </c>
      <c r="C189" s="25" t="s">
        <v>172</v>
      </c>
      <c r="D189" s="7" t="s">
        <v>245</v>
      </c>
      <c r="E189" s="25" t="s">
        <v>250</v>
      </c>
      <c r="F189" s="25" t="s">
        <v>205</v>
      </c>
      <c r="G189" s="43" t="s">
        <v>107</v>
      </c>
      <c r="H189" s="42" t="s">
        <v>20</v>
      </c>
      <c r="I189" s="6" t="s">
        <v>21</v>
      </c>
      <c r="J189" s="70" t="n">
        <v>36678</v>
      </c>
      <c r="K189" s="70" t="n">
        <v>50000</v>
      </c>
      <c r="L189" s="71" t="n">
        <v>0.46</v>
      </c>
      <c r="M189" s="7" t="n">
        <v>4.491</v>
      </c>
      <c r="N189" s="7" t="n">
        <v>3.651</v>
      </c>
      <c r="O189" s="72" t="n">
        <v>1</v>
      </c>
      <c r="P189" s="8" t="n">
        <v>0.515</v>
      </c>
      <c r="Q189" s="0" t="n">
        <v>1</v>
      </c>
      <c r="R189" s="73" t="n">
        <v>11000</v>
      </c>
    </row>
    <row r="190" customFormat="false" ht="12.75" hidden="false" customHeight="false" outlineLevel="0" collapsed="false">
      <c r="A190" s="39" t="s">
        <v>172</v>
      </c>
      <c r="B190" s="25" t="s">
        <v>251</v>
      </c>
      <c r="C190" s="25" t="s">
        <v>172</v>
      </c>
      <c r="D190" s="7" t="s">
        <v>245</v>
      </c>
      <c r="E190" s="25" t="s">
        <v>251</v>
      </c>
      <c r="F190" s="25" t="s">
        <v>205</v>
      </c>
      <c r="G190" s="43" t="s">
        <v>107</v>
      </c>
      <c r="H190" s="42" t="s">
        <v>20</v>
      </c>
      <c r="I190" s="6" t="s">
        <v>21</v>
      </c>
      <c r="J190" s="70" t="n">
        <v>36678</v>
      </c>
      <c r="K190" s="70" t="n">
        <v>-10000</v>
      </c>
      <c r="L190" s="71" t="n">
        <v>0.46</v>
      </c>
      <c r="M190" s="7" t="n">
        <v>4.491</v>
      </c>
      <c r="N190" s="7" t="n">
        <v>3.651</v>
      </c>
      <c r="O190" s="72" t="n">
        <v>1</v>
      </c>
      <c r="P190" s="8" t="n">
        <v>0.515</v>
      </c>
      <c r="Q190" s="0" t="n">
        <v>1</v>
      </c>
      <c r="R190" s="73" t="n">
        <v>-2200</v>
      </c>
    </row>
    <row r="191" customFormat="false" ht="12.75" hidden="false" customHeight="false" outlineLevel="0" collapsed="false">
      <c r="A191" s="21" t="s">
        <v>172</v>
      </c>
      <c r="B191" s="25" t="s">
        <v>244</v>
      </c>
      <c r="C191" s="25" t="s">
        <v>172</v>
      </c>
      <c r="D191" s="7" t="s">
        <v>245</v>
      </c>
      <c r="E191" s="25" t="s">
        <v>244</v>
      </c>
      <c r="F191" s="25" t="s">
        <v>205</v>
      </c>
      <c r="G191" s="43" t="s">
        <v>107</v>
      </c>
      <c r="H191" s="42" t="s">
        <v>20</v>
      </c>
      <c r="I191" s="6" t="s">
        <v>21</v>
      </c>
      <c r="J191" s="70" t="n">
        <v>36678</v>
      </c>
      <c r="K191" s="70" t="n">
        <v>-50000</v>
      </c>
      <c r="L191" s="71" t="n">
        <v>0.46</v>
      </c>
      <c r="M191" s="7" t="n">
        <v>4.491</v>
      </c>
      <c r="N191" s="7" t="n">
        <v>3.651</v>
      </c>
      <c r="O191" s="72" t="n">
        <v>1</v>
      </c>
      <c r="P191" s="8" t="n">
        <v>0.515</v>
      </c>
      <c r="Q191" s="0" t="n">
        <v>1</v>
      </c>
      <c r="R191" s="73" t="n">
        <v>-11750</v>
      </c>
    </row>
    <row r="192" customFormat="false" ht="12.75" hidden="false" customHeight="false" outlineLevel="0" collapsed="false">
      <c r="A192" s="21" t="s">
        <v>172</v>
      </c>
      <c r="B192" s="25" t="s">
        <v>246</v>
      </c>
      <c r="C192" s="25" t="s">
        <v>172</v>
      </c>
      <c r="D192" s="7" t="s">
        <v>245</v>
      </c>
      <c r="E192" s="25" t="s">
        <v>246</v>
      </c>
      <c r="F192" s="25" t="s">
        <v>205</v>
      </c>
      <c r="G192" s="43" t="s">
        <v>107</v>
      </c>
      <c r="H192" s="42" t="s">
        <v>20</v>
      </c>
      <c r="I192" s="6" t="s">
        <v>21</v>
      </c>
      <c r="J192" s="70" t="n">
        <v>36678</v>
      </c>
      <c r="K192" s="70" t="n">
        <v>10000</v>
      </c>
      <c r="L192" s="71" t="n">
        <v>0.46</v>
      </c>
      <c r="M192" s="7" t="n">
        <v>4.491</v>
      </c>
      <c r="N192" s="7" t="n">
        <v>3.651</v>
      </c>
      <c r="O192" s="72" t="n">
        <v>1</v>
      </c>
      <c r="P192" s="8" t="n">
        <v>0.515</v>
      </c>
      <c r="Q192" s="0" t="n">
        <v>1</v>
      </c>
      <c r="R192" s="73" t="n">
        <v>2349.99999999999</v>
      </c>
    </row>
    <row r="193" customFormat="false" ht="12.75" hidden="false" customHeight="false" outlineLevel="0" collapsed="false">
      <c r="A193" s="21" t="s">
        <v>172</v>
      </c>
      <c r="B193" s="25" t="s">
        <v>247</v>
      </c>
      <c r="C193" s="25" t="s">
        <v>172</v>
      </c>
      <c r="D193" s="7" t="s">
        <v>245</v>
      </c>
      <c r="E193" s="25" t="s">
        <v>247</v>
      </c>
      <c r="F193" s="25" t="s">
        <v>205</v>
      </c>
      <c r="G193" s="43" t="s">
        <v>107</v>
      </c>
      <c r="H193" s="42" t="s">
        <v>20</v>
      </c>
      <c r="I193" s="6" t="s">
        <v>21</v>
      </c>
      <c r="J193" s="70" t="n">
        <v>36678</v>
      </c>
      <c r="K193" s="70" t="n">
        <v>-333333</v>
      </c>
      <c r="L193" s="71" t="n">
        <v>0.46</v>
      </c>
      <c r="M193" s="7" t="n">
        <v>4.491</v>
      </c>
      <c r="N193" s="7" t="n">
        <v>3.651</v>
      </c>
      <c r="O193" s="72" t="n">
        <v>1</v>
      </c>
      <c r="P193" s="8" t="n">
        <v>0.515</v>
      </c>
      <c r="Q193" s="0" t="n">
        <v>1</v>
      </c>
      <c r="R193" s="73" t="n">
        <v>-78333.2549999998</v>
      </c>
    </row>
    <row r="194" customFormat="false" ht="12.75" hidden="false" customHeight="false" outlineLevel="0" collapsed="false">
      <c r="A194" s="39" t="s">
        <v>115</v>
      </c>
      <c r="B194" s="25" t="s">
        <v>248</v>
      </c>
      <c r="C194" s="25" t="s">
        <v>115</v>
      </c>
      <c r="D194" s="7" t="s">
        <v>245</v>
      </c>
      <c r="E194" s="25" t="s">
        <v>248</v>
      </c>
      <c r="F194" s="25" t="s">
        <v>205</v>
      </c>
      <c r="G194" s="43" t="s">
        <v>107</v>
      </c>
      <c r="H194" s="42" t="s">
        <v>20</v>
      </c>
      <c r="I194" s="6" t="s">
        <v>21</v>
      </c>
      <c r="J194" s="70" t="n">
        <v>36678</v>
      </c>
      <c r="K194" s="70" t="n">
        <v>-10000</v>
      </c>
      <c r="L194" s="71" t="n">
        <v>0.46</v>
      </c>
      <c r="M194" s="7" t="n">
        <v>4.491</v>
      </c>
      <c r="N194" s="7" t="n">
        <v>3.651</v>
      </c>
      <c r="O194" s="72" t="n">
        <v>1</v>
      </c>
      <c r="P194" s="8" t="n">
        <v>0.515</v>
      </c>
      <c r="Q194" s="0" t="n">
        <v>1</v>
      </c>
      <c r="R194" s="73" t="n">
        <v>-2349.99999999999</v>
      </c>
    </row>
    <row r="195" customFormat="false" ht="12.75" hidden="false" customHeight="false" outlineLevel="0" collapsed="false">
      <c r="A195" s="39" t="s">
        <v>172</v>
      </c>
      <c r="B195" s="25" t="s">
        <v>249</v>
      </c>
      <c r="C195" s="25" t="s">
        <v>172</v>
      </c>
      <c r="D195" s="7" t="s">
        <v>245</v>
      </c>
      <c r="E195" s="25" t="s">
        <v>249</v>
      </c>
      <c r="F195" s="25" t="s">
        <v>205</v>
      </c>
      <c r="G195" s="43" t="s">
        <v>107</v>
      </c>
      <c r="H195" s="42" t="s">
        <v>20</v>
      </c>
      <c r="I195" s="6" t="s">
        <v>21</v>
      </c>
      <c r="J195" s="70" t="n">
        <v>36678</v>
      </c>
      <c r="K195" s="70" t="n">
        <v>50000</v>
      </c>
      <c r="L195" s="71" t="n">
        <v>0.46</v>
      </c>
      <c r="M195" s="7" t="n">
        <v>4.491</v>
      </c>
      <c r="N195" s="7" t="n">
        <v>3.651</v>
      </c>
      <c r="O195" s="72" t="n">
        <v>1</v>
      </c>
      <c r="P195" s="8" t="n">
        <v>0.515</v>
      </c>
      <c r="Q195" s="0" t="n">
        <v>1</v>
      </c>
      <c r="R195" s="73" t="n">
        <v>11750</v>
      </c>
    </row>
    <row r="196" customFormat="false" ht="12.75" hidden="false" customHeight="false" outlineLevel="0" collapsed="false">
      <c r="A196" s="39" t="s">
        <v>172</v>
      </c>
      <c r="B196" s="25" t="s">
        <v>250</v>
      </c>
      <c r="C196" s="25" t="s">
        <v>172</v>
      </c>
      <c r="D196" s="7" t="s">
        <v>245</v>
      </c>
      <c r="E196" s="25" t="s">
        <v>250</v>
      </c>
      <c r="F196" s="25" t="s">
        <v>205</v>
      </c>
      <c r="G196" s="43" t="s">
        <v>107</v>
      </c>
      <c r="H196" s="42" t="s">
        <v>20</v>
      </c>
      <c r="I196" s="6" t="s">
        <v>21</v>
      </c>
      <c r="J196" s="70" t="n">
        <v>36678</v>
      </c>
      <c r="K196" s="70" t="n">
        <v>50000</v>
      </c>
      <c r="L196" s="71" t="n">
        <v>0.46</v>
      </c>
      <c r="M196" s="7" t="n">
        <v>4.491</v>
      </c>
      <c r="N196" s="7" t="n">
        <v>3.651</v>
      </c>
      <c r="O196" s="72" t="n">
        <v>1</v>
      </c>
      <c r="P196" s="8" t="n">
        <v>0.515</v>
      </c>
      <c r="Q196" s="0" t="n">
        <v>1</v>
      </c>
      <c r="R196" s="73" t="n">
        <v>11750</v>
      </c>
    </row>
    <row r="197" customFormat="false" ht="12.75" hidden="false" customHeight="false" outlineLevel="0" collapsed="false">
      <c r="A197" s="39" t="s">
        <v>172</v>
      </c>
      <c r="B197" s="25" t="s">
        <v>251</v>
      </c>
      <c r="C197" s="25" t="s">
        <v>172</v>
      </c>
      <c r="D197" s="7" t="s">
        <v>245</v>
      </c>
      <c r="E197" s="25" t="s">
        <v>251</v>
      </c>
      <c r="F197" s="25" t="s">
        <v>205</v>
      </c>
      <c r="G197" s="43" t="s">
        <v>107</v>
      </c>
      <c r="H197" s="42" t="s">
        <v>20</v>
      </c>
      <c r="I197" s="6" t="s">
        <v>21</v>
      </c>
      <c r="J197" s="70" t="n">
        <v>36678</v>
      </c>
      <c r="K197" s="70" t="n">
        <v>-10000</v>
      </c>
      <c r="L197" s="71" t="n">
        <v>0.46</v>
      </c>
      <c r="M197" s="7" t="n">
        <v>4.491</v>
      </c>
      <c r="N197" s="7" t="n">
        <v>3.651</v>
      </c>
      <c r="O197" s="72" t="n">
        <v>1</v>
      </c>
      <c r="P197" s="8" t="n">
        <v>0.515</v>
      </c>
      <c r="Q197" s="0" t="n">
        <v>1</v>
      </c>
      <c r="R197" s="73" t="n">
        <v>-2349.99999999999</v>
      </c>
    </row>
    <row r="198" customFormat="false" ht="12.75" hidden="false" customHeight="false" outlineLevel="0" collapsed="false">
      <c r="A198" s="21" t="s">
        <v>172</v>
      </c>
      <c r="B198" s="25" t="s">
        <v>244</v>
      </c>
      <c r="C198" s="25" t="s">
        <v>172</v>
      </c>
      <c r="D198" s="7" t="s">
        <v>245</v>
      </c>
      <c r="E198" s="25" t="s">
        <v>244</v>
      </c>
      <c r="F198" s="25" t="s">
        <v>205</v>
      </c>
      <c r="G198" s="43" t="s">
        <v>107</v>
      </c>
      <c r="H198" s="42" t="s">
        <v>20</v>
      </c>
      <c r="I198" s="6" t="s">
        <v>21</v>
      </c>
      <c r="J198" s="70" t="n">
        <v>36678</v>
      </c>
      <c r="K198" s="70" t="n">
        <v>-50000</v>
      </c>
      <c r="L198" s="71" t="n">
        <v>0.46</v>
      </c>
      <c r="M198" s="7" t="n">
        <v>4.491</v>
      </c>
      <c r="N198" s="7" t="n">
        <v>3.651</v>
      </c>
      <c r="O198" s="72" t="n">
        <v>1</v>
      </c>
      <c r="P198" s="8" t="n">
        <v>0.515</v>
      </c>
      <c r="Q198" s="0" t="n">
        <v>1</v>
      </c>
      <c r="R198" s="73" t="n">
        <v>-10250</v>
      </c>
    </row>
    <row r="199" customFormat="false" ht="12.75" hidden="false" customHeight="false" outlineLevel="0" collapsed="false">
      <c r="A199" s="21" t="s">
        <v>172</v>
      </c>
      <c r="B199" s="25" t="s">
        <v>246</v>
      </c>
      <c r="C199" s="25" t="s">
        <v>172</v>
      </c>
      <c r="D199" s="7" t="s">
        <v>245</v>
      </c>
      <c r="E199" s="25" t="s">
        <v>246</v>
      </c>
      <c r="F199" s="25" t="s">
        <v>205</v>
      </c>
      <c r="G199" s="43" t="s">
        <v>107</v>
      </c>
      <c r="H199" s="42" t="s">
        <v>20</v>
      </c>
      <c r="I199" s="6" t="s">
        <v>21</v>
      </c>
      <c r="J199" s="70" t="n">
        <v>36678</v>
      </c>
      <c r="K199" s="70" t="n">
        <v>10000</v>
      </c>
      <c r="L199" s="71" t="n">
        <v>0.46</v>
      </c>
      <c r="M199" s="7" t="n">
        <v>4.491</v>
      </c>
      <c r="N199" s="7" t="n">
        <v>3.651</v>
      </c>
      <c r="O199" s="72" t="n">
        <v>1</v>
      </c>
      <c r="P199" s="8" t="n">
        <v>0.515</v>
      </c>
      <c r="Q199" s="0" t="n">
        <v>1</v>
      </c>
      <c r="R199" s="73" t="n">
        <v>2050</v>
      </c>
    </row>
    <row r="200" customFormat="false" ht="12.75" hidden="false" customHeight="false" outlineLevel="0" collapsed="false">
      <c r="A200" s="21" t="s">
        <v>172</v>
      </c>
      <c r="B200" s="25" t="s">
        <v>247</v>
      </c>
      <c r="C200" s="25" t="s">
        <v>172</v>
      </c>
      <c r="D200" s="7" t="s">
        <v>245</v>
      </c>
      <c r="E200" s="25" t="s">
        <v>247</v>
      </c>
      <c r="F200" s="25" t="s">
        <v>205</v>
      </c>
      <c r="G200" s="43" t="s">
        <v>107</v>
      </c>
      <c r="H200" s="42" t="s">
        <v>20</v>
      </c>
      <c r="I200" s="6" t="s">
        <v>21</v>
      </c>
      <c r="J200" s="70" t="n">
        <v>36678</v>
      </c>
      <c r="K200" s="70" t="n">
        <v>-333333</v>
      </c>
      <c r="L200" s="71" t="n">
        <v>0.46</v>
      </c>
      <c r="M200" s="7" t="n">
        <v>4.491</v>
      </c>
      <c r="N200" s="7" t="n">
        <v>3.651</v>
      </c>
      <c r="O200" s="72" t="n">
        <v>1</v>
      </c>
      <c r="P200" s="8" t="n">
        <v>0.515</v>
      </c>
      <c r="Q200" s="0" t="n">
        <v>1</v>
      </c>
      <c r="R200" s="73" t="n">
        <v>-68333.265</v>
      </c>
    </row>
    <row r="201" customFormat="false" ht="12.75" hidden="false" customHeight="false" outlineLevel="0" collapsed="false">
      <c r="A201" s="39" t="s">
        <v>115</v>
      </c>
      <c r="B201" s="25" t="s">
        <v>248</v>
      </c>
      <c r="C201" s="25" t="s">
        <v>115</v>
      </c>
      <c r="D201" s="7" t="s">
        <v>245</v>
      </c>
      <c r="E201" s="25" t="s">
        <v>248</v>
      </c>
      <c r="F201" s="25" t="s">
        <v>205</v>
      </c>
      <c r="G201" s="43" t="s">
        <v>107</v>
      </c>
      <c r="H201" s="42" t="s">
        <v>20</v>
      </c>
      <c r="I201" s="6" t="s">
        <v>21</v>
      </c>
      <c r="J201" s="70" t="n">
        <v>36678</v>
      </c>
      <c r="K201" s="70" t="n">
        <v>-10000</v>
      </c>
      <c r="L201" s="71" t="n">
        <v>0.46</v>
      </c>
      <c r="M201" s="7" t="n">
        <v>4.491</v>
      </c>
      <c r="N201" s="7" t="n">
        <v>3.651</v>
      </c>
      <c r="O201" s="72" t="n">
        <v>1</v>
      </c>
      <c r="P201" s="8" t="n">
        <v>0.515</v>
      </c>
      <c r="Q201" s="0" t="n">
        <v>1</v>
      </c>
      <c r="R201" s="73" t="n">
        <v>-2050</v>
      </c>
    </row>
    <row r="202" customFormat="false" ht="12.75" hidden="false" customHeight="false" outlineLevel="0" collapsed="false">
      <c r="A202" s="39" t="s">
        <v>172</v>
      </c>
      <c r="B202" s="25" t="s">
        <v>249</v>
      </c>
      <c r="C202" s="25" t="s">
        <v>172</v>
      </c>
      <c r="D202" s="7" t="s">
        <v>245</v>
      </c>
      <c r="E202" s="25" t="s">
        <v>249</v>
      </c>
      <c r="F202" s="25" t="s">
        <v>205</v>
      </c>
      <c r="G202" s="43" t="s">
        <v>107</v>
      </c>
      <c r="H202" s="42" t="s">
        <v>20</v>
      </c>
      <c r="I202" s="6" t="s">
        <v>21</v>
      </c>
      <c r="J202" s="70" t="n">
        <v>36678</v>
      </c>
      <c r="K202" s="70" t="n">
        <v>50000</v>
      </c>
      <c r="L202" s="71" t="n">
        <v>0.46</v>
      </c>
      <c r="M202" s="7" t="n">
        <v>4.491</v>
      </c>
      <c r="N202" s="7" t="n">
        <v>3.651</v>
      </c>
      <c r="O202" s="72" t="n">
        <v>1</v>
      </c>
      <c r="P202" s="8" t="n">
        <v>0.515</v>
      </c>
      <c r="Q202" s="0" t="n">
        <v>1</v>
      </c>
      <c r="R202" s="73" t="n">
        <v>10250</v>
      </c>
    </row>
    <row r="203" customFormat="false" ht="12.75" hidden="false" customHeight="false" outlineLevel="0" collapsed="false">
      <c r="A203" s="39" t="s">
        <v>172</v>
      </c>
      <c r="B203" s="25" t="s">
        <v>250</v>
      </c>
      <c r="C203" s="25" t="s">
        <v>172</v>
      </c>
      <c r="D203" s="7" t="s">
        <v>245</v>
      </c>
      <c r="E203" s="25" t="s">
        <v>250</v>
      </c>
      <c r="F203" s="25" t="s">
        <v>205</v>
      </c>
      <c r="G203" s="43" t="s">
        <v>107</v>
      </c>
      <c r="H203" s="42" t="s">
        <v>20</v>
      </c>
      <c r="I203" s="6" t="s">
        <v>21</v>
      </c>
      <c r="J203" s="70" t="n">
        <v>36678</v>
      </c>
      <c r="K203" s="70" t="n">
        <v>50000</v>
      </c>
      <c r="L203" s="71" t="n">
        <v>0.46</v>
      </c>
      <c r="M203" s="7" t="n">
        <v>4.491</v>
      </c>
      <c r="N203" s="7" t="n">
        <v>3.651</v>
      </c>
      <c r="O203" s="72" t="n">
        <v>1</v>
      </c>
      <c r="P203" s="8" t="n">
        <v>0.515</v>
      </c>
      <c r="Q203" s="0" t="n">
        <v>1</v>
      </c>
      <c r="R203" s="73" t="n">
        <v>10250</v>
      </c>
    </row>
    <row r="204" customFormat="false" ht="12.75" hidden="false" customHeight="false" outlineLevel="0" collapsed="false">
      <c r="A204" s="39" t="s">
        <v>172</v>
      </c>
      <c r="B204" s="25" t="s">
        <v>251</v>
      </c>
      <c r="C204" s="25" t="s">
        <v>172</v>
      </c>
      <c r="D204" s="7" t="s">
        <v>245</v>
      </c>
      <c r="E204" s="25" t="s">
        <v>251</v>
      </c>
      <c r="F204" s="25" t="s">
        <v>205</v>
      </c>
      <c r="G204" s="43" t="s">
        <v>107</v>
      </c>
      <c r="H204" s="42" t="s">
        <v>20</v>
      </c>
      <c r="I204" s="6" t="s">
        <v>21</v>
      </c>
      <c r="J204" s="70" t="n">
        <v>36678</v>
      </c>
      <c r="K204" s="70" t="n">
        <v>-10000</v>
      </c>
      <c r="L204" s="71" t="n">
        <v>0.46</v>
      </c>
      <c r="M204" s="7" t="n">
        <v>4.491</v>
      </c>
      <c r="N204" s="7" t="n">
        <v>3.651</v>
      </c>
      <c r="O204" s="72" t="n">
        <v>1</v>
      </c>
      <c r="P204" s="8" t="n">
        <v>0.515</v>
      </c>
      <c r="Q204" s="0" t="n">
        <v>1</v>
      </c>
      <c r="R204" s="73" t="n">
        <v>-2050</v>
      </c>
    </row>
    <row r="205" customFormat="false" ht="12.75" hidden="false" customHeight="false" outlineLevel="0" collapsed="false">
      <c r="A205" s="21" t="s">
        <v>172</v>
      </c>
      <c r="B205" s="25" t="s">
        <v>244</v>
      </c>
      <c r="C205" s="25" t="s">
        <v>172</v>
      </c>
      <c r="D205" s="7" t="s">
        <v>245</v>
      </c>
      <c r="E205" s="25" t="s">
        <v>244</v>
      </c>
      <c r="F205" s="25" t="s">
        <v>205</v>
      </c>
      <c r="G205" s="43" t="s">
        <v>107</v>
      </c>
      <c r="H205" s="42" t="s">
        <v>20</v>
      </c>
      <c r="I205" s="6" t="s">
        <v>21</v>
      </c>
      <c r="J205" s="70" t="n">
        <v>36678</v>
      </c>
      <c r="K205" s="70" t="n">
        <v>-50000</v>
      </c>
      <c r="L205" s="71" t="n">
        <v>0.46</v>
      </c>
      <c r="M205" s="7" t="n">
        <v>4.491</v>
      </c>
      <c r="N205" s="7" t="n">
        <v>3.651</v>
      </c>
      <c r="O205" s="72" t="n">
        <v>1</v>
      </c>
      <c r="P205" s="8" t="n">
        <v>0.515</v>
      </c>
      <c r="Q205" s="0" t="n">
        <v>1</v>
      </c>
      <c r="R205" s="73" t="n">
        <v>-8500</v>
      </c>
    </row>
    <row r="206" customFormat="false" ht="12.75" hidden="false" customHeight="false" outlineLevel="0" collapsed="false">
      <c r="A206" s="21" t="s">
        <v>172</v>
      </c>
      <c r="B206" s="25" t="s">
        <v>246</v>
      </c>
      <c r="C206" s="25" t="s">
        <v>172</v>
      </c>
      <c r="D206" s="7" t="s">
        <v>245</v>
      </c>
      <c r="E206" s="25" t="s">
        <v>246</v>
      </c>
      <c r="F206" s="25" t="s">
        <v>205</v>
      </c>
      <c r="G206" s="43" t="s">
        <v>107</v>
      </c>
      <c r="H206" s="42" t="s">
        <v>20</v>
      </c>
      <c r="I206" s="6" t="s">
        <v>21</v>
      </c>
      <c r="J206" s="70" t="n">
        <v>36678</v>
      </c>
      <c r="K206" s="70" t="n">
        <v>10000</v>
      </c>
      <c r="L206" s="71" t="n">
        <v>0.46</v>
      </c>
      <c r="M206" s="7" t="n">
        <v>4.491</v>
      </c>
      <c r="N206" s="7" t="n">
        <v>3.651</v>
      </c>
      <c r="O206" s="72" t="n">
        <v>1</v>
      </c>
      <c r="P206" s="8" t="n">
        <v>0.515</v>
      </c>
      <c r="Q206" s="0" t="n">
        <v>1</v>
      </c>
      <c r="R206" s="73" t="n">
        <v>1700</v>
      </c>
    </row>
    <row r="207" customFormat="false" ht="12.75" hidden="false" customHeight="false" outlineLevel="0" collapsed="false">
      <c r="A207" s="21" t="s">
        <v>172</v>
      </c>
      <c r="B207" s="25" t="s">
        <v>247</v>
      </c>
      <c r="C207" s="25" t="s">
        <v>172</v>
      </c>
      <c r="D207" s="7" t="s">
        <v>245</v>
      </c>
      <c r="E207" s="25" t="s">
        <v>247</v>
      </c>
      <c r="F207" s="25" t="s">
        <v>205</v>
      </c>
      <c r="G207" s="43" t="s">
        <v>107</v>
      </c>
      <c r="H207" s="42" t="s">
        <v>20</v>
      </c>
      <c r="I207" s="6" t="s">
        <v>21</v>
      </c>
      <c r="J207" s="70" t="n">
        <v>36678</v>
      </c>
      <c r="K207" s="70" t="n">
        <v>-333333</v>
      </c>
      <c r="L207" s="71" t="n">
        <v>0.46</v>
      </c>
      <c r="M207" s="7" t="n">
        <v>4.491</v>
      </c>
      <c r="N207" s="7" t="n">
        <v>3.651</v>
      </c>
      <c r="O207" s="72" t="n">
        <v>1</v>
      </c>
      <c r="P207" s="8" t="n">
        <v>0.515</v>
      </c>
      <c r="Q207" s="0" t="n">
        <v>1</v>
      </c>
      <c r="R207" s="73" t="n">
        <v>-56666.61</v>
      </c>
    </row>
    <row r="208" customFormat="false" ht="12.75" hidden="false" customHeight="false" outlineLevel="0" collapsed="false">
      <c r="A208" s="39" t="s">
        <v>115</v>
      </c>
      <c r="B208" s="25" t="s">
        <v>248</v>
      </c>
      <c r="C208" s="25" t="s">
        <v>115</v>
      </c>
      <c r="D208" s="7" t="s">
        <v>245</v>
      </c>
      <c r="E208" s="25" t="s">
        <v>248</v>
      </c>
      <c r="F208" s="25" t="s">
        <v>205</v>
      </c>
      <c r="G208" s="43" t="s">
        <v>107</v>
      </c>
      <c r="H208" s="42" t="s">
        <v>20</v>
      </c>
      <c r="I208" s="6" t="s">
        <v>21</v>
      </c>
      <c r="J208" s="70" t="n">
        <v>36678</v>
      </c>
      <c r="K208" s="70" t="n">
        <v>-10000</v>
      </c>
      <c r="L208" s="71" t="n">
        <v>0.46</v>
      </c>
      <c r="M208" s="7" t="n">
        <v>4.491</v>
      </c>
      <c r="N208" s="7" t="n">
        <v>3.651</v>
      </c>
      <c r="O208" s="72" t="n">
        <v>1</v>
      </c>
      <c r="P208" s="8" t="n">
        <v>0.515</v>
      </c>
      <c r="Q208" s="0" t="n">
        <v>1</v>
      </c>
      <c r="R208" s="73" t="n">
        <v>-1700</v>
      </c>
    </row>
    <row r="209" customFormat="false" ht="12.75" hidden="false" customHeight="false" outlineLevel="0" collapsed="false">
      <c r="A209" s="39" t="s">
        <v>172</v>
      </c>
      <c r="B209" s="25" t="s">
        <v>249</v>
      </c>
      <c r="C209" s="25" t="s">
        <v>172</v>
      </c>
      <c r="D209" s="7" t="s">
        <v>245</v>
      </c>
      <c r="E209" s="25" t="s">
        <v>249</v>
      </c>
      <c r="F209" s="25" t="s">
        <v>205</v>
      </c>
      <c r="G209" s="43" t="s">
        <v>107</v>
      </c>
      <c r="H209" s="42" t="s">
        <v>20</v>
      </c>
      <c r="I209" s="6" t="s">
        <v>21</v>
      </c>
      <c r="J209" s="70" t="n">
        <v>36678</v>
      </c>
      <c r="K209" s="70" t="n">
        <v>50000</v>
      </c>
      <c r="L209" s="71" t="n">
        <v>0.46</v>
      </c>
      <c r="M209" s="7" t="n">
        <v>4.491</v>
      </c>
      <c r="N209" s="7" t="n">
        <v>3.651</v>
      </c>
      <c r="O209" s="72" t="n">
        <v>1</v>
      </c>
      <c r="P209" s="8" t="n">
        <v>0.515</v>
      </c>
      <c r="Q209" s="0" t="n">
        <v>1</v>
      </c>
      <c r="R209" s="73" t="n">
        <v>8500</v>
      </c>
    </row>
    <row r="210" customFormat="false" ht="12.75" hidden="false" customHeight="false" outlineLevel="0" collapsed="false">
      <c r="A210" s="39" t="s">
        <v>172</v>
      </c>
      <c r="B210" s="25" t="s">
        <v>250</v>
      </c>
      <c r="C210" s="25" t="s">
        <v>172</v>
      </c>
      <c r="D210" s="7" t="s">
        <v>245</v>
      </c>
      <c r="E210" s="25" t="s">
        <v>250</v>
      </c>
      <c r="F210" s="25" t="s">
        <v>205</v>
      </c>
      <c r="G210" s="43" t="s">
        <v>107</v>
      </c>
      <c r="H210" s="42" t="s">
        <v>20</v>
      </c>
      <c r="I210" s="6" t="s">
        <v>21</v>
      </c>
      <c r="J210" s="70" t="n">
        <v>36678</v>
      </c>
      <c r="K210" s="70" t="n">
        <v>50000</v>
      </c>
      <c r="L210" s="71" t="n">
        <v>0.46</v>
      </c>
      <c r="M210" s="7" t="n">
        <v>4.491</v>
      </c>
      <c r="N210" s="7" t="n">
        <v>3.651</v>
      </c>
      <c r="O210" s="72" t="n">
        <v>1</v>
      </c>
      <c r="P210" s="8" t="n">
        <v>0.515</v>
      </c>
      <c r="Q210" s="0" t="n">
        <v>1</v>
      </c>
      <c r="R210" s="73" t="n">
        <v>8500</v>
      </c>
    </row>
    <row r="211" customFormat="false" ht="12.75" hidden="false" customHeight="false" outlineLevel="0" collapsed="false">
      <c r="A211" s="39" t="s">
        <v>172</v>
      </c>
      <c r="B211" s="25" t="s">
        <v>251</v>
      </c>
      <c r="C211" s="25" t="s">
        <v>172</v>
      </c>
      <c r="D211" s="7" t="s">
        <v>245</v>
      </c>
      <c r="E211" s="25" t="s">
        <v>251</v>
      </c>
      <c r="F211" s="25" t="s">
        <v>205</v>
      </c>
      <c r="G211" s="43" t="s">
        <v>107</v>
      </c>
      <c r="H211" s="42" t="s">
        <v>20</v>
      </c>
      <c r="I211" s="6" t="s">
        <v>21</v>
      </c>
      <c r="J211" s="70" t="n">
        <v>36678</v>
      </c>
      <c r="K211" s="70" t="n">
        <v>-10000</v>
      </c>
      <c r="L211" s="71" t="n">
        <v>0.46</v>
      </c>
      <c r="M211" s="7" t="n">
        <v>4.491</v>
      </c>
      <c r="N211" s="7" t="n">
        <v>3.651</v>
      </c>
      <c r="O211" s="72" t="n">
        <v>1</v>
      </c>
      <c r="P211" s="8" t="n">
        <v>0.515</v>
      </c>
      <c r="Q211" s="0" t="n">
        <v>1</v>
      </c>
      <c r="R211" s="73" t="n">
        <v>-1700</v>
      </c>
    </row>
    <row r="212" customFormat="false" ht="12.75" hidden="false" customHeight="false" outlineLevel="0" collapsed="false">
      <c r="A212" s="21" t="s">
        <v>172</v>
      </c>
      <c r="B212" s="25" t="s">
        <v>244</v>
      </c>
      <c r="C212" s="25" t="s">
        <v>172</v>
      </c>
      <c r="D212" s="7" t="s">
        <v>245</v>
      </c>
      <c r="E212" s="25" t="s">
        <v>244</v>
      </c>
      <c r="F212" s="25" t="s">
        <v>205</v>
      </c>
      <c r="G212" s="43" t="s">
        <v>107</v>
      </c>
      <c r="H212" s="42" t="s">
        <v>20</v>
      </c>
      <c r="I212" s="6" t="s">
        <v>21</v>
      </c>
      <c r="J212" s="70" t="n">
        <v>36678</v>
      </c>
      <c r="K212" s="70" t="n">
        <v>-50000</v>
      </c>
      <c r="L212" s="71" t="n">
        <v>0.46</v>
      </c>
      <c r="M212" s="7" t="n">
        <v>4.491</v>
      </c>
      <c r="N212" s="7" t="n">
        <v>3.651</v>
      </c>
      <c r="O212" s="72" t="n">
        <v>1</v>
      </c>
      <c r="P212" s="8" t="n">
        <v>0.515</v>
      </c>
      <c r="Q212" s="0" t="n">
        <v>1</v>
      </c>
      <c r="R212" s="73" t="n">
        <v>-14500</v>
      </c>
    </row>
    <row r="213" customFormat="false" ht="12.75" hidden="false" customHeight="false" outlineLevel="0" collapsed="false">
      <c r="A213" s="21" t="s">
        <v>172</v>
      </c>
      <c r="B213" s="25" t="s">
        <v>246</v>
      </c>
      <c r="C213" s="25" t="s">
        <v>172</v>
      </c>
      <c r="D213" s="7" t="s">
        <v>245</v>
      </c>
      <c r="E213" s="25" t="s">
        <v>246</v>
      </c>
      <c r="F213" s="25" t="s">
        <v>205</v>
      </c>
      <c r="G213" s="43" t="s">
        <v>107</v>
      </c>
      <c r="H213" s="42" t="s">
        <v>20</v>
      </c>
      <c r="I213" s="6" t="s">
        <v>21</v>
      </c>
      <c r="J213" s="70" t="n">
        <v>36678</v>
      </c>
      <c r="K213" s="70" t="n">
        <v>10000</v>
      </c>
      <c r="L213" s="71" t="n">
        <v>0.46</v>
      </c>
      <c r="M213" s="7" t="n">
        <v>4.491</v>
      </c>
      <c r="N213" s="7" t="n">
        <v>3.651</v>
      </c>
      <c r="O213" s="72" t="n">
        <v>1</v>
      </c>
      <c r="P213" s="8" t="n">
        <v>0.515</v>
      </c>
      <c r="Q213" s="0" t="n">
        <v>1</v>
      </c>
      <c r="R213" s="73" t="n">
        <v>2900</v>
      </c>
    </row>
    <row r="214" customFormat="false" ht="12.75" hidden="false" customHeight="false" outlineLevel="0" collapsed="false">
      <c r="A214" s="21" t="s">
        <v>172</v>
      </c>
      <c r="B214" s="25" t="s">
        <v>247</v>
      </c>
      <c r="C214" s="25" t="s">
        <v>172</v>
      </c>
      <c r="D214" s="7" t="s">
        <v>245</v>
      </c>
      <c r="E214" s="25" t="s">
        <v>247</v>
      </c>
      <c r="F214" s="25" t="s">
        <v>205</v>
      </c>
      <c r="G214" s="43" t="s">
        <v>107</v>
      </c>
      <c r="H214" s="42" t="s">
        <v>20</v>
      </c>
      <c r="I214" s="6" t="s">
        <v>21</v>
      </c>
      <c r="J214" s="70" t="n">
        <v>36678</v>
      </c>
      <c r="K214" s="70" t="n">
        <v>-333333</v>
      </c>
      <c r="L214" s="71" t="n">
        <v>0.46</v>
      </c>
      <c r="M214" s="7" t="n">
        <v>4.491</v>
      </c>
      <c r="N214" s="7" t="n">
        <v>3.651</v>
      </c>
      <c r="O214" s="72" t="n">
        <v>1</v>
      </c>
      <c r="P214" s="8" t="n">
        <v>0.515</v>
      </c>
      <c r="Q214" s="0" t="n">
        <v>1</v>
      </c>
      <c r="R214" s="73" t="n">
        <v>-96666.57</v>
      </c>
    </row>
    <row r="215" customFormat="false" ht="12.75" hidden="false" customHeight="false" outlineLevel="0" collapsed="false">
      <c r="A215" s="39" t="s">
        <v>115</v>
      </c>
      <c r="B215" s="25" t="s">
        <v>248</v>
      </c>
      <c r="C215" s="25" t="s">
        <v>115</v>
      </c>
      <c r="D215" s="7" t="s">
        <v>245</v>
      </c>
      <c r="E215" s="25" t="s">
        <v>248</v>
      </c>
      <c r="F215" s="25" t="s">
        <v>205</v>
      </c>
      <c r="G215" s="43" t="s">
        <v>107</v>
      </c>
      <c r="H215" s="42" t="s">
        <v>20</v>
      </c>
      <c r="I215" s="6" t="s">
        <v>21</v>
      </c>
      <c r="J215" s="70" t="n">
        <v>36678</v>
      </c>
      <c r="K215" s="70" t="n">
        <v>-10000</v>
      </c>
      <c r="L215" s="71" t="n">
        <v>0.46</v>
      </c>
      <c r="M215" s="7" t="n">
        <v>4.491</v>
      </c>
      <c r="N215" s="7" t="n">
        <v>3.651</v>
      </c>
      <c r="O215" s="72" t="n">
        <v>1</v>
      </c>
      <c r="P215" s="8" t="n">
        <v>0.515</v>
      </c>
      <c r="Q215" s="0" t="n">
        <v>1</v>
      </c>
      <c r="R215" s="73" t="n">
        <v>-2900</v>
      </c>
    </row>
    <row r="216" customFormat="false" ht="12.75" hidden="false" customHeight="false" outlineLevel="0" collapsed="false">
      <c r="A216" s="39" t="s">
        <v>172</v>
      </c>
      <c r="B216" s="25" t="s">
        <v>249</v>
      </c>
      <c r="C216" s="25" t="s">
        <v>172</v>
      </c>
      <c r="D216" s="7" t="s">
        <v>245</v>
      </c>
      <c r="E216" s="25" t="s">
        <v>249</v>
      </c>
      <c r="F216" s="25" t="s">
        <v>205</v>
      </c>
      <c r="G216" s="43" t="s">
        <v>107</v>
      </c>
      <c r="H216" s="42" t="s">
        <v>20</v>
      </c>
      <c r="I216" s="6" t="s">
        <v>21</v>
      </c>
      <c r="J216" s="70" t="n">
        <v>36678</v>
      </c>
      <c r="K216" s="70" t="n">
        <v>50000</v>
      </c>
      <c r="L216" s="71" t="n">
        <v>0.46</v>
      </c>
      <c r="M216" s="7" t="n">
        <v>4.491</v>
      </c>
      <c r="N216" s="7" t="n">
        <v>3.651</v>
      </c>
      <c r="O216" s="72" t="n">
        <v>1</v>
      </c>
      <c r="P216" s="8" t="n">
        <v>0.515</v>
      </c>
      <c r="Q216" s="0" t="n">
        <v>1</v>
      </c>
      <c r="R216" s="73" t="n">
        <v>14500</v>
      </c>
    </row>
    <row r="217" customFormat="false" ht="12.75" hidden="false" customHeight="false" outlineLevel="0" collapsed="false">
      <c r="A217" s="39" t="s">
        <v>172</v>
      </c>
      <c r="B217" s="25" t="s">
        <v>250</v>
      </c>
      <c r="C217" s="25" t="s">
        <v>172</v>
      </c>
      <c r="D217" s="7" t="s">
        <v>245</v>
      </c>
      <c r="E217" s="25" t="s">
        <v>250</v>
      </c>
      <c r="F217" s="25" t="s">
        <v>205</v>
      </c>
      <c r="G217" s="43" t="s">
        <v>107</v>
      </c>
      <c r="H217" s="42" t="s">
        <v>20</v>
      </c>
      <c r="I217" s="6" t="s">
        <v>21</v>
      </c>
      <c r="J217" s="70" t="n">
        <v>36678</v>
      </c>
      <c r="K217" s="70" t="n">
        <v>50000</v>
      </c>
      <c r="L217" s="71" t="n">
        <v>0.46</v>
      </c>
      <c r="M217" s="7" t="n">
        <v>4.491</v>
      </c>
      <c r="N217" s="7" t="n">
        <v>3.651</v>
      </c>
      <c r="O217" s="72" t="n">
        <v>1</v>
      </c>
      <c r="P217" s="8" t="n">
        <v>0.515</v>
      </c>
      <c r="Q217" s="0" t="n">
        <v>1</v>
      </c>
      <c r="R217" s="73" t="n">
        <v>14500</v>
      </c>
    </row>
    <row r="218" customFormat="false" ht="12.75" hidden="false" customHeight="false" outlineLevel="0" collapsed="false">
      <c r="A218" s="39" t="s">
        <v>172</v>
      </c>
      <c r="B218" s="25" t="s">
        <v>251</v>
      </c>
      <c r="C218" s="25" t="s">
        <v>172</v>
      </c>
      <c r="D218" s="7" t="s">
        <v>245</v>
      </c>
      <c r="E218" s="25" t="s">
        <v>251</v>
      </c>
      <c r="F218" s="25" t="s">
        <v>205</v>
      </c>
      <c r="G218" s="43" t="s">
        <v>107</v>
      </c>
      <c r="H218" s="42" t="s">
        <v>20</v>
      </c>
      <c r="I218" s="6" t="s">
        <v>21</v>
      </c>
      <c r="J218" s="70" t="n">
        <v>36678</v>
      </c>
      <c r="K218" s="70" t="n">
        <v>-10000</v>
      </c>
      <c r="L218" s="71" t="n">
        <v>0.46</v>
      </c>
      <c r="M218" s="7" t="n">
        <v>4.491</v>
      </c>
      <c r="N218" s="7" t="n">
        <v>3.651</v>
      </c>
      <c r="O218" s="72" t="n">
        <v>1</v>
      </c>
      <c r="P218" s="8" t="n">
        <v>0.515</v>
      </c>
      <c r="Q218" s="0" t="n">
        <v>1</v>
      </c>
      <c r="R218" s="73" t="n">
        <v>2900</v>
      </c>
    </row>
    <row r="219" customFormat="false" ht="12.75" hidden="false" customHeight="false" outlineLevel="0" collapsed="false">
      <c r="A219" s="21" t="s">
        <v>172</v>
      </c>
      <c r="B219" s="25" t="s">
        <v>244</v>
      </c>
      <c r="C219" s="25" t="s">
        <v>172</v>
      </c>
      <c r="D219" s="7" t="s">
        <v>245</v>
      </c>
      <c r="E219" s="25" t="s">
        <v>244</v>
      </c>
      <c r="F219" s="25" t="s">
        <v>205</v>
      </c>
      <c r="G219" s="43" t="s">
        <v>107</v>
      </c>
      <c r="H219" s="42" t="s">
        <v>20</v>
      </c>
      <c r="I219" s="6" t="s">
        <v>21</v>
      </c>
      <c r="J219" s="70" t="n">
        <v>36678</v>
      </c>
      <c r="K219" s="70" t="n">
        <v>-50000</v>
      </c>
      <c r="L219" s="71" t="n">
        <v>0.46</v>
      </c>
      <c r="M219" s="7" t="n">
        <v>4.491</v>
      </c>
      <c r="N219" s="7" t="n">
        <v>3.651</v>
      </c>
      <c r="O219" s="72" t="n">
        <v>1</v>
      </c>
      <c r="P219" s="8" t="n">
        <v>0.515</v>
      </c>
      <c r="Q219" s="0" t="n">
        <v>1</v>
      </c>
      <c r="R219" s="73" t="n">
        <v>-14250</v>
      </c>
    </row>
    <row r="220" customFormat="false" ht="12.75" hidden="false" customHeight="false" outlineLevel="0" collapsed="false">
      <c r="A220" s="21" t="s">
        <v>172</v>
      </c>
      <c r="B220" s="25" t="s">
        <v>246</v>
      </c>
      <c r="C220" s="25" t="s">
        <v>172</v>
      </c>
      <c r="D220" s="7" t="s">
        <v>245</v>
      </c>
      <c r="E220" s="25" t="s">
        <v>246</v>
      </c>
      <c r="F220" s="25" t="s">
        <v>205</v>
      </c>
      <c r="G220" s="43" t="s">
        <v>107</v>
      </c>
      <c r="H220" s="42" t="s">
        <v>20</v>
      </c>
      <c r="I220" s="6" t="s">
        <v>21</v>
      </c>
      <c r="J220" s="70" t="n">
        <v>36678</v>
      </c>
      <c r="K220" s="70" t="n">
        <v>10000</v>
      </c>
      <c r="L220" s="71" t="n">
        <v>0.46</v>
      </c>
      <c r="M220" s="7" t="n">
        <v>4.491</v>
      </c>
      <c r="N220" s="7" t="n">
        <v>3.651</v>
      </c>
      <c r="O220" s="72" t="n">
        <v>1</v>
      </c>
      <c r="P220" s="8" t="n">
        <v>0.515</v>
      </c>
      <c r="Q220" s="0" t="n">
        <v>1</v>
      </c>
      <c r="R220" s="73" t="n">
        <v>2850</v>
      </c>
    </row>
    <row r="221" customFormat="false" ht="12.75" hidden="false" customHeight="false" outlineLevel="0" collapsed="false">
      <c r="A221" s="21" t="s">
        <v>172</v>
      </c>
      <c r="B221" s="25" t="s">
        <v>247</v>
      </c>
      <c r="C221" s="25" t="s">
        <v>172</v>
      </c>
      <c r="D221" s="7" t="s">
        <v>245</v>
      </c>
      <c r="E221" s="25" t="s">
        <v>247</v>
      </c>
      <c r="F221" s="25" t="s">
        <v>205</v>
      </c>
      <c r="G221" s="43" t="s">
        <v>107</v>
      </c>
      <c r="H221" s="42" t="s">
        <v>20</v>
      </c>
      <c r="I221" s="6" t="s">
        <v>21</v>
      </c>
      <c r="J221" s="70" t="n">
        <v>36678</v>
      </c>
      <c r="K221" s="70" t="n">
        <v>-333333</v>
      </c>
      <c r="L221" s="71" t="n">
        <v>0.46</v>
      </c>
      <c r="M221" s="7" t="n">
        <v>4.491</v>
      </c>
      <c r="N221" s="7" t="n">
        <v>3.651</v>
      </c>
      <c r="O221" s="72" t="n">
        <v>1</v>
      </c>
      <c r="P221" s="8" t="n">
        <v>0.515</v>
      </c>
      <c r="Q221" s="0" t="n">
        <v>1</v>
      </c>
      <c r="R221" s="73" t="n">
        <v>-94999.9049999999</v>
      </c>
    </row>
    <row r="222" customFormat="false" ht="12.75" hidden="false" customHeight="false" outlineLevel="0" collapsed="false">
      <c r="A222" s="39" t="s">
        <v>115</v>
      </c>
      <c r="B222" s="25" t="s">
        <v>248</v>
      </c>
      <c r="C222" s="25" t="s">
        <v>115</v>
      </c>
      <c r="D222" s="7" t="s">
        <v>245</v>
      </c>
      <c r="E222" s="25" t="s">
        <v>248</v>
      </c>
      <c r="F222" s="25" t="s">
        <v>205</v>
      </c>
      <c r="G222" s="43" t="s">
        <v>107</v>
      </c>
      <c r="H222" s="42" t="s">
        <v>20</v>
      </c>
      <c r="I222" s="6" t="s">
        <v>21</v>
      </c>
      <c r="J222" s="70" t="n">
        <v>36678</v>
      </c>
      <c r="K222" s="70" t="n">
        <v>-10000</v>
      </c>
      <c r="L222" s="71" t="n">
        <v>0.46</v>
      </c>
      <c r="M222" s="7" t="n">
        <v>4.491</v>
      </c>
      <c r="N222" s="7" t="n">
        <v>3.651</v>
      </c>
      <c r="O222" s="72" t="n">
        <v>1</v>
      </c>
      <c r="P222" s="8" t="n">
        <v>0.515</v>
      </c>
      <c r="Q222" s="0" t="n">
        <v>1</v>
      </c>
      <c r="R222" s="73" t="n">
        <v>-2850</v>
      </c>
    </row>
    <row r="223" customFormat="false" ht="12.75" hidden="false" customHeight="false" outlineLevel="0" collapsed="false">
      <c r="A223" s="39" t="s">
        <v>172</v>
      </c>
      <c r="B223" s="25" t="s">
        <v>249</v>
      </c>
      <c r="C223" s="25" t="s">
        <v>172</v>
      </c>
      <c r="D223" s="7" t="s">
        <v>245</v>
      </c>
      <c r="E223" s="25" t="s">
        <v>249</v>
      </c>
      <c r="F223" s="25" t="s">
        <v>205</v>
      </c>
      <c r="G223" s="43" t="s">
        <v>107</v>
      </c>
      <c r="H223" s="42" t="s">
        <v>20</v>
      </c>
      <c r="I223" s="6" t="s">
        <v>21</v>
      </c>
      <c r="J223" s="70" t="n">
        <v>36678</v>
      </c>
      <c r="K223" s="70" t="n">
        <v>50000</v>
      </c>
      <c r="L223" s="71" t="n">
        <v>0.46</v>
      </c>
      <c r="M223" s="7" t="n">
        <v>4.491</v>
      </c>
      <c r="N223" s="7" t="n">
        <v>3.651</v>
      </c>
      <c r="O223" s="72" t="n">
        <v>1</v>
      </c>
      <c r="P223" s="8" t="n">
        <v>0.515</v>
      </c>
      <c r="Q223" s="0" t="n">
        <v>1</v>
      </c>
      <c r="R223" s="73" t="n">
        <v>14250</v>
      </c>
    </row>
    <row r="224" customFormat="false" ht="12.75" hidden="false" customHeight="false" outlineLevel="0" collapsed="false">
      <c r="A224" s="39" t="s">
        <v>172</v>
      </c>
      <c r="B224" s="25" t="s">
        <v>250</v>
      </c>
      <c r="C224" s="25" t="s">
        <v>172</v>
      </c>
      <c r="D224" s="7" t="s">
        <v>245</v>
      </c>
      <c r="E224" s="25" t="s">
        <v>250</v>
      </c>
      <c r="F224" s="25" t="s">
        <v>205</v>
      </c>
      <c r="G224" s="43" t="s">
        <v>107</v>
      </c>
      <c r="H224" s="42" t="s">
        <v>20</v>
      </c>
      <c r="I224" s="6" t="s">
        <v>21</v>
      </c>
      <c r="J224" s="70" t="n">
        <v>36678</v>
      </c>
      <c r="K224" s="70" t="n">
        <v>50000</v>
      </c>
      <c r="L224" s="71" t="n">
        <v>0.46</v>
      </c>
      <c r="M224" s="7" t="n">
        <v>4.491</v>
      </c>
      <c r="N224" s="7" t="n">
        <v>3.651</v>
      </c>
      <c r="O224" s="72" t="n">
        <v>1</v>
      </c>
      <c r="P224" s="8" t="n">
        <v>0.515</v>
      </c>
      <c r="Q224" s="0" t="n">
        <v>1</v>
      </c>
      <c r="R224" s="73" t="n">
        <v>14250</v>
      </c>
    </row>
    <row r="225" customFormat="false" ht="12.75" hidden="false" customHeight="false" outlineLevel="0" collapsed="false">
      <c r="A225" s="39" t="s">
        <v>172</v>
      </c>
      <c r="B225" s="25" t="s">
        <v>251</v>
      </c>
      <c r="C225" s="25" t="s">
        <v>172</v>
      </c>
      <c r="D225" s="7" t="s">
        <v>245</v>
      </c>
      <c r="E225" s="25" t="s">
        <v>251</v>
      </c>
      <c r="F225" s="25" t="s">
        <v>205</v>
      </c>
      <c r="G225" s="43" t="s">
        <v>107</v>
      </c>
      <c r="H225" s="42" t="s">
        <v>20</v>
      </c>
      <c r="I225" s="6" t="s">
        <v>21</v>
      </c>
      <c r="J225" s="70" t="n">
        <v>36678</v>
      </c>
      <c r="K225" s="70" t="n">
        <v>-10000</v>
      </c>
      <c r="L225" s="71" t="n">
        <v>0.46</v>
      </c>
      <c r="M225" s="7" t="n">
        <v>4.491</v>
      </c>
      <c r="N225" s="7" t="n">
        <v>3.651</v>
      </c>
      <c r="O225" s="72" t="n">
        <v>1</v>
      </c>
      <c r="P225" s="8" t="n">
        <v>0.515</v>
      </c>
      <c r="Q225" s="0" t="n">
        <v>1</v>
      </c>
      <c r="R225" s="73" t="n">
        <v>-2850</v>
      </c>
    </row>
    <row r="226" customFormat="false" ht="12.75" hidden="false" customHeight="false" outlineLevel="0" collapsed="false">
      <c r="A226" s="21" t="s">
        <v>172</v>
      </c>
      <c r="B226" s="25" t="s">
        <v>244</v>
      </c>
      <c r="C226" s="25" t="s">
        <v>172</v>
      </c>
      <c r="D226" s="7" t="s">
        <v>245</v>
      </c>
      <c r="E226" s="25" t="s">
        <v>244</v>
      </c>
      <c r="F226" s="25" t="s">
        <v>205</v>
      </c>
      <c r="G226" s="43" t="s">
        <v>107</v>
      </c>
      <c r="H226" s="42" t="s">
        <v>20</v>
      </c>
      <c r="I226" s="6" t="s">
        <v>21</v>
      </c>
      <c r="J226" s="70" t="n">
        <v>36678</v>
      </c>
      <c r="K226" s="70" t="n">
        <v>-50000</v>
      </c>
      <c r="L226" s="71" t="n">
        <v>0.46</v>
      </c>
      <c r="M226" s="7" t="n">
        <v>4.491</v>
      </c>
      <c r="N226" s="7" t="n">
        <v>3.651</v>
      </c>
      <c r="O226" s="72" t="n">
        <v>1</v>
      </c>
      <c r="P226" s="8" t="n">
        <v>0.515</v>
      </c>
      <c r="Q226" s="0" t="n">
        <v>1</v>
      </c>
      <c r="R226" s="73" t="n">
        <v>-14250</v>
      </c>
    </row>
    <row r="227" customFormat="false" ht="12.75" hidden="false" customHeight="false" outlineLevel="0" collapsed="false">
      <c r="A227" s="21" t="s">
        <v>172</v>
      </c>
      <c r="B227" s="25" t="s">
        <v>246</v>
      </c>
      <c r="C227" s="25" t="s">
        <v>172</v>
      </c>
      <c r="D227" s="7" t="s">
        <v>245</v>
      </c>
      <c r="E227" s="25" t="s">
        <v>246</v>
      </c>
      <c r="F227" s="25" t="s">
        <v>205</v>
      </c>
      <c r="G227" s="43" t="s">
        <v>107</v>
      </c>
      <c r="H227" s="42" t="s">
        <v>20</v>
      </c>
      <c r="I227" s="6" t="s">
        <v>21</v>
      </c>
      <c r="J227" s="70" t="n">
        <v>36678</v>
      </c>
      <c r="K227" s="70" t="n">
        <v>10000</v>
      </c>
      <c r="L227" s="71" t="n">
        <v>0.46</v>
      </c>
      <c r="M227" s="7" t="n">
        <v>4.491</v>
      </c>
      <c r="N227" s="7" t="n">
        <v>3.651</v>
      </c>
      <c r="O227" s="72" t="n">
        <v>1</v>
      </c>
      <c r="P227" s="8" t="n">
        <v>0.515</v>
      </c>
      <c r="Q227" s="0" t="n">
        <v>1</v>
      </c>
      <c r="R227" s="73" t="n">
        <v>2850</v>
      </c>
    </row>
    <row r="228" customFormat="false" ht="12.75" hidden="false" customHeight="false" outlineLevel="0" collapsed="false">
      <c r="A228" s="21" t="s">
        <v>172</v>
      </c>
      <c r="B228" s="25" t="s">
        <v>247</v>
      </c>
      <c r="C228" s="25" t="s">
        <v>172</v>
      </c>
      <c r="D228" s="7" t="s">
        <v>245</v>
      </c>
      <c r="E228" s="25" t="s">
        <v>247</v>
      </c>
      <c r="F228" s="25" t="s">
        <v>205</v>
      </c>
      <c r="G228" s="43" t="s">
        <v>107</v>
      </c>
      <c r="H228" s="42" t="s">
        <v>20</v>
      </c>
      <c r="I228" s="6" t="s">
        <v>21</v>
      </c>
      <c r="J228" s="70" t="n">
        <v>36678</v>
      </c>
      <c r="K228" s="70" t="n">
        <v>-333333</v>
      </c>
      <c r="L228" s="71" t="n">
        <v>0.46</v>
      </c>
      <c r="M228" s="7" t="n">
        <v>4.491</v>
      </c>
      <c r="N228" s="7" t="n">
        <v>3.651</v>
      </c>
      <c r="O228" s="72" t="n">
        <v>1</v>
      </c>
      <c r="P228" s="8" t="n">
        <v>0.515</v>
      </c>
      <c r="Q228" s="0" t="n">
        <v>1</v>
      </c>
      <c r="R228" s="73" t="n">
        <v>-94999.9049999999</v>
      </c>
    </row>
    <row r="229" customFormat="false" ht="12.75" hidden="false" customHeight="false" outlineLevel="0" collapsed="false">
      <c r="A229" s="39" t="s">
        <v>115</v>
      </c>
      <c r="B229" s="25" t="s">
        <v>248</v>
      </c>
      <c r="C229" s="25" t="s">
        <v>115</v>
      </c>
      <c r="D229" s="7" t="s">
        <v>245</v>
      </c>
      <c r="E229" s="25" t="s">
        <v>248</v>
      </c>
      <c r="F229" s="25" t="s">
        <v>205</v>
      </c>
      <c r="G229" s="43" t="s">
        <v>107</v>
      </c>
      <c r="H229" s="42" t="s">
        <v>20</v>
      </c>
      <c r="I229" s="6" t="s">
        <v>21</v>
      </c>
      <c r="J229" s="70" t="n">
        <v>36678</v>
      </c>
      <c r="K229" s="70" t="n">
        <v>-10000</v>
      </c>
      <c r="L229" s="71" t="n">
        <v>0.46</v>
      </c>
      <c r="M229" s="7" t="n">
        <v>4.491</v>
      </c>
      <c r="N229" s="7" t="n">
        <v>3.651</v>
      </c>
      <c r="O229" s="72" t="n">
        <v>1</v>
      </c>
      <c r="P229" s="8" t="n">
        <v>0.515</v>
      </c>
      <c r="Q229" s="0" t="n">
        <v>1</v>
      </c>
      <c r="R229" s="73" t="n">
        <v>-2850</v>
      </c>
    </row>
    <row r="230" customFormat="false" ht="12.75" hidden="false" customHeight="false" outlineLevel="0" collapsed="false">
      <c r="A230" s="39" t="s">
        <v>172</v>
      </c>
      <c r="B230" s="25" t="s">
        <v>249</v>
      </c>
      <c r="C230" s="25" t="s">
        <v>172</v>
      </c>
      <c r="D230" s="7" t="s">
        <v>245</v>
      </c>
      <c r="E230" s="25" t="s">
        <v>249</v>
      </c>
      <c r="F230" s="25" t="s">
        <v>205</v>
      </c>
      <c r="G230" s="43" t="s">
        <v>107</v>
      </c>
      <c r="H230" s="42" t="s">
        <v>20</v>
      </c>
      <c r="I230" s="6" t="s">
        <v>21</v>
      </c>
      <c r="J230" s="70" t="n">
        <v>36678</v>
      </c>
      <c r="K230" s="70" t="n">
        <v>50000</v>
      </c>
      <c r="L230" s="71" t="n">
        <v>0.46</v>
      </c>
      <c r="M230" s="7" t="n">
        <v>4.491</v>
      </c>
      <c r="N230" s="7" t="n">
        <v>3.651</v>
      </c>
      <c r="O230" s="72" t="n">
        <v>1</v>
      </c>
      <c r="P230" s="8" t="n">
        <v>0.515</v>
      </c>
      <c r="Q230" s="0" t="n">
        <v>1</v>
      </c>
      <c r="R230" s="73" t="n">
        <v>14250</v>
      </c>
    </row>
    <row r="231" customFormat="false" ht="12.75" hidden="false" customHeight="false" outlineLevel="0" collapsed="false">
      <c r="A231" s="39" t="s">
        <v>172</v>
      </c>
      <c r="B231" s="25" t="s">
        <v>250</v>
      </c>
      <c r="C231" s="25" t="s">
        <v>172</v>
      </c>
      <c r="D231" s="7" t="s">
        <v>245</v>
      </c>
      <c r="E231" s="25" t="s">
        <v>250</v>
      </c>
      <c r="F231" s="25" t="s">
        <v>205</v>
      </c>
      <c r="G231" s="43" t="s">
        <v>107</v>
      </c>
      <c r="H231" s="42" t="s">
        <v>20</v>
      </c>
      <c r="I231" s="6" t="s">
        <v>21</v>
      </c>
      <c r="J231" s="70" t="n">
        <v>36678</v>
      </c>
      <c r="K231" s="70" t="n">
        <v>50000</v>
      </c>
      <c r="L231" s="71" t="n">
        <v>0.46</v>
      </c>
      <c r="M231" s="7" t="n">
        <v>4.491</v>
      </c>
      <c r="N231" s="7" t="n">
        <v>3.651</v>
      </c>
      <c r="O231" s="72" t="n">
        <v>1</v>
      </c>
      <c r="P231" s="8" t="n">
        <v>0.515</v>
      </c>
      <c r="Q231" s="0" t="n">
        <v>1</v>
      </c>
      <c r="R231" s="73" t="n">
        <v>14250</v>
      </c>
    </row>
    <row r="232" customFormat="false" ht="12.75" hidden="false" customHeight="false" outlineLevel="0" collapsed="false">
      <c r="A232" s="39" t="s">
        <v>172</v>
      </c>
      <c r="B232" s="25" t="s">
        <v>251</v>
      </c>
      <c r="C232" s="25" t="s">
        <v>172</v>
      </c>
      <c r="D232" s="7" t="s">
        <v>245</v>
      </c>
      <c r="E232" s="25" t="s">
        <v>251</v>
      </c>
      <c r="F232" s="25" t="s">
        <v>205</v>
      </c>
      <c r="G232" s="43" t="s">
        <v>107</v>
      </c>
      <c r="H232" s="42" t="s">
        <v>20</v>
      </c>
      <c r="I232" s="6" t="s">
        <v>21</v>
      </c>
      <c r="J232" s="70" t="n">
        <v>36678</v>
      </c>
      <c r="K232" s="70" t="n">
        <v>-10000</v>
      </c>
      <c r="L232" s="71" t="n">
        <v>0.46</v>
      </c>
      <c r="M232" s="7" t="n">
        <v>4.491</v>
      </c>
      <c r="N232" s="7" t="n">
        <v>3.651</v>
      </c>
      <c r="O232" s="72" t="n">
        <v>1</v>
      </c>
      <c r="P232" s="8" t="n">
        <v>0.515</v>
      </c>
      <c r="Q232" s="0" t="n">
        <v>1</v>
      </c>
      <c r="R232" s="73" t="n">
        <v>-2850</v>
      </c>
    </row>
    <row r="233" customFormat="false" ht="12.75" hidden="false" customHeight="false" outlineLevel="0" collapsed="false">
      <c r="A233" s="21" t="s">
        <v>172</v>
      </c>
      <c r="B233" s="25" t="s">
        <v>244</v>
      </c>
      <c r="C233" s="25" t="s">
        <v>172</v>
      </c>
      <c r="D233" s="7" t="s">
        <v>245</v>
      </c>
      <c r="E233" s="25" t="s">
        <v>244</v>
      </c>
      <c r="F233" s="25" t="s">
        <v>205</v>
      </c>
      <c r="G233" s="43" t="s">
        <v>107</v>
      </c>
      <c r="H233" s="42" t="s">
        <v>20</v>
      </c>
      <c r="I233" s="6" t="s">
        <v>21</v>
      </c>
      <c r="J233" s="70" t="n">
        <v>36678</v>
      </c>
      <c r="K233" s="70" t="n">
        <v>-50000</v>
      </c>
      <c r="L233" s="71" t="n">
        <v>0.46</v>
      </c>
      <c r="M233" s="7" t="n">
        <v>4.491</v>
      </c>
      <c r="N233" s="7" t="n">
        <v>3.651</v>
      </c>
      <c r="O233" s="72" t="n">
        <v>1</v>
      </c>
      <c r="P233" s="8" t="n">
        <v>0.515</v>
      </c>
      <c r="Q233" s="0" t="n">
        <v>1</v>
      </c>
      <c r="R233" s="73" t="n">
        <v>-14250</v>
      </c>
    </row>
    <row r="234" customFormat="false" ht="12.75" hidden="false" customHeight="false" outlineLevel="0" collapsed="false">
      <c r="A234" s="21" t="s">
        <v>172</v>
      </c>
      <c r="B234" s="25" t="s">
        <v>246</v>
      </c>
      <c r="C234" s="25" t="s">
        <v>172</v>
      </c>
      <c r="D234" s="7" t="s">
        <v>245</v>
      </c>
      <c r="E234" s="25" t="s">
        <v>246</v>
      </c>
      <c r="F234" s="25" t="s">
        <v>205</v>
      </c>
      <c r="G234" s="43" t="s">
        <v>107</v>
      </c>
      <c r="H234" s="42" t="s">
        <v>20</v>
      </c>
      <c r="I234" s="6" t="s">
        <v>21</v>
      </c>
      <c r="J234" s="70" t="n">
        <v>36678</v>
      </c>
      <c r="K234" s="70" t="n">
        <v>10000</v>
      </c>
      <c r="L234" s="71" t="n">
        <v>0.46</v>
      </c>
      <c r="M234" s="7" t="n">
        <v>4.491</v>
      </c>
      <c r="N234" s="7" t="n">
        <v>3.651</v>
      </c>
      <c r="O234" s="72" t="n">
        <v>1</v>
      </c>
      <c r="P234" s="8" t="n">
        <v>0.515</v>
      </c>
      <c r="Q234" s="0" t="n">
        <v>1</v>
      </c>
      <c r="R234" s="73" t="n">
        <v>2850</v>
      </c>
    </row>
    <row r="235" customFormat="false" ht="12.75" hidden="false" customHeight="false" outlineLevel="0" collapsed="false">
      <c r="A235" s="21" t="s">
        <v>172</v>
      </c>
      <c r="B235" s="25" t="s">
        <v>247</v>
      </c>
      <c r="C235" s="25" t="s">
        <v>172</v>
      </c>
      <c r="D235" s="7" t="s">
        <v>245</v>
      </c>
      <c r="E235" s="25" t="s">
        <v>247</v>
      </c>
      <c r="F235" s="25" t="s">
        <v>205</v>
      </c>
      <c r="G235" s="43" t="s">
        <v>107</v>
      </c>
      <c r="H235" s="42" t="s">
        <v>20</v>
      </c>
      <c r="I235" s="6" t="s">
        <v>21</v>
      </c>
      <c r="J235" s="70" t="n">
        <v>36678</v>
      </c>
      <c r="K235" s="70" t="n">
        <v>-333333</v>
      </c>
      <c r="L235" s="71" t="n">
        <v>0.46</v>
      </c>
      <c r="M235" s="7" t="n">
        <v>4.491</v>
      </c>
      <c r="N235" s="7" t="n">
        <v>3.651</v>
      </c>
      <c r="O235" s="72" t="n">
        <v>1</v>
      </c>
      <c r="P235" s="8" t="n">
        <v>0.515</v>
      </c>
      <c r="Q235" s="0" t="n">
        <v>1</v>
      </c>
      <c r="R235" s="73" t="n">
        <v>-94999.9049999999</v>
      </c>
    </row>
    <row r="236" customFormat="false" ht="12.75" hidden="false" customHeight="false" outlineLevel="0" collapsed="false">
      <c r="A236" s="39" t="s">
        <v>115</v>
      </c>
      <c r="B236" s="25" t="s">
        <v>248</v>
      </c>
      <c r="C236" s="25" t="s">
        <v>115</v>
      </c>
      <c r="D236" s="7" t="s">
        <v>245</v>
      </c>
      <c r="E236" s="25" t="s">
        <v>248</v>
      </c>
      <c r="F236" s="25" t="s">
        <v>205</v>
      </c>
      <c r="G236" s="43" t="s">
        <v>107</v>
      </c>
      <c r="H236" s="42" t="s">
        <v>20</v>
      </c>
      <c r="I236" s="6" t="s">
        <v>21</v>
      </c>
      <c r="J236" s="70" t="n">
        <v>36678</v>
      </c>
      <c r="K236" s="70" t="n">
        <v>-10000</v>
      </c>
      <c r="L236" s="71" t="n">
        <v>0.46</v>
      </c>
      <c r="M236" s="7" t="n">
        <v>4.491</v>
      </c>
      <c r="N236" s="7" t="n">
        <v>3.651</v>
      </c>
      <c r="O236" s="72" t="n">
        <v>1</v>
      </c>
      <c r="P236" s="8" t="n">
        <v>0.515</v>
      </c>
      <c r="Q236" s="0" t="n">
        <v>1</v>
      </c>
      <c r="R236" s="73" t="n">
        <v>-2850</v>
      </c>
    </row>
    <row r="237" customFormat="false" ht="12.75" hidden="false" customHeight="false" outlineLevel="0" collapsed="false">
      <c r="A237" s="39" t="s">
        <v>172</v>
      </c>
      <c r="B237" s="25" t="s">
        <v>249</v>
      </c>
      <c r="C237" s="25" t="s">
        <v>172</v>
      </c>
      <c r="D237" s="7" t="s">
        <v>245</v>
      </c>
      <c r="E237" s="25" t="s">
        <v>249</v>
      </c>
      <c r="F237" s="25" t="s">
        <v>205</v>
      </c>
      <c r="G237" s="43" t="s">
        <v>107</v>
      </c>
      <c r="H237" s="42" t="s">
        <v>20</v>
      </c>
      <c r="I237" s="6" t="s">
        <v>21</v>
      </c>
      <c r="J237" s="70" t="n">
        <v>36678</v>
      </c>
      <c r="K237" s="70" t="n">
        <v>50000</v>
      </c>
      <c r="L237" s="71" t="n">
        <v>0.46</v>
      </c>
      <c r="M237" s="7" t="n">
        <v>4.491</v>
      </c>
      <c r="N237" s="7" t="n">
        <v>3.651</v>
      </c>
      <c r="O237" s="72" t="n">
        <v>1</v>
      </c>
      <c r="P237" s="8" t="n">
        <v>0.515</v>
      </c>
      <c r="Q237" s="0" t="n">
        <v>1</v>
      </c>
      <c r="R237" s="73" t="n">
        <v>14250</v>
      </c>
    </row>
    <row r="238" customFormat="false" ht="12.75" hidden="false" customHeight="false" outlineLevel="0" collapsed="false">
      <c r="A238" s="39" t="s">
        <v>172</v>
      </c>
      <c r="B238" s="25" t="s">
        <v>250</v>
      </c>
      <c r="C238" s="25" t="s">
        <v>172</v>
      </c>
      <c r="D238" s="7" t="s">
        <v>245</v>
      </c>
      <c r="E238" s="25" t="s">
        <v>250</v>
      </c>
      <c r="F238" s="25" t="s">
        <v>205</v>
      </c>
      <c r="G238" s="43" t="s">
        <v>107</v>
      </c>
      <c r="H238" s="42" t="s">
        <v>20</v>
      </c>
      <c r="I238" s="6" t="s">
        <v>21</v>
      </c>
      <c r="J238" s="70" t="n">
        <v>36678</v>
      </c>
      <c r="K238" s="70" t="n">
        <v>50000</v>
      </c>
      <c r="L238" s="71" t="n">
        <v>0.46</v>
      </c>
      <c r="M238" s="7" t="n">
        <v>4.491</v>
      </c>
      <c r="N238" s="7" t="n">
        <v>3.651</v>
      </c>
      <c r="O238" s="72" t="n">
        <v>1</v>
      </c>
      <c r="P238" s="8" t="n">
        <v>0.515</v>
      </c>
      <c r="Q238" s="0" t="n">
        <v>1</v>
      </c>
      <c r="R238" s="73" t="n">
        <v>14250</v>
      </c>
    </row>
    <row r="239" customFormat="false" ht="12.75" hidden="false" customHeight="false" outlineLevel="0" collapsed="false">
      <c r="A239" s="39" t="s">
        <v>172</v>
      </c>
      <c r="B239" s="25" t="s">
        <v>251</v>
      </c>
      <c r="C239" s="25" t="s">
        <v>172</v>
      </c>
      <c r="D239" s="7" t="s">
        <v>245</v>
      </c>
      <c r="E239" s="25" t="s">
        <v>251</v>
      </c>
      <c r="F239" s="25" t="s">
        <v>205</v>
      </c>
      <c r="G239" s="43" t="s">
        <v>107</v>
      </c>
      <c r="H239" s="42" t="s">
        <v>20</v>
      </c>
      <c r="I239" s="6" t="s">
        <v>21</v>
      </c>
      <c r="J239" s="70" t="n">
        <v>36678</v>
      </c>
      <c r="K239" s="70" t="n">
        <v>-10000</v>
      </c>
      <c r="L239" s="71" t="n">
        <v>0.46</v>
      </c>
      <c r="M239" s="7" t="n">
        <v>4.491</v>
      </c>
      <c r="N239" s="7" t="n">
        <v>3.651</v>
      </c>
      <c r="O239" s="72" t="n">
        <v>1</v>
      </c>
      <c r="P239" s="8" t="n">
        <v>0.515</v>
      </c>
      <c r="Q239" s="0" t="n">
        <v>1</v>
      </c>
      <c r="R239" s="73" t="n">
        <v>-2850</v>
      </c>
    </row>
    <row r="240" customFormat="false" ht="12.75" hidden="false" customHeight="false" outlineLevel="0" collapsed="false">
      <c r="A240" s="21" t="s">
        <v>172</v>
      </c>
      <c r="B240" s="25" t="s">
        <v>244</v>
      </c>
      <c r="C240" s="25" t="s">
        <v>172</v>
      </c>
      <c r="D240" s="7" t="s">
        <v>245</v>
      </c>
      <c r="E240" s="25" t="s">
        <v>244</v>
      </c>
      <c r="F240" s="25" t="s">
        <v>205</v>
      </c>
      <c r="G240" s="43" t="s">
        <v>107</v>
      </c>
      <c r="H240" s="42" t="s">
        <v>20</v>
      </c>
      <c r="I240" s="6" t="s">
        <v>21</v>
      </c>
      <c r="J240" s="70" t="n">
        <v>36678</v>
      </c>
      <c r="K240" s="70" t="n">
        <v>-50000</v>
      </c>
      <c r="L240" s="71" t="n">
        <v>0.46</v>
      </c>
      <c r="M240" s="7" t="n">
        <v>4.491</v>
      </c>
      <c r="N240" s="7" t="n">
        <v>3.651</v>
      </c>
      <c r="O240" s="72" t="n">
        <v>1</v>
      </c>
      <c r="P240" s="8" t="n">
        <v>0.515</v>
      </c>
      <c r="Q240" s="0" t="n">
        <v>1</v>
      </c>
      <c r="R240" s="73" t="n">
        <v>-16250</v>
      </c>
    </row>
    <row r="241" customFormat="false" ht="12.75" hidden="false" customHeight="false" outlineLevel="0" collapsed="false">
      <c r="A241" s="21" t="s">
        <v>172</v>
      </c>
      <c r="B241" s="25" t="s">
        <v>246</v>
      </c>
      <c r="C241" s="25" t="s">
        <v>172</v>
      </c>
      <c r="D241" s="7" t="s">
        <v>245</v>
      </c>
      <c r="E241" s="25" t="s">
        <v>246</v>
      </c>
      <c r="F241" s="25" t="s">
        <v>205</v>
      </c>
      <c r="G241" s="43" t="s">
        <v>107</v>
      </c>
      <c r="H241" s="42" t="s">
        <v>20</v>
      </c>
      <c r="I241" s="6" t="s">
        <v>21</v>
      </c>
      <c r="J241" s="70" t="n">
        <v>36678</v>
      </c>
      <c r="K241" s="70" t="n">
        <v>10000</v>
      </c>
      <c r="L241" s="71" t="n">
        <v>0.46</v>
      </c>
      <c r="M241" s="7" t="n">
        <v>4.491</v>
      </c>
      <c r="N241" s="7" t="n">
        <v>3.651</v>
      </c>
      <c r="O241" s="72" t="n">
        <v>1</v>
      </c>
      <c r="P241" s="8" t="n">
        <v>0.515</v>
      </c>
      <c r="Q241" s="0" t="n">
        <v>1</v>
      </c>
      <c r="R241" s="73" t="n">
        <v>3250</v>
      </c>
    </row>
    <row r="242" customFormat="false" ht="12.75" hidden="false" customHeight="false" outlineLevel="0" collapsed="false">
      <c r="A242" s="21" t="s">
        <v>172</v>
      </c>
      <c r="B242" s="25" t="s">
        <v>247</v>
      </c>
      <c r="C242" s="25" t="s">
        <v>172</v>
      </c>
      <c r="D242" s="7" t="s">
        <v>245</v>
      </c>
      <c r="E242" s="25" t="s">
        <v>247</v>
      </c>
      <c r="F242" s="25" t="s">
        <v>205</v>
      </c>
      <c r="G242" s="43" t="s">
        <v>107</v>
      </c>
      <c r="H242" s="42" t="s">
        <v>20</v>
      </c>
      <c r="I242" s="6" t="s">
        <v>21</v>
      </c>
      <c r="J242" s="70" t="n">
        <v>36678</v>
      </c>
      <c r="K242" s="70" t="n">
        <v>-333333</v>
      </c>
      <c r="L242" s="71" t="n">
        <v>0.46</v>
      </c>
      <c r="M242" s="7" t="n">
        <v>4.491</v>
      </c>
      <c r="N242" s="7" t="n">
        <v>3.651</v>
      </c>
      <c r="O242" s="72" t="n">
        <v>1</v>
      </c>
      <c r="P242" s="8" t="n">
        <v>0.515</v>
      </c>
      <c r="Q242" s="0" t="n">
        <v>1</v>
      </c>
      <c r="R242" s="73" t="n">
        <v>-108333.225</v>
      </c>
    </row>
    <row r="243" customFormat="false" ht="12.75" hidden="false" customHeight="false" outlineLevel="0" collapsed="false">
      <c r="A243" s="39" t="s">
        <v>115</v>
      </c>
      <c r="B243" s="25" t="s">
        <v>248</v>
      </c>
      <c r="C243" s="25" t="s">
        <v>115</v>
      </c>
      <c r="D243" s="7" t="s">
        <v>245</v>
      </c>
      <c r="E243" s="25" t="s">
        <v>248</v>
      </c>
      <c r="F243" s="25" t="s">
        <v>205</v>
      </c>
      <c r="G243" s="43" t="s">
        <v>107</v>
      </c>
      <c r="H243" s="42" t="s">
        <v>20</v>
      </c>
      <c r="I243" s="6" t="s">
        <v>21</v>
      </c>
      <c r="J243" s="70" t="n">
        <v>36678</v>
      </c>
      <c r="K243" s="70" t="n">
        <v>-10000</v>
      </c>
      <c r="L243" s="71" t="n">
        <v>0.46</v>
      </c>
      <c r="M243" s="7" t="n">
        <v>4.491</v>
      </c>
      <c r="N243" s="7" t="n">
        <v>3.651</v>
      </c>
      <c r="O243" s="72" t="n">
        <v>1</v>
      </c>
      <c r="P243" s="8" t="n">
        <v>0.515</v>
      </c>
      <c r="Q243" s="0" t="n">
        <v>1</v>
      </c>
      <c r="R243" s="73" t="n">
        <v>-3250</v>
      </c>
    </row>
    <row r="244" customFormat="false" ht="12.75" hidden="false" customHeight="false" outlineLevel="0" collapsed="false">
      <c r="A244" s="39" t="s">
        <v>172</v>
      </c>
      <c r="B244" s="25" t="s">
        <v>249</v>
      </c>
      <c r="C244" s="25" t="s">
        <v>172</v>
      </c>
      <c r="D244" s="7" t="s">
        <v>245</v>
      </c>
      <c r="E244" s="25" t="s">
        <v>249</v>
      </c>
      <c r="F244" s="25" t="s">
        <v>205</v>
      </c>
      <c r="G244" s="43" t="s">
        <v>107</v>
      </c>
      <c r="H244" s="42" t="s">
        <v>20</v>
      </c>
      <c r="I244" s="6" t="s">
        <v>21</v>
      </c>
      <c r="J244" s="70" t="n">
        <v>36678</v>
      </c>
      <c r="K244" s="70" t="n">
        <v>50000</v>
      </c>
      <c r="L244" s="71" t="n">
        <v>0.46</v>
      </c>
      <c r="M244" s="7" t="n">
        <v>4.491</v>
      </c>
      <c r="N244" s="7" t="n">
        <v>3.651</v>
      </c>
      <c r="O244" s="72" t="n">
        <v>1</v>
      </c>
      <c r="P244" s="8" t="n">
        <v>0.515</v>
      </c>
      <c r="Q244" s="0" t="n">
        <v>1</v>
      </c>
      <c r="R244" s="73" t="n">
        <v>16250</v>
      </c>
    </row>
    <row r="245" customFormat="false" ht="12.75" hidden="false" customHeight="false" outlineLevel="0" collapsed="false">
      <c r="A245" s="39" t="s">
        <v>172</v>
      </c>
      <c r="B245" s="25" t="s">
        <v>250</v>
      </c>
      <c r="C245" s="25" t="s">
        <v>172</v>
      </c>
      <c r="D245" s="7" t="s">
        <v>245</v>
      </c>
      <c r="E245" s="25" t="s">
        <v>250</v>
      </c>
      <c r="F245" s="25" t="s">
        <v>205</v>
      </c>
      <c r="G245" s="43" t="s">
        <v>107</v>
      </c>
      <c r="H245" s="42" t="s">
        <v>20</v>
      </c>
      <c r="I245" s="6" t="s">
        <v>21</v>
      </c>
      <c r="J245" s="70" t="n">
        <v>36678</v>
      </c>
      <c r="K245" s="70" t="n">
        <v>50000</v>
      </c>
      <c r="L245" s="71" t="n">
        <v>0.46</v>
      </c>
      <c r="M245" s="7" t="n">
        <v>4.491</v>
      </c>
      <c r="N245" s="7" t="n">
        <v>3.651</v>
      </c>
      <c r="O245" s="72" t="n">
        <v>1</v>
      </c>
      <c r="P245" s="8" t="n">
        <v>0.515</v>
      </c>
      <c r="Q245" s="0" t="n">
        <v>1</v>
      </c>
      <c r="R245" s="73" t="n">
        <v>16250</v>
      </c>
    </row>
    <row r="246" customFormat="false" ht="12.75" hidden="false" customHeight="false" outlineLevel="0" collapsed="false">
      <c r="A246" s="39" t="s">
        <v>172</v>
      </c>
      <c r="B246" s="25" t="s">
        <v>251</v>
      </c>
      <c r="C246" s="25" t="s">
        <v>172</v>
      </c>
      <c r="D246" s="7" t="s">
        <v>245</v>
      </c>
      <c r="E246" s="25" t="s">
        <v>251</v>
      </c>
      <c r="F246" s="25" t="s">
        <v>205</v>
      </c>
      <c r="G246" s="43" t="s">
        <v>107</v>
      </c>
      <c r="H246" s="42" t="s">
        <v>20</v>
      </c>
      <c r="I246" s="6" t="s">
        <v>21</v>
      </c>
      <c r="J246" s="70" t="n">
        <v>36678</v>
      </c>
      <c r="K246" s="70" t="n">
        <v>-10000</v>
      </c>
      <c r="L246" s="71" t="n">
        <v>0.46</v>
      </c>
      <c r="M246" s="7" t="n">
        <v>4.491</v>
      </c>
      <c r="N246" s="7" t="n">
        <v>3.651</v>
      </c>
      <c r="O246" s="72" t="n">
        <v>1</v>
      </c>
      <c r="P246" s="8" t="n">
        <v>0.515</v>
      </c>
      <c r="Q246" s="0" t="n">
        <v>1</v>
      </c>
      <c r="R246" s="73" t="n">
        <v>-3250</v>
      </c>
    </row>
    <row r="247" customFormat="false" ht="12.75" hidden="false" customHeight="false" outlineLevel="0" collapsed="false">
      <c r="A247" s="21" t="s">
        <v>172</v>
      </c>
      <c r="B247" s="25" t="s">
        <v>244</v>
      </c>
      <c r="C247" s="25" t="s">
        <v>172</v>
      </c>
      <c r="D247" s="7" t="s">
        <v>245</v>
      </c>
      <c r="E247" s="25" t="s">
        <v>244</v>
      </c>
      <c r="F247" s="25" t="s">
        <v>205</v>
      </c>
      <c r="G247" s="43" t="s">
        <v>107</v>
      </c>
      <c r="H247" s="42" t="s">
        <v>20</v>
      </c>
      <c r="I247" s="6" t="s">
        <v>21</v>
      </c>
      <c r="J247" s="70" t="n">
        <v>36678</v>
      </c>
      <c r="K247" s="70" t="n">
        <v>-50000</v>
      </c>
      <c r="L247" s="71" t="n">
        <v>0.46</v>
      </c>
      <c r="M247" s="7" t="n">
        <v>4.491</v>
      </c>
      <c r="N247" s="7" t="n">
        <v>3.651</v>
      </c>
      <c r="O247" s="72" t="n">
        <v>1</v>
      </c>
      <c r="P247" s="8" t="n">
        <v>0.515</v>
      </c>
      <c r="Q247" s="0" t="n">
        <v>1</v>
      </c>
      <c r="R247" s="73" t="n">
        <v>-20750</v>
      </c>
    </row>
    <row r="248" customFormat="false" ht="12.75" hidden="false" customHeight="false" outlineLevel="0" collapsed="false">
      <c r="A248" s="21" t="s">
        <v>172</v>
      </c>
      <c r="B248" s="25" t="s">
        <v>246</v>
      </c>
      <c r="C248" s="25" t="s">
        <v>172</v>
      </c>
      <c r="D248" s="7" t="s">
        <v>245</v>
      </c>
      <c r="E248" s="25" t="s">
        <v>246</v>
      </c>
      <c r="F248" s="25" t="s">
        <v>205</v>
      </c>
      <c r="G248" s="43" t="s">
        <v>107</v>
      </c>
      <c r="H248" s="42" t="s">
        <v>20</v>
      </c>
      <c r="I248" s="6" t="s">
        <v>21</v>
      </c>
      <c r="J248" s="70" t="n">
        <v>36678</v>
      </c>
      <c r="K248" s="70" t="n">
        <v>10000</v>
      </c>
      <c r="L248" s="71" t="n">
        <v>0.46</v>
      </c>
      <c r="M248" s="7" t="n">
        <v>4.491</v>
      </c>
      <c r="N248" s="7" t="n">
        <v>3.651</v>
      </c>
      <c r="O248" s="72" t="n">
        <v>1</v>
      </c>
      <c r="P248" s="8" t="n">
        <v>0.515</v>
      </c>
      <c r="Q248" s="0" t="n">
        <v>1</v>
      </c>
      <c r="R248" s="73" t="n">
        <v>4150</v>
      </c>
    </row>
    <row r="249" customFormat="false" ht="12.75" hidden="false" customHeight="false" outlineLevel="0" collapsed="false">
      <c r="A249" s="21" t="s">
        <v>172</v>
      </c>
      <c r="B249" s="25" t="s">
        <v>247</v>
      </c>
      <c r="C249" s="25" t="s">
        <v>172</v>
      </c>
      <c r="D249" s="7" t="s">
        <v>245</v>
      </c>
      <c r="E249" s="25" t="s">
        <v>247</v>
      </c>
      <c r="F249" s="25" t="s">
        <v>205</v>
      </c>
      <c r="G249" s="43" t="s">
        <v>107</v>
      </c>
      <c r="H249" s="42" t="s">
        <v>20</v>
      </c>
      <c r="I249" s="6" t="s">
        <v>21</v>
      </c>
      <c r="J249" s="70" t="n">
        <v>36678</v>
      </c>
      <c r="K249" s="70" t="n">
        <v>-333333</v>
      </c>
      <c r="L249" s="71" t="n">
        <v>0.46</v>
      </c>
      <c r="M249" s="7" t="n">
        <v>4.491</v>
      </c>
      <c r="N249" s="7" t="n">
        <v>3.651</v>
      </c>
      <c r="O249" s="72" t="n">
        <v>1</v>
      </c>
      <c r="P249" s="8" t="n">
        <v>0.515</v>
      </c>
      <c r="Q249" s="0" t="n">
        <v>1</v>
      </c>
      <c r="R249" s="73" t="n">
        <v>-138333.195</v>
      </c>
    </row>
    <row r="250" customFormat="false" ht="12.75" hidden="false" customHeight="false" outlineLevel="0" collapsed="false">
      <c r="A250" s="39" t="s">
        <v>115</v>
      </c>
      <c r="B250" s="25" t="s">
        <v>248</v>
      </c>
      <c r="C250" s="25" t="s">
        <v>115</v>
      </c>
      <c r="D250" s="7" t="s">
        <v>245</v>
      </c>
      <c r="E250" s="25" t="s">
        <v>248</v>
      </c>
      <c r="F250" s="25" t="s">
        <v>205</v>
      </c>
      <c r="G250" s="43" t="s">
        <v>107</v>
      </c>
      <c r="H250" s="42" t="s">
        <v>20</v>
      </c>
      <c r="I250" s="6" t="s">
        <v>21</v>
      </c>
      <c r="J250" s="70" t="n">
        <v>36678</v>
      </c>
      <c r="K250" s="70" t="n">
        <v>-10000</v>
      </c>
      <c r="L250" s="71" t="n">
        <v>0.46</v>
      </c>
      <c r="M250" s="7" t="n">
        <v>4.491</v>
      </c>
      <c r="N250" s="7" t="n">
        <v>3.651</v>
      </c>
      <c r="O250" s="72" t="n">
        <v>1</v>
      </c>
      <c r="P250" s="8" t="n">
        <v>0.515</v>
      </c>
      <c r="Q250" s="0" t="n">
        <v>1</v>
      </c>
      <c r="R250" s="73" t="n">
        <v>-4150</v>
      </c>
    </row>
    <row r="251" customFormat="false" ht="12.75" hidden="false" customHeight="false" outlineLevel="0" collapsed="false">
      <c r="A251" s="39" t="s">
        <v>172</v>
      </c>
      <c r="B251" s="25" t="s">
        <v>249</v>
      </c>
      <c r="C251" s="25" t="s">
        <v>172</v>
      </c>
      <c r="D251" s="7" t="s">
        <v>245</v>
      </c>
      <c r="E251" s="25" t="s">
        <v>249</v>
      </c>
      <c r="F251" s="25" t="s">
        <v>205</v>
      </c>
      <c r="G251" s="43" t="s">
        <v>107</v>
      </c>
      <c r="H251" s="42" t="s">
        <v>20</v>
      </c>
      <c r="I251" s="6" t="s">
        <v>21</v>
      </c>
      <c r="J251" s="70" t="n">
        <v>36678</v>
      </c>
      <c r="K251" s="70" t="n">
        <v>50000</v>
      </c>
      <c r="L251" s="71" t="n">
        <v>0.46</v>
      </c>
      <c r="M251" s="7" t="n">
        <v>4.491</v>
      </c>
      <c r="N251" s="7" t="n">
        <v>3.651</v>
      </c>
      <c r="O251" s="72" t="n">
        <v>1</v>
      </c>
      <c r="P251" s="8" t="n">
        <v>0.515</v>
      </c>
      <c r="Q251" s="0" t="n">
        <v>1</v>
      </c>
      <c r="R251" s="73" t="n">
        <v>20750</v>
      </c>
    </row>
    <row r="252" customFormat="false" ht="12.75" hidden="false" customHeight="false" outlineLevel="0" collapsed="false">
      <c r="A252" s="39" t="s">
        <v>172</v>
      </c>
      <c r="B252" s="25" t="s">
        <v>250</v>
      </c>
      <c r="C252" s="25" t="s">
        <v>172</v>
      </c>
      <c r="D252" s="7" t="s">
        <v>245</v>
      </c>
      <c r="E252" s="25" t="s">
        <v>250</v>
      </c>
      <c r="F252" s="25" t="s">
        <v>205</v>
      </c>
      <c r="G252" s="43" t="s">
        <v>107</v>
      </c>
      <c r="H252" s="42" t="s">
        <v>20</v>
      </c>
      <c r="I252" s="6" t="s">
        <v>21</v>
      </c>
      <c r="J252" s="70" t="n">
        <v>36678</v>
      </c>
      <c r="K252" s="70" t="n">
        <v>50000</v>
      </c>
      <c r="L252" s="71" t="n">
        <v>0.46</v>
      </c>
      <c r="M252" s="7" t="n">
        <v>4.491</v>
      </c>
      <c r="N252" s="7" t="n">
        <v>3.651</v>
      </c>
      <c r="O252" s="72" t="n">
        <v>1</v>
      </c>
      <c r="P252" s="8" t="n">
        <v>0.515</v>
      </c>
      <c r="Q252" s="0" t="n">
        <v>1</v>
      </c>
      <c r="R252" s="73" t="n">
        <v>20750</v>
      </c>
    </row>
    <row r="253" customFormat="false" ht="12.75" hidden="false" customHeight="false" outlineLevel="0" collapsed="false">
      <c r="A253" s="39" t="s">
        <v>172</v>
      </c>
      <c r="B253" s="25" t="s">
        <v>251</v>
      </c>
      <c r="C253" s="25" t="s">
        <v>172</v>
      </c>
      <c r="D253" s="7" t="s">
        <v>245</v>
      </c>
      <c r="E253" s="25" t="s">
        <v>251</v>
      </c>
      <c r="F253" s="25" t="s">
        <v>205</v>
      </c>
      <c r="G253" s="43" t="s">
        <v>107</v>
      </c>
      <c r="H253" s="42" t="s">
        <v>20</v>
      </c>
      <c r="I253" s="6" t="s">
        <v>21</v>
      </c>
      <c r="J253" s="70" t="n">
        <v>36678</v>
      </c>
      <c r="K253" s="70" t="n">
        <v>-10000</v>
      </c>
      <c r="L253" s="71" t="n">
        <v>0.46</v>
      </c>
      <c r="M253" s="7" t="n">
        <v>4.491</v>
      </c>
      <c r="N253" s="7" t="n">
        <v>3.651</v>
      </c>
      <c r="O253" s="72" t="n">
        <v>1</v>
      </c>
      <c r="P253" s="8" t="n">
        <v>0.515</v>
      </c>
      <c r="Q253" s="0" t="n">
        <v>1</v>
      </c>
      <c r="R253" s="73" t="n">
        <v>-4150</v>
      </c>
    </row>
    <row r="254" customFormat="false" ht="12.75" hidden="false" customHeight="false" outlineLevel="0" collapsed="false">
      <c r="A254" s="21" t="s">
        <v>172</v>
      </c>
      <c r="B254" s="25" t="s">
        <v>244</v>
      </c>
      <c r="C254" s="25" t="s">
        <v>172</v>
      </c>
      <c r="D254" s="7" t="s">
        <v>245</v>
      </c>
      <c r="E254" s="25" t="s">
        <v>244</v>
      </c>
      <c r="F254" s="25" t="s">
        <v>205</v>
      </c>
      <c r="G254" s="43" t="s">
        <v>107</v>
      </c>
      <c r="H254" s="42" t="s">
        <v>20</v>
      </c>
      <c r="I254" s="6" t="s">
        <v>21</v>
      </c>
      <c r="J254" s="70" t="n">
        <v>36678</v>
      </c>
      <c r="K254" s="70" t="n">
        <v>-50000</v>
      </c>
      <c r="L254" s="71" t="n">
        <v>0.46</v>
      </c>
      <c r="M254" s="7" t="n">
        <v>4.491</v>
      </c>
      <c r="N254" s="7" t="n">
        <v>3.651</v>
      </c>
      <c r="O254" s="72" t="n">
        <v>1</v>
      </c>
      <c r="P254" s="8" t="n">
        <v>0.515</v>
      </c>
      <c r="Q254" s="0" t="n">
        <v>1</v>
      </c>
      <c r="R254" s="73" t="n">
        <v>-24000</v>
      </c>
    </row>
    <row r="255" customFormat="false" ht="12.75" hidden="false" customHeight="false" outlineLevel="0" collapsed="false">
      <c r="A255" s="21" t="s">
        <v>172</v>
      </c>
      <c r="B255" s="25" t="s">
        <v>246</v>
      </c>
      <c r="C255" s="25" t="s">
        <v>172</v>
      </c>
      <c r="D255" s="7" t="s">
        <v>245</v>
      </c>
      <c r="E255" s="25" t="s">
        <v>246</v>
      </c>
      <c r="F255" s="25" t="s">
        <v>205</v>
      </c>
      <c r="G255" s="43" t="s">
        <v>107</v>
      </c>
      <c r="H255" s="42" t="s">
        <v>20</v>
      </c>
      <c r="I255" s="6" t="s">
        <v>21</v>
      </c>
      <c r="J255" s="70" t="n">
        <v>36678</v>
      </c>
      <c r="K255" s="70" t="n">
        <v>10000</v>
      </c>
      <c r="L255" s="71" t="n">
        <v>0.46</v>
      </c>
      <c r="M255" s="7" t="n">
        <v>4.491</v>
      </c>
      <c r="N255" s="7" t="n">
        <v>3.651</v>
      </c>
      <c r="O255" s="72" t="n">
        <v>1</v>
      </c>
      <c r="P255" s="8" t="n">
        <v>0.515</v>
      </c>
      <c r="Q255" s="0" t="n">
        <v>1</v>
      </c>
      <c r="R255" s="73" t="n">
        <v>4800</v>
      </c>
    </row>
    <row r="256" customFormat="false" ht="12.75" hidden="false" customHeight="false" outlineLevel="0" collapsed="false">
      <c r="A256" s="21" t="s">
        <v>172</v>
      </c>
      <c r="B256" s="25" t="s">
        <v>247</v>
      </c>
      <c r="C256" s="25" t="s">
        <v>172</v>
      </c>
      <c r="D256" s="7" t="s">
        <v>245</v>
      </c>
      <c r="E256" s="25" t="s">
        <v>247</v>
      </c>
      <c r="F256" s="25" t="s">
        <v>205</v>
      </c>
      <c r="G256" s="43" t="s">
        <v>107</v>
      </c>
      <c r="H256" s="42" t="s">
        <v>20</v>
      </c>
      <c r="I256" s="6" t="s">
        <v>21</v>
      </c>
      <c r="J256" s="70" t="n">
        <v>36678</v>
      </c>
      <c r="K256" s="70" t="n">
        <v>-333333</v>
      </c>
      <c r="L256" s="71" t="n">
        <v>0.46</v>
      </c>
      <c r="M256" s="7" t="n">
        <v>4.491</v>
      </c>
      <c r="N256" s="7" t="n">
        <v>3.651</v>
      </c>
      <c r="O256" s="72" t="n">
        <v>1</v>
      </c>
      <c r="P256" s="8" t="n">
        <v>0.515</v>
      </c>
      <c r="Q256" s="0" t="n">
        <v>1</v>
      </c>
      <c r="R256" s="73" t="n">
        <v>-159999.84</v>
      </c>
    </row>
    <row r="257" customFormat="false" ht="12.75" hidden="false" customHeight="false" outlineLevel="0" collapsed="false">
      <c r="A257" s="39" t="s">
        <v>115</v>
      </c>
      <c r="B257" s="25" t="s">
        <v>248</v>
      </c>
      <c r="C257" s="25" t="s">
        <v>115</v>
      </c>
      <c r="D257" s="7" t="s">
        <v>245</v>
      </c>
      <c r="E257" s="25" t="s">
        <v>248</v>
      </c>
      <c r="F257" s="25" t="s">
        <v>205</v>
      </c>
      <c r="G257" s="43" t="s">
        <v>107</v>
      </c>
      <c r="H257" s="42" t="s">
        <v>20</v>
      </c>
      <c r="I257" s="6" t="s">
        <v>21</v>
      </c>
      <c r="J257" s="70" t="n">
        <v>36678</v>
      </c>
      <c r="K257" s="70" t="n">
        <v>-10000</v>
      </c>
      <c r="L257" s="71" t="n">
        <v>0.46</v>
      </c>
      <c r="M257" s="7" t="n">
        <v>4.491</v>
      </c>
      <c r="N257" s="7" t="n">
        <v>3.651</v>
      </c>
      <c r="O257" s="72" t="n">
        <v>1</v>
      </c>
      <c r="P257" s="8" t="n">
        <v>0.515</v>
      </c>
      <c r="Q257" s="0" t="n">
        <v>1</v>
      </c>
      <c r="R257" s="73" t="n">
        <v>-4800</v>
      </c>
    </row>
    <row r="258" customFormat="false" ht="12.75" hidden="false" customHeight="false" outlineLevel="0" collapsed="false">
      <c r="A258" s="39" t="s">
        <v>172</v>
      </c>
      <c r="B258" s="25" t="s">
        <v>249</v>
      </c>
      <c r="C258" s="25" t="s">
        <v>172</v>
      </c>
      <c r="D258" s="7" t="s">
        <v>245</v>
      </c>
      <c r="E258" s="25" t="s">
        <v>249</v>
      </c>
      <c r="F258" s="25" t="s">
        <v>205</v>
      </c>
      <c r="G258" s="43" t="s">
        <v>107</v>
      </c>
      <c r="H258" s="42" t="s">
        <v>20</v>
      </c>
      <c r="I258" s="6" t="s">
        <v>21</v>
      </c>
      <c r="J258" s="70" t="n">
        <v>36678</v>
      </c>
      <c r="K258" s="70" t="n">
        <v>50000</v>
      </c>
      <c r="L258" s="71" t="n">
        <v>0.46</v>
      </c>
      <c r="M258" s="7" t="n">
        <v>4.491</v>
      </c>
      <c r="N258" s="7" t="n">
        <v>3.651</v>
      </c>
      <c r="O258" s="72" t="n">
        <v>1</v>
      </c>
      <c r="P258" s="8" t="n">
        <v>0.515</v>
      </c>
      <c r="Q258" s="0" t="n">
        <v>1</v>
      </c>
      <c r="R258" s="73" t="n">
        <v>24000</v>
      </c>
    </row>
    <row r="259" customFormat="false" ht="12.75" hidden="false" customHeight="false" outlineLevel="0" collapsed="false">
      <c r="A259" s="39" t="s">
        <v>172</v>
      </c>
      <c r="B259" s="25" t="s">
        <v>250</v>
      </c>
      <c r="C259" s="25" t="s">
        <v>172</v>
      </c>
      <c r="D259" s="7" t="s">
        <v>245</v>
      </c>
      <c r="E259" s="25" t="s">
        <v>250</v>
      </c>
      <c r="F259" s="25" t="s">
        <v>205</v>
      </c>
      <c r="G259" s="43" t="s">
        <v>107</v>
      </c>
      <c r="H259" s="42" t="s">
        <v>20</v>
      </c>
      <c r="I259" s="6" t="s">
        <v>21</v>
      </c>
      <c r="J259" s="70" t="n">
        <v>36678</v>
      </c>
      <c r="K259" s="70" t="n">
        <v>50000</v>
      </c>
      <c r="L259" s="71" t="n">
        <v>0.46</v>
      </c>
      <c r="M259" s="7" t="n">
        <v>4.491</v>
      </c>
      <c r="N259" s="7" t="n">
        <v>3.651</v>
      </c>
      <c r="O259" s="72" t="n">
        <v>1</v>
      </c>
      <c r="P259" s="8" t="n">
        <v>0.515</v>
      </c>
      <c r="Q259" s="0" t="n">
        <v>1</v>
      </c>
      <c r="R259" s="73" t="n">
        <v>24000</v>
      </c>
    </row>
    <row r="260" customFormat="false" ht="12.75" hidden="false" customHeight="false" outlineLevel="0" collapsed="false">
      <c r="A260" s="39" t="s">
        <v>172</v>
      </c>
      <c r="B260" s="25" t="s">
        <v>251</v>
      </c>
      <c r="C260" s="25" t="s">
        <v>172</v>
      </c>
      <c r="D260" s="7" t="s">
        <v>245</v>
      </c>
      <c r="E260" s="25" t="s">
        <v>251</v>
      </c>
      <c r="F260" s="25" t="s">
        <v>205</v>
      </c>
      <c r="G260" s="43" t="s">
        <v>107</v>
      </c>
      <c r="H260" s="42" t="s">
        <v>20</v>
      </c>
      <c r="I260" s="6" t="s">
        <v>21</v>
      </c>
      <c r="J260" s="70" t="n">
        <v>36678</v>
      </c>
      <c r="K260" s="70" t="n">
        <v>-10000</v>
      </c>
      <c r="L260" s="71" t="n">
        <v>0.46</v>
      </c>
      <c r="M260" s="7" t="n">
        <v>4.491</v>
      </c>
      <c r="N260" s="7" t="n">
        <v>3.651</v>
      </c>
      <c r="O260" s="72" t="n">
        <v>1</v>
      </c>
      <c r="P260" s="8" t="n">
        <v>0.515</v>
      </c>
      <c r="Q260" s="0" t="n">
        <v>1</v>
      </c>
      <c r="R260" s="73" t="n">
        <v>-4800</v>
      </c>
    </row>
    <row r="261" customFormat="false" ht="12.75" hidden="false" customHeight="false" outlineLevel="0" collapsed="false">
      <c r="A261" s="21" t="s">
        <v>172</v>
      </c>
      <c r="B261" s="25" t="s">
        <v>244</v>
      </c>
      <c r="C261" s="25" t="s">
        <v>172</v>
      </c>
      <c r="D261" s="7" t="s">
        <v>245</v>
      </c>
      <c r="E261" s="25" t="s">
        <v>244</v>
      </c>
      <c r="F261" s="25" t="s">
        <v>205</v>
      </c>
      <c r="G261" s="43" t="s">
        <v>107</v>
      </c>
      <c r="H261" s="42" t="s">
        <v>20</v>
      </c>
      <c r="I261" s="6" t="s">
        <v>21</v>
      </c>
      <c r="J261" s="70" t="n">
        <v>36678</v>
      </c>
      <c r="K261" s="70" t="n">
        <v>-50000</v>
      </c>
      <c r="L261" s="71" t="n">
        <v>0.46</v>
      </c>
      <c r="M261" s="7" t="n">
        <v>4.491</v>
      </c>
      <c r="N261" s="7" t="n">
        <v>3.651</v>
      </c>
      <c r="O261" s="72" t="n">
        <v>1</v>
      </c>
      <c r="P261" s="8" t="n">
        <v>0.515</v>
      </c>
      <c r="Q261" s="0" t="n">
        <v>1</v>
      </c>
      <c r="R261" s="73" t="n">
        <v>-22750</v>
      </c>
    </row>
    <row r="262" customFormat="false" ht="12.75" hidden="false" customHeight="false" outlineLevel="0" collapsed="false">
      <c r="A262" s="21" t="s">
        <v>172</v>
      </c>
      <c r="B262" s="25" t="s">
        <v>246</v>
      </c>
      <c r="C262" s="25" t="s">
        <v>172</v>
      </c>
      <c r="D262" s="7" t="s">
        <v>245</v>
      </c>
      <c r="E262" s="25" t="s">
        <v>246</v>
      </c>
      <c r="F262" s="25" t="s">
        <v>205</v>
      </c>
      <c r="G262" s="43" t="s">
        <v>107</v>
      </c>
      <c r="H262" s="42" t="s">
        <v>20</v>
      </c>
      <c r="I262" s="6" t="s">
        <v>21</v>
      </c>
      <c r="J262" s="70" t="n">
        <v>36678</v>
      </c>
      <c r="K262" s="70" t="n">
        <v>10000</v>
      </c>
      <c r="L262" s="71" t="n">
        <v>0.46</v>
      </c>
      <c r="M262" s="7" t="n">
        <v>4.491</v>
      </c>
      <c r="N262" s="7" t="n">
        <v>3.651</v>
      </c>
      <c r="O262" s="72" t="n">
        <v>1</v>
      </c>
      <c r="P262" s="8" t="n">
        <v>0.515</v>
      </c>
      <c r="Q262" s="0" t="n">
        <v>1</v>
      </c>
      <c r="R262" s="73" t="n">
        <v>4550</v>
      </c>
    </row>
    <row r="263" customFormat="false" ht="12.75" hidden="false" customHeight="false" outlineLevel="0" collapsed="false">
      <c r="A263" s="21" t="s">
        <v>172</v>
      </c>
      <c r="B263" s="25" t="s">
        <v>247</v>
      </c>
      <c r="C263" s="25" t="s">
        <v>172</v>
      </c>
      <c r="D263" s="7" t="s">
        <v>245</v>
      </c>
      <c r="E263" s="25" t="s">
        <v>247</v>
      </c>
      <c r="F263" s="25" t="s">
        <v>205</v>
      </c>
      <c r="G263" s="43" t="s">
        <v>107</v>
      </c>
      <c r="H263" s="42" t="s">
        <v>20</v>
      </c>
      <c r="I263" s="6" t="s">
        <v>21</v>
      </c>
      <c r="J263" s="70" t="n">
        <v>36678</v>
      </c>
      <c r="K263" s="70" t="n">
        <v>-333333</v>
      </c>
      <c r="L263" s="71" t="n">
        <v>0.46</v>
      </c>
      <c r="M263" s="7" t="n">
        <v>4.491</v>
      </c>
      <c r="N263" s="7" t="n">
        <v>3.651</v>
      </c>
      <c r="O263" s="72" t="n">
        <v>1</v>
      </c>
      <c r="P263" s="8" t="n">
        <v>0.515</v>
      </c>
      <c r="Q263" s="0" t="n">
        <v>1</v>
      </c>
      <c r="R263" s="73" t="n">
        <v>-151666.515</v>
      </c>
    </row>
    <row r="264" customFormat="false" ht="12.75" hidden="false" customHeight="false" outlineLevel="0" collapsed="false">
      <c r="A264" s="39" t="s">
        <v>115</v>
      </c>
      <c r="B264" s="25" t="s">
        <v>248</v>
      </c>
      <c r="C264" s="25" t="s">
        <v>115</v>
      </c>
      <c r="D264" s="7" t="s">
        <v>245</v>
      </c>
      <c r="E264" s="25" t="s">
        <v>248</v>
      </c>
      <c r="F264" s="25" t="s">
        <v>205</v>
      </c>
      <c r="G264" s="43" t="s">
        <v>107</v>
      </c>
      <c r="H264" s="42" t="s">
        <v>20</v>
      </c>
      <c r="I264" s="6" t="s">
        <v>21</v>
      </c>
      <c r="J264" s="70" t="n">
        <v>36678</v>
      </c>
      <c r="K264" s="70" t="n">
        <v>-10000</v>
      </c>
      <c r="L264" s="71" t="n">
        <v>0.46</v>
      </c>
      <c r="M264" s="7" t="n">
        <v>4.491</v>
      </c>
      <c r="N264" s="7" t="n">
        <v>3.651</v>
      </c>
      <c r="O264" s="72" t="n">
        <v>1</v>
      </c>
      <c r="P264" s="8" t="n">
        <v>0.515</v>
      </c>
      <c r="Q264" s="0" t="n">
        <v>1</v>
      </c>
      <c r="R264" s="73" t="n">
        <v>-4550</v>
      </c>
    </row>
    <row r="265" customFormat="false" ht="12.75" hidden="false" customHeight="false" outlineLevel="0" collapsed="false">
      <c r="A265" s="39" t="s">
        <v>172</v>
      </c>
      <c r="B265" s="25" t="s">
        <v>249</v>
      </c>
      <c r="C265" s="25" t="s">
        <v>172</v>
      </c>
      <c r="D265" s="7" t="s">
        <v>245</v>
      </c>
      <c r="E265" s="25" t="s">
        <v>249</v>
      </c>
      <c r="F265" s="25" t="s">
        <v>205</v>
      </c>
      <c r="G265" s="43" t="s">
        <v>107</v>
      </c>
      <c r="H265" s="42" t="s">
        <v>20</v>
      </c>
      <c r="I265" s="6" t="s">
        <v>21</v>
      </c>
      <c r="J265" s="70" t="n">
        <v>36678</v>
      </c>
      <c r="K265" s="70" t="n">
        <v>50000</v>
      </c>
      <c r="L265" s="71" t="n">
        <v>0.46</v>
      </c>
      <c r="M265" s="7" t="n">
        <v>4.491</v>
      </c>
      <c r="N265" s="7" t="n">
        <v>3.651</v>
      </c>
      <c r="O265" s="72" t="n">
        <v>1</v>
      </c>
      <c r="P265" s="8" t="n">
        <v>0.515</v>
      </c>
      <c r="Q265" s="0" t="n">
        <v>1</v>
      </c>
      <c r="R265" s="73" t="n">
        <v>22750</v>
      </c>
    </row>
    <row r="266" customFormat="false" ht="12.75" hidden="false" customHeight="false" outlineLevel="0" collapsed="false">
      <c r="A266" s="39" t="s">
        <v>172</v>
      </c>
      <c r="B266" s="25" t="s">
        <v>250</v>
      </c>
      <c r="C266" s="25" t="s">
        <v>172</v>
      </c>
      <c r="D266" s="7" t="s">
        <v>245</v>
      </c>
      <c r="E266" s="25" t="s">
        <v>250</v>
      </c>
      <c r="F266" s="25" t="s">
        <v>205</v>
      </c>
      <c r="G266" s="43" t="s">
        <v>107</v>
      </c>
      <c r="H266" s="42" t="s">
        <v>20</v>
      </c>
      <c r="I266" s="6" t="s">
        <v>21</v>
      </c>
      <c r="J266" s="70" t="n">
        <v>36678</v>
      </c>
      <c r="K266" s="70" t="n">
        <v>50000</v>
      </c>
      <c r="L266" s="71" t="n">
        <v>0.46</v>
      </c>
      <c r="M266" s="7" t="n">
        <v>4.491</v>
      </c>
      <c r="N266" s="7" t="n">
        <v>3.651</v>
      </c>
      <c r="O266" s="72" t="n">
        <v>1</v>
      </c>
      <c r="P266" s="8" t="n">
        <v>0.515</v>
      </c>
      <c r="Q266" s="0" t="n">
        <v>1</v>
      </c>
      <c r="R266" s="73" t="n">
        <v>22750</v>
      </c>
    </row>
    <row r="267" customFormat="false" ht="12.75" hidden="false" customHeight="false" outlineLevel="0" collapsed="false">
      <c r="A267" s="39" t="s">
        <v>172</v>
      </c>
      <c r="B267" s="25" t="s">
        <v>251</v>
      </c>
      <c r="C267" s="25" t="s">
        <v>172</v>
      </c>
      <c r="D267" s="7" t="s">
        <v>245</v>
      </c>
      <c r="E267" s="25" t="s">
        <v>251</v>
      </c>
      <c r="F267" s="25" t="s">
        <v>205</v>
      </c>
      <c r="G267" s="43" t="s">
        <v>107</v>
      </c>
      <c r="H267" s="42" t="s">
        <v>20</v>
      </c>
      <c r="I267" s="6" t="s">
        <v>21</v>
      </c>
      <c r="J267" s="70" t="n">
        <v>36678</v>
      </c>
      <c r="K267" s="70" t="n">
        <v>-10000</v>
      </c>
      <c r="L267" s="71" t="n">
        <v>0.46</v>
      </c>
      <c r="M267" s="7" t="n">
        <v>4.491</v>
      </c>
      <c r="N267" s="7" t="n">
        <v>3.651</v>
      </c>
      <c r="O267" s="72" t="n">
        <v>1</v>
      </c>
      <c r="P267" s="8" t="n">
        <v>0.515</v>
      </c>
      <c r="Q267" s="0" t="n">
        <v>1</v>
      </c>
      <c r="R267" s="73" t="n">
        <v>-4550</v>
      </c>
    </row>
    <row r="268" customFormat="false" ht="12.75" hidden="false" customHeight="false" outlineLevel="0" collapsed="false">
      <c r="A268" s="61" t="s">
        <v>101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62"/>
      <c r="Q268" s="62"/>
      <c r="R268" s="63" t="n">
        <f aca="false">SUM(R58:R267)</f>
        <v>-1821664.605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55"/>
  <sheetViews>
    <sheetView showFormulas="false" showGridLines="true" showRowColHeaders="true" showZeros="true" rightToLeft="false" tabSelected="false" showOutlineSymbols="true" defaultGridColor="true" view="normal" topLeftCell="M36" colorId="64" zoomScale="100" zoomScaleNormal="100" zoomScalePageLayoutView="100" workbookViewId="0">
      <selection pane="topLeft" activeCell="P52" activeCellId="0" sqref="P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36739</v>
      </c>
      <c r="G3" s="9" t="n">
        <v>600000</v>
      </c>
      <c r="H3" s="7" t="n">
        <v>3.98</v>
      </c>
      <c r="I3" s="7" t="n">
        <v>0.16</v>
      </c>
      <c r="J3" s="55" t="n">
        <v>3.82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3.98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36739</v>
      </c>
      <c r="G4" s="9" t="n">
        <v>310000</v>
      </c>
      <c r="H4" s="7" t="n">
        <v>3.98</v>
      </c>
      <c r="I4" s="0" t="n">
        <v>0.16</v>
      </c>
      <c r="J4" s="55" t="n">
        <v>3.82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3.98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36739</v>
      </c>
      <c r="G5" s="9" t="n">
        <v>310000</v>
      </c>
      <c r="H5" s="7" t="n">
        <v>3.98</v>
      </c>
      <c r="I5" s="0" t="n">
        <v>0.1675</v>
      </c>
      <c r="J5" s="55" t="n">
        <v>3.82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3.9875</v>
      </c>
      <c r="P5" s="10" t="n">
        <f aca="false">IF(N5="SELL - PUT",IF(H5-O5&gt;0,0,(H5-O5)*K5),IF(N5="BUY - CALL",IF(O5-H5&gt;0,0,(H5-O5)*K5),IF(N5="SELL - CALL",IF(O5-H5&gt;0,0,(O5-H5)*K5),IF(N5="BUY - PUT",IF(H5-O5&gt;0,0,(O5-H5)*K5)))))</f>
        <v>2324.99999999995</v>
      </c>
    </row>
    <row r="6" customFormat="false" ht="12.75" hidden="false" customHeight="false" outlineLevel="0" collapsed="false">
      <c r="A6" s="39" t="s">
        <v>115</v>
      </c>
      <c r="B6" s="7" t="s">
        <v>199</v>
      </c>
      <c r="C6" s="7" t="s">
        <v>65</v>
      </c>
      <c r="D6" s="7" t="s">
        <v>20</v>
      </c>
      <c r="E6" s="7" t="s">
        <v>31</v>
      </c>
      <c r="F6" s="8" t="n">
        <v>36739</v>
      </c>
      <c r="G6" s="9" t="n">
        <f aca="false">10000*(EOMONTH(F6,0)-F6)+10000</f>
        <v>310000</v>
      </c>
      <c r="H6" s="7" t="n">
        <v>3.09</v>
      </c>
      <c r="I6" s="0" t="n">
        <v>-0.4</v>
      </c>
      <c r="J6" s="55" t="n">
        <v>3.82</v>
      </c>
      <c r="K6" s="0" t="n">
        <f aca="false">ABS(G6)</f>
        <v>310000</v>
      </c>
      <c r="L6" s="0" t="str">
        <f aca="false">IF(G6&gt;0,"BUY","SELL")</f>
        <v>BUY</v>
      </c>
      <c r="M6" s="0" t="str">
        <f aca="false">IF(E6="C","CALL","PUT")</f>
        <v>PUT</v>
      </c>
      <c r="N6" s="0" t="str">
        <f aca="false">CONCATENATE(L6," - ",M6)</f>
        <v>BUY - PUT</v>
      </c>
      <c r="O6" s="0" t="n">
        <f aca="false">I6+J6</f>
        <v>3.42</v>
      </c>
      <c r="P6" s="10" t="n">
        <f aca="false">IF(N6="SELL - PUT",IF(H6-O6&gt;0,0,(H6-O6)*K6),IF(N6="BUY - CALL",IF(O6-H6&gt;0,0,(H6-O6)*K6),IF(N6="SELL - CALL",IF(O6-H6&gt;0,0,(O6-H6)*K6),IF(N6="BUY - PUT",IF(H6-O6&gt;0,0,(O6-H6)*K6)))))</f>
        <v>102300</v>
      </c>
    </row>
    <row r="7" customFormat="false" ht="12.75" hidden="false" customHeight="false" outlineLevel="0" collapsed="false">
      <c r="A7" s="16" t="s">
        <v>173</v>
      </c>
      <c r="B7" s="0" t="s">
        <v>174</v>
      </c>
      <c r="C7" s="7" t="s">
        <v>65</v>
      </c>
      <c r="D7" s="0" t="s">
        <v>20</v>
      </c>
      <c r="E7" s="0" t="s">
        <v>21</v>
      </c>
      <c r="F7" s="8" t="n">
        <v>36739</v>
      </c>
      <c r="G7" s="9" t="n">
        <v>310000</v>
      </c>
      <c r="H7" s="7" t="n">
        <v>3.09</v>
      </c>
      <c r="I7" s="0" t="n">
        <v>-0.32</v>
      </c>
      <c r="J7" s="55" t="n">
        <v>3.82</v>
      </c>
      <c r="K7" s="0" t="n">
        <f aca="false">ABS(G7)</f>
        <v>310000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173</v>
      </c>
      <c r="B8" s="0" t="s">
        <v>175</v>
      </c>
      <c r="C8" s="7" t="s">
        <v>65</v>
      </c>
      <c r="D8" s="0" t="s">
        <v>20</v>
      </c>
      <c r="E8" s="0" t="s">
        <v>31</v>
      </c>
      <c r="F8" s="8" t="n">
        <v>36739</v>
      </c>
      <c r="G8" s="9" t="n">
        <v>310000</v>
      </c>
      <c r="H8" s="7" t="n">
        <v>3.09</v>
      </c>
      <c r="I8" s="0" t="n">
        <v>-0.32</v>
      </c>
      <c r="J8" s="55" t="n">
        <v>3.82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PUT</v>
      </c>
      <c r="N8" s="0" t="str">
        <f aca="false">CONCATENATE(L8," - ",M8)</f>
        <v>BUY - PUT</v>
      </c>
      <c r="O8" s="0" t="n">
        <f aca="false">I8+J8</f>
        <v>3.5</v>
      </c>
      <c r="P8" s="10" t="n">
        <f aca="false">IF(N8="SELL - PUT",IF(H8-O8&gt;0,0,(H8-O8)*K8),IF(N8="BUY - CALL",IF(O8-H8&gt;0,0,(H8-O8)*K8),IF(N8="SELL - CALL",IF(O8-H8&gt;0,0,(O8-H8)*K8),IF(N8="BUY - PUT",IF(H8-O8&gt;0,0,(O8-H8)*K8)))))</f>
        <v>127100</v>
      </c>
    </row>
    <row r="9" customFormat="false" ht="12.75" hidden="false" customHeight="false" outlineLevel="0" collapsed="false">
      <c r="A9" s="16" t="s">
        <v>173</v>
      </c>
      <c r="B9" s="0" t="s">
        <v>176</v>
      </c>
      <c r="C9" s="7" t="s">
        <v>65</v>
      </c>
      <c r="D9" s="0" t="s">
        <v>20</v>
      </c>
      <c r="E9" s="0" t="s">
        <v>31</v>
      </c>
      <c r="F9" s="8" t="n">
        <v>36739</v>
      </c>
      <c r="G9" s="9" t="n">
        <v>620000</v>
      </c>
      <c r="H9" s="7" t="n">
        <v>3.09</v>
      </c>
      <c r="I9" s="0" t="n">
        <v>-0.4</v>
      </c>
      <c r="J9" s="55" t="n">
        <v>3.82</v>
      </c>
      <c r="K9" s="0" t="n">
        <f aca="false">ABS(G9)</f>
        <v>620000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3.42</v>
      </c>
      <c r="P9" s="10" t="n">
        <f aca="false">IF(N9="SELL - PUT",IF(H9-O9&gt;0,0,(H9-O9)*K9),IF(N9="BUY - CALL",IF(O9-H9&gt;0,0,(H9-O9)*K9),IF(N9="SELL - CALL",IF(O9-H9&gt;0,0,(O9-H9)*K9),IF(N9="BUY - PUT",IF(H9-O9&gt;0,0,(O9-H9)*K9)))))</f>
        <v>204600</v>
      </c>
    </row>
    <row r="10" customFormat="false" ht="12.75" hidden="false" customHeight="false" outlineLevel="0" collapsed="false">
      <c r="A10" s="16" t="s">
        <v>115</v>
      </c>
      <c r="B10" s="0" t="s">
        <v>177</v>
      </c>
      <c r="C10" s="7" t="s">
        <v>65</v>
      </c>
      <c r="D10" s="0" t="s">
        <v>20</v>
      </c>
      <c r="E10" s="0" t="s">
        <v>21</v>
      </c>
      <c r="F10" s="8" t="n">
        <v>36739</v>
      </c>
      <c r="G10" s="9" t="n">
        <v>310000</v>
      </c>
      <c r="H10" s="7" t="n">
        <v>3.09</v>
      </c>
      <c r="I10" s="0" t="n">
        <v>-0.25</v>
      </c>
      <c r="J10" s="55" t="n">
        <v>3.82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CALL</v>
      </c>
      <c r="N10" s="0" t="str">
        <f aca="false">CONCATENATE(L10," - ",M10)</f>
        <v>BUY - CALL</v>
      </c>
      <c r="O10" s="0" t="n">
        <f aca="false">I10+J10</f>
        <v>3.57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178</v>
      </c>
      <c r="B11" s="0" t="s">
        <v>179</v>
      </c>
      <c r="C11" s="7" t="s">
        <v>65</v>
      </c>
      <c r="D11" s="0" t="s">
        <v>20</v>
      </c>
      <c r="E11" s="0" t="s">
        <v>21</v>
      </c>
      <c r="F11" s="8" t="n">
        <v>36739</v>
      </c>
      <c r="G11" s="9" t="n">
        <v>310000</v>
      </c>
      <c r="H11" s="7" t="n">
        <v>3.09</v>
      </c>
      <c r="I11" s="0" t="n">
        <v>-0.3</v>
      </c>
      <c r="J11" s="55" t="n">
        <v>3.82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3.52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31</v>
      </c>
      <c r="F12" s="8" t="n">
        <v>36739</v>
      </c>
      <c r="G12" s="9" t="n">
        <v>310000</v>
      </c>
      <c r="H12" s="7" t="n">
        <v>3.09</v>
      </c>
      <c r="I12" s="0" t="n">
        <v>-0.3</v>
      </c>
      <c r="J12" s="55" t="n">
        <v>3.82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3.52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133300</v>
      </c>
    </row>
    <row r="13" customFormat="false" ht="12.75" hidden="false" customHeight="false" outlineLevel="0" collapsed="false">
      <c r="A13" s="21" t="s">
        <v>172</v>
      </c>
      <c r="B13" s="0" t="s">
        <v>184</v>
      </c>
      <c r="C13" s="7" t="s">
        <v>65</v>
      </c>
      <c r="D13" s="0" t="s">
        <v>20</v>
      </c>
      <c r="E13" s="0" t="s">
        <v>21</v>
      </c>
      <c r="F13" s="8" t="n">
        <v>36739</v>
      </c>
      <c r="G13" s="9" t="n">
        <v>-1000000</v>
      </c>
      <c r="H13" s="7" t="n">
        <v>3.09</v>
      </c>
      <c r="I13" s="7" t="n">
        <v>-0.25</v>
      </c>
      <c r="J13" s="55" t="n">
        <v>3.82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CALL</v>
      </c>
      <c r="N13" s="0" t="str">
        <f aca="false">CONCATENATE(L13," - ",M13)</f>
        <v>SELL - CALL</v>
      </c>
      <c r="O13" s="0" t="n">
        <f aca="false">I13+J13</f>
        <v>3.57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21" t="s">
        <v>172</v>
      </c>
      <c r="B14" s="0" t="s">
        <v>185</v>
      </c>
      <c r="C14" s="7" t="s">
        <v>65</v>
      </c>
      <c r="D14" s="0" t="s">
        <v>20</v>
      </c>
      <c r="E14" s="0" t="s">
        <v>31</v>
      </c>
      <c r="F14" s="8" t="n">
        <v>36739</v>
      </c>
      <c r="G14" s="9" t="n">
        <v>1000000</v>
      </c>
      <c r="H14" s="7" t="n">
        <v>3.09</v>
      </c>
      <c r="I14" s="16" t="n">
        <v>-0.4</v>
      </c>
      <c r="J14" s="55" t="n">
        <v>3.82</v>
      </c>
      <c r="K14" s="0" t="n">
        <f aca="false">ABS(G14)</f>
        <v>1000000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3.42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330000</v>
      </c>
    </row>
    <row r="15" customFormat="false" ht="12.75" hidden="false" customHeight="false" outlineLevel="0" collapsed="false">
      <c r="A15" s="21" t="s">
        <v>172</v>
      </c>
      <c r="B15" s="0" t="s">
        <v>186</v>
      </c>
      <c r="C15" s="7" t="s">
        <v>65</v>
      </c>
      <c r="D15" s="0" t="s">
        <v>20</v>
      </c>
      <c r="E15" s="0" t="s">
        <v>21</v>
      </c>
      <c r="F15" s="8" t="n">
        <v>36739</v>
      </c>
      <c r="G15" s="9" t="n">
        <v>-500000</v>
      </c>
      <c r="H15" s="7" t="n">
        <v>3.09</v>
      </c>
      <c r="I15" s="0" t="n">
        <v>-0.32</v>
      </c>
      <c r="J15" s="55" t="n">
        <v>3.82</v>
      </c>
      <c r="K15" s="0" t="n">
        <f aca="false">ABS(G15)</f>
        <v>500000</v>
      </c>
      <c r="L15" s="0" t="str">
        <f aca="false">IF(G15&gt;0,"BUY","SELL")</f>
        <v>SELL</v>
      </c>
      <c r="M15" s="0" t="str">
        <f aca="false">IF(E15="C","CALL","PUT")</f>
        <v>CALL</v>
      </c>
      <c r="N15" s="0" t="str">
        <f aca="false">CONCATENATE(L15," - ",M15)</f>
        <v>SELL - CALL</v>
      </c>
      <c r="O15" s="0" t="n">
        <f aca="false">I15+J15</f>
        <v>3.5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172</v>
      </c>
      <c r="B16" s="0" t="s">
        <v>187</v>
      </c>
      <c r="C16" s="7" t="s">
        <v>65</v>
      </c>
      <c r="D16" s="0" t="s">
        <v>20</v>
      </c>
      <c r="E16" s="0" t="s">
        <v>31</v>
      </c>
      <c r="F16" s="8" t="n">
        <v>36739</v>
      </c>
      <c r="G16" s="9" t="n">
        <v>-500000</v>
      </c>
      <c r="H16" s="7" t="n">
        <v>3.09</v>
      </c>
      <c r="I16" s="0" t="n">
        <v>-0.32</v>
      </c>
      <c r="J16" s="55" t="n">
        <v>3.82</v>
      </c>
      <c r="K16" s="0" t="n">
        <f aca="false">ABS(G16)</f>
        <v>500000</v>
      </c>
      <c r="L16" s="0" t="str">
        <f aca="false">IF(G16&gt;0,"BUY","SELL")</f>
        <v>SELL</v>
      </c>
      <c r="M16" s="0" t="str">
        <f aca="false">IF(E16="C","CALL","PUT")</f>
        <v>PUT</v>
      </c>
      <c r="N16" s="0" t="str">
        <f aca="false">CONCATENATE(L16," - ",M16)</f>
        <v>SELL - PUT</v>
      </c>
      <c r="O16" s="0" t="n">
        <f aca="false">I16+J16</f>
        <v>3.5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-205000</v>
      </c>
    </row>
    <row r="17" customFormat="false" ht="12.75" hidden="false" customHeight="false" outlineLevel="0" collapsed="false">
      <c r="A17" s="21" t="s">
        <v>173</v>
      </c>
      <c r="B17" s="0" t="s">
        <v>195</v>
      </c>
      <c r="C17" s="7" t="s">
        <v>65</v>
      </c>
      <c r="D17" s="0" t="s">
        <v>20</v>
      </c>
      <c r="E17" s="0" t="s">
        <v>21</v>
      </c>
      <c r="F17" s="8" t="n">
        <v>36739</v>
      </c>
      <c r="G17" s="9" t="n">
        <v>310000</v>
      </c>
      <c r="H17" s="7" t="n">
        <v>3.09</v>
      </c>
      <c r="I17" s="0" t="n">
        <v>-0.27</v>
      </c>
      <c r="J17" s="55" t="n">
        <v>3.82</v>
      </c>
      <c r="K17" s="0" t="n">
        <f aca="false">ABS(G17)</f>
        <v>310000</v>
      </c>
      <c r="L17" s="0" t="str">
        <f aca="false">IF(G17&gt;0,"BUY","SELL")</f>
        <v>BUY</v>
      </c>
      <c r="M17" s="0" t="str">
        <f aca="false">IF(E17="C","CALL","PUT")</f>
        <v>CALL</v>
      </c>
      <c r="N17" s="0" t="str">
        <f aca="false">CONCATENATE(L17," - ",M17)</f>
        <v>BUY - CALL</v>
      </c>
      <c r="O17" s="0" t="n">
        <f aca="false">I17+J17</f>
        <v>3.55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114</v>
      </c>
      <c r="B18" s="0" t="s">
        <v>203</v>
      </c>
      <c r="C18" s="7" t="s">
        <v>65</v>
      </c>
      <c r="D18" s="0" t="s">
        <v>20</v>
      </c>
      <c r="E18" s="0" t="s">
        <v>31</v>
      </c>
      <c r="F18" s="8" t="n">
        <v>36739</v>
      </c>
      <c r="G18" s="9" t="n">
        <v>500000</v>
      </c>
      <c r="H18" s="7" t="n">
        <v>3.09</v>
      </c>
      <c r="I18" s="0" t="n">
        <v>-0.4</v>
      </c>
      <c r="J18" s="55" t="n">
        <v>3.82</v>
      </c>
      <c r="K18" s="0" t="n">
        <f aca="false">ABS(G18)</f>
        <v>500000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3.42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165000</v>
      </c>
    </row>
    <row r="19" customFormat="false" ht="12.75" hidden="false" customHeight="false" outlineLevel="0" collapsed="false">
      <c r="A19" s="16" t="s">
        <v>211</v>
      </c>
      <c r="B19" s="0" t="s">
        <v>212</v>
      </c>
      <c r="C19" s="7" t="s">
        <v>213</v>
      </c>
      <c r="D19" s="0" t="s">
        <v>20</v>
      </c>
      <c r="E19" s="0" t="s">
        <v>21</v>
      </c>
      <c r="F19" s="8" t="n">
        <v>36739</v>
      </c>
      <c r="G19" s="9" t="n">
        <v>310000</v>
      </c>
      <c r="H19" s="7" t="n">
        <v>4.12</v>
      </c>
      <c r="I19" s="0" t="n">
        <v>0.3025</v>
      </c>
      <c r="J19" s="55" t="n">
        <v>3.82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4.1225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116</v>
      </c>
      <c r="B20" s="6" t="s">
        <v>198</v>
      </c>
      <c r="C20" s="7" t="s">
        <v>19</v>
      </c>
      <c r="D20" s="7" t="s">
        <v>20</v>
      </c>
      <c r="E20" s="8" t="s">
        <v>21</v>
      </c>
      <c r="F20" s="8" t="n">
        <v>36739</v>
      </c>
      <c r="G20" s="9" t="n">
        <v>500000</v>
      </c>
      <c r="H20" s="7" t="n">
        <v>4.18</v>
      </c>
      <c r="I20" s="7" t="n">
        <v>0.3</v>
      </c>
      <c r="J20" s="55" t="n">
        <v>3.82</v>
      </c>
      <c r="K20" s="0" t="n">
        <f aca="false">ABS(G20)</f>
        <v>500000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29999.9999999998</v>
      </c>
    </row>
    <row r="21" customFormat="false" ht="12.75" hidden="false" customHeight="false" outlineLevel="0" collapsed="false">
      <c r="A21" s="21" t="s">
        <v>172</v>
      </c>
      <c r="B21" s="25" t="s">
        <v>167</v>
      </c>
      <c r="C21" s="7" t="s">
        <v>19</v>
      </c>
      <c r="D21" s="25" t="s">
        <v>20</v>
      </c>
      <c r="E21" s="25" t="s">
        <v>21</v>
      </c>
      <c r="F21" s="43" t="n">
        <v>36739</v>
      </c>
      <c r="G21" s="42" t="n">
        <v>300000</v>
      </c>
      <c r="H21" s="7" t="n">
        <v>4.18</v>
      </c>
      <c r="I21" s="0" t="n">
        <v>0.25</v>
      </c>
      <c r="J21" s="55" t="n">
        <v>3.82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4.07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32999.9999999998</v>
      </c>
    </row>
    <row r="22" customFormat="false" ht="12.75" hidden="false" customHeight="false" outlineLevel="0" collapsed="false">
      <c r="A22" s="16" t="s">
        <v>173</v>
      </c>
      <c r="B22" s="0" t="s">
        <v>180</v>
      </c>
      <c r="C22" s="7" t="s">
        <v>19</v>
      </c>
      <c r="D22" s="0" t="s">
        <v>20</v>
      </c>
      <c r="E22" s="0" t="s">
        <v>21</v>
      </c>
      <c r="F22" s="8" t="n">
        <v>36739</v>
      </c>
      <c r="G22" s="9" t="n">
        <v>-250000</v>
      </c>
      <c r="H22" s="7" t="n">
        <v>4.18</v>
      </c>
      <c r="I22" s="0" t="n">
        <v>0.3</v>
      </c>
      <c r="J22" s="55" t="n">
        <v>3.82</v>
      </c>
      <c r="K22" s="0" t="n">
        <f aca="false">ABS(G22)</f>
        <v>250000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-14999.9999999999</v>
      </c>
    </row>
    <row r="23" customFormat="false" ht="12.75" hidden="false" customHeight="false" outlineLevel="0" collapsed="false">
      <c r="A23" s="16" t="s">
        <v>173</v>
      </c>
      <c r="B23" s="0" t="s">
        <v>181</v>
      </c>
      <c r="C23" s="7" t="s">
        <v>19</v>
      </c>
      <c r="D23" s="0" t="s">
        <v>20</v>
      </c>
      <c r="E23" s="0" t="s">
        <v>31</v>
      </c>
      <c r="F23" s="8" t="n">
        <v>36739</v>
      </c>
      <c r="G23" s="9" t="n">
        <v>-250000</v>
      </c>
      <c r="H23" s="7" t="n">
        <v>4.18</v>
      </c>
      <c r="I23" s="0" t="n">
        <v>0.3</v>
      </c>
      <c r="J23" s="55" t="n">
        <v>3.82</v>
      </c>
      <c r="K23" s="0" t="n">
        <f aca="false">ABS(G23)</f>
        <v>250000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4.12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21" t="s">
        <v>172</v>
      </c>
      <c r="B24" s="0" t="s">
        <v>182</v>
      </c>
      <c r="C24" s="7" t="s">
        <v>19</v>
      </c>
      <c r="D24" s="0" t="s">
        <v>20</v>
      </c>
      <c r="E24" s="0" t="s">
        <v>21</v>
      </c>
      <c r="F24" s="8" t="n">
        <v>36739</v>
      </c>
      <c r="G24" s="9" t="n">
        <v>-250000</v>
      </c>
      <c r="H24" s="7" t="n">
        <v>4.18</v>
      </c>
      <c r="I24" s="0" t="n">
        <v>0.3</v>
      </c>
      <c r="J24" s="55" t="n">
        <v>3.82</v>
      </c>
      <c r="K24" s="0" t="n">
        <f aca="false">ABS(G24)</f>
        <v>250000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4.12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-14999.9999999999</v>
      </c>
    </row>
    <row r="25" customFormat="false" ht="12.75" hidden="false" customHeight="false" outlineLevel="0" collapsed="false">
      <c r="A25" s="21" t="s">
        <v>172</v>
      </c>
      <c r="B25" s="0" t="s">
        <v>182</v>
      </c>
      <c r="C25" s="7" t="s">
        <v>19</v>
      </c>
      <c r="D25" s="0" t="s">
        <v>20</v>
      </c>
      <c r="E25" s="0" t="s">
        <v>21</v>
      </c>
      <c r="F25" s="8" t="n">
        <v>36739</v>
      </c>
      <c r="G25" s="9" t="n">
        <v>-500000</v>
      </c>
      <c r="H25" s="7" t="n">
        <v>4.18</v>
      </c>
      <c r="I25" s="0" t="n">
        <v>0.3</v>
      </c>
      <c r="J25" s="55" t="n">
        <v>3.82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4.12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-29999.9999999998</v>
      </c>
    </row>
    <row r="26" customFormat="false" ht="12.75" hidden="false" customHeight="false" outlineLevel="0" collapsed="false">
      <c r="A26" s="21" t="s">
        <v>172</v>
      </c>
      <c r="B26" s="0" t="s">
        <v>183</v>
      </c>
      <c r="C26" s="7" t="s">
        <v>19</v>
      </c>
      <c r="D26" s="0" t="s">
        <v>20</v>
      </c>
      <c r="E26" s="0" t="s">
        <v>31</v>
      </c>
      <c r="F26" s="8" t="n">
        <v>36739</v>
      </c>
      <c r="G26" s="9" t="n">
        <v>-250000</v>
      </c>
      <c r="H26" s="7" t="n">
        <v>4.18</v>
      </c>
      <c r="I26" s="0" t="n">
        <v>0.3</v>
      </c>
      <c r="J26" s="55" t="n">
        <v>3.82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21" t="s">
        <v>172</v>
      </c>
      <c r="B27" s="0" t="s">
        <v>183</v>
      </c>
      <c r="C27" s="7" t="s">
        <v>19</v>
      </c>
      <c r="D27" s="0" t="s">
        <v>20</v>
      </c>
      <c r="E27" s="0" t="s">
        <v>31</v>
      </c>
      <c r="F27" s="8" t="n">
        <v>36739</v>
      </c>
      <c r="G27" s="9" t="n">
        <v>-500000</v>
      </c>
      <c r="H27" s="7" t="n">
        <v>4.18</v>
      </c>
      <c r="I27" s="0" t="n">
        <v>0.3</v>
      </c>
      <c r="J27" s="55" t="n">
        <v>3.82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188</v>
      </c>
      <c r="C28" s="7" t="s">
        <v>19</v>
      </c>
      <c r="D28" s="0" t="s">
        <v>20</v>
      </c>
      <c r="E28" s="0" t="s">
        <v>21</v>
      </c>
      <c r="F28" s="8" t="n">
        <v>36739</v>
      </c>
      <c r="G28" s="9" t="n">
        <v>-500000</v>
      </c>
      <c r="H28" s="7" t="n">
        <v>4.18</v>
      </c>
      <c r="I28" s="0" t="n">
        <v>0.32</v>
      </c>
      <c r="J28" s="55" t="n">
        <v>3.82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4.14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-20000</v>
      </c>
    </row>
    <row r="29" customFormat="false" ht="12.75" hidden="false" customHeight="false" outlineLevel="0" collapsed="false">
      <c r="A29" s="21" t="s">
        <v>172</v>
      </c>
      <c r="B29" s="0" t="s">
        <v>189</v>
      </c>
      <c r="C29" s="7" t="s">
        <v>19</v>
      </c>
      <c r="D29" s="0" t="s">
        <v>20</v>
      </c>
      <c r="E29" s="0" t="s">
        <v>31</v>
      </c>
      <c r="F29" s="8" t="n">
        <v>36739</v>
      </c>
      <c r="G29" s="9" t="n">
        <v>-500000</v>
      </c>
      <c r="H29" s="7" t="n">
        <v>4.18</v>
      </c>
      <c r="I29" s="0" t="n">
        <v>0.32</v>
      </c>
      <c r="J29" s="55" t="n">
        <v>3.82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4.14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172</v>
      </c>
      <c r="B30" s="0" t="s">
        <v>190</v>
      </c>
      <c r="C30" s="7" t="s">
        <v>19</v>
      </c>
      <c r="D30" s="0" t="s">
        <v>20</v>
      </c>
      <c r="E30" s="0" t="s">
        <v>21</v>
      </c>
      <c r="F30" s="8" t="n">
        <v>36739</v>
      </c>
      <c r="G30" s="9" t="n">
        <v>-500000</v>
      </c>
      <c r="H30" s="7" t="n">
        <v>4.18</v>
      </c>
      <c r="I30" s="0" t="n">
        <v>0.32</v>
      </c>
      <c r="J30" s="55" t="n">
        <v>3.82</v>
      </c>
      <c r="K30" s="0" t="n">
        <f aca="false">ABS(G30)</f>
        <v>500000</v>
      </c>
      <c r="L30" s="0" t="str">
        <f aca="false">IF(G30&gt;0,"BUY","SELL")</f>
        <v>SELL</v>
      </c>
      <c r="M30" s="0" t="str">
        <f aca="false">IF(E30="C","CALL","PUT")</f>
        <v>CALL</v>
      </c>
      <c r="N30" s="0" t="str">
        <f aca="false">CONCATENATE(L30," - ",M30)</f>
        <v>SELL - CALL</v>
      </c>
      <c r="O30" s="0" t="n">
        <f aca="false">I30+J30</f>
        <v>4.14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-20000</v>
      </c>
    </row>
    <row r="31" customFormat="false" ht="12.75" hidden="false" customHeight="false" outlineLevel="0" collapsed="false">
      <c r="A31" s="21" t="s">
        <v>172</v>
      </c>
      <c r="B31" s="0" t="s">
        <v>191</v>
      </c>
      <c r="C31" s="7" t="s">
        <v>19</v>
      </c>
      <c r="D31" s="0" t="s">
        <v>20</v>
      </c>
      <c r="E31" s="0" t="s">
        <v>31</v>
      </c>
      <c r="F31" s="8" t="n">
        <v>36739</v>
      </c>
      <c r="G31" s="9" t="n">
        <v>-500000</v>
      </c>
      <c r="H31" s="7" t="n">
        <v>4.18</v>
      </c>
      <c r="I31" s="0" t="n">
        <v>0.32</v>
      </c>
      <c r="J31" s="55" t="n">
        <v>3.82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4.14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192</v>
      </c>
      <c r="C32" s="7" t="s">
        <v>19</v>
      </c>
      <c r="D32" s="0" t="s">
        <v>20</v>
      </c>
      <c r="E32" s="0" t="s">
        <v>31</v>
      </c>
      <c r="F32" s="8" t="n">
        <v>36739</v>
      </c>
      <c r="G32" s="9" t="n">
        <v>-250000</v>
      </c>
      <c r="H32" s="7" t="n">
        <v>4.18</v>
      </c>
      <c r="I32" s="0" t="n">
        <v>0.32</v>
      </c>
      <c r="J32" s="55" t="n">
        <v>3.82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4.14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193</v>
      </c>
      <c r="C33" s="7" t="s">
        <v>19</v>
      </c>
      <c r="D33" s="0" t="s">
        <v>20</v>
      </c>
      <c r="E33" s="0" t="s">
        <v>31</v>
      </c>
      <c r="F33" s="8" t="n">
        <v>36739</v>
      </c>
      <c r="G33" s="9" t="n">
        <v>-250000</v>
      </c>
      <c r="H33" s="7" t="n">
        <v>4.18</v>
      </c>
      <c r="I33" s="0" t="n">
        <v>0.26</v>
      </c>
      <c r="J33" s="55" t="n">
        <v>3.82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4.08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200</v>
      </c>
      <c r="B34" s="0" t="s">
        <v>201</v>
      </c>
      <c r="C34" s="7" t="s">
        <v>19</v>
      </c>
      <c r="D34" s="0" t="s">
        <v>20</v>
      </c>
      <c r="E34" s="0" t="s">
        <v>21</v>
      </c>
      <c r="F34" s="8" t="n">
        <v>36739</v>
      </c>
      <c r="G34" s="9" t="n">
        <v>-1000000</v>
      </c>
      <c r="H34" s="7" t="n">
        <v>4.18</v>
      </c>
      <c r="I34" s="0" t="n">
        <v>0.32</v>
      </c>
      <c r="J34" s="55" t="n">
        <v>3.82</v>
      </c>
      <c r="K34" s="0" t="n">
        <f aca="false">ABS(G34)</f>
        <v>1000000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4.14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-40000</v>
      </c>
      <c r="Q34" s="16"/>
      <c r="R34" s="16"/>
    </row>
    <row r="35" customFormat="false" ht="12.75" hidden="false" customHeight="false" outlineLevel="0" collapsed="false">
      <c r="A35" s="21" t="s">
        <v>200</v>
      </c>
      <c r="B35" s="0" t="s">
        <v>202</v>
      </c>
      <c r="C35" s="7" t="s">
        <v>19</v>
      </c>
      <c r="D35" s="0" t="s">
        <v>20</v>
      </c>
      <c r="E35" s="0" t="s">
        <v>31</v>
      </c>
      <c r="F35" s="8" t="n">
        <v>36739</v>
      </c>
      <c r="G35" s="9" t="n">
        <v>-1000000</v>
      </c>
      <c r="H35" s="7" t="n">
        <v>4.18</v>
      </c>
      <c r="I35" s="0" t="n">
        <v>0.32</v>
      </c>
      <c r="J35" s="55" t="n">
        <v>3.82</v>
      </c>
      <c r="K35" s="0" t="n">
        <f aca="false">ABS(G35)</f>
        <v>1000000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4.14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206</v>
      </c>
      <c r="B36" s="0" t="s">
        <v>207</v>
      </c>
      <c r="C36" s="7" t="s">
        <v>19</v>
      </c>
      <c r="D36" s="0" t="s">
        <v>20</v>
      </c>
      <c r="E36" s="0" t="s">
        <v>21</v>
      </c>
      <c r="F36" s="8" t="n">
        <v>36739</v>
      </c>
      <c r="G36" s="9" t="n">
        <v>310000</v>
      </c>
      <c r="H36" s="7" t="n">
        <v>4.18</v>
      </c>
      <c r="I36" s="0" t="n">
        <v>0.3375</v>
      </c>
      <c r="J36" s="55" t="n">
        <v>3.82</v>
      </c>
      <c r="K36" s="0" t="n">
        <f aca="false">ABS(G36)</f>
        <v>310000</v>
      </c>
      <c r="L36" s="0" t="str">
        <f aca="false">IF(G36&gt;0,"BUY","SELL")</f>
        <v>BUY</v>
      </c>
      <c r="M36" s="0" t="str">
        <f aca="false">IF(E36="C","CALL","PUT")</f>
        <v>CALL</v>
      </c>
      <c r="N36" s="0" t="str">
        <f aca="false">CONCATENATE(L36," - ",M36)</f>
        <v>BUY - CALL</v>
      </c>
      <c r="O36" s="0" t="n">
        <f aca="false">I36+J36</f>
        <v>4.1575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6974.99999999999</v>
      </c>
      <c r="Q36" s="16"/>
      <c r="R36" s="16"/>
    </row>
    <row r="37" customFormat="false" ht="12.75" hidden="false" customHeight="false" outlineLevel="0" collapsed="false">
      <c r="A37" s="16" t="s">
        <v>225</v>
      </c>
      <c r="B37" s="0" t="s">
        <v>226</v>
      </c>
      <c r="C37" s="7" t="s">
        <v>19</v>
      </c>
      <c r="D37" s="0" t="s">
        <v>20</v>
      </c>
      <c r="E37" s="0" t="s">
        <v>21</v>
      </c>
      <c r="F37" s="8" t="n">
        <v>36739</v>
      </c>
      <c r="G37" s="9" t="n">
        <v>-1550000</v>
      </c>
      <c r="H37" s="7" t="n">
        <v>4.18</v>
      </c>
      <c r="I37" s="0" t="n">
        <v>0.4</v>
      </c>
      <c r="J37" s="55" t="n">
        <v>3.82</v>
      </c>
      <c r="K37" s="0" t="n">
        <f aca="false">ABS(G37)</f>
        <v>1550000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4.22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16" t="s">
        <v>118</v>
      </c>
      <c r="B38" s="0" t="s">
        <v>216</v>
      </c>
      <c r="C38" s="7" t="s">
        <v>19</v>
      </c>
      <c r="D38" s="0" t="s">
        <v>20</v>
      </c>
      <c r="E38" s="0" t="s">
        <v>31</v>
      </c>
      <c r="F38" s="8" t="n">
        <v>36739</v>
      </c>
      <c r="G38" s="9" t="n">
        <v>1550000</v>
      </c>
      <c r="H38" s="7" t="n">
        <v>4.18</v>
      </c>
      <c r="I38" s="0" t="n">
        <v>0.3</v>
      </c>
      <c r="J38" s="55" t="n">
        <v>3.82</v>
      </c>
      <c r="K38" s="0" t="n">
        <f aca="false">ABS(G38)</f>
        <v>1550000</v>
      </c>
      <c r="L38" s="0" t="str">
        <f aca="false">IF(G38&gt;0,"BUY","SELL")</f>
        <v>BUY</v>
      </c>
      <c r="M38" s="0" t="str">
        <f aca="false">IF(E38="C","CALL","PUT")</f>
        <v>PUT</v>
      </c>
      <c r="N38" s="0" t="str">
        <f aca="false">CONCATENATE(L38," - ",M38)</f>
        <v>BUY - PUT</v>
      </c>
      <c r="O38" s="0" t="n">
        <f aca="false">I38+J38</f>
        <v>4.12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227</v>
      </c>
      <c r="C39" s="7" t="s">
        <v>19</v>
      </c>
      <c r="D39" s="0" t="s">
        <v>20</v>
      </c>
      <c r="E39" s="0" t="s">
        <v>31</v>
      </c>
      <c r="F39" s="8" t="n">
        <v>36739</v>
      </c>
      <c r="G39" s="9" t="n">
        <v>-1000000</v>
      </c>
      <c r="H39" s="7" t="n">
        <v>4.18</v>
      </c>
      <c r="I39" s="0" t="n">
        <v>0.5</v>
      </c>
      <c r="J39" s="55" t="n">
        <v>3.82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4.32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-140000.000000001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228</v>
      </c>
      <c r="C40" s="7" t="s">
        <v>19</v>
      </c>
      <c r="D40" s="0" t="s">
        <v>20</v>
      </c>
      <c r="E40" s="0" t="s">
        <v>31</v>
      </c>
      <c r="F40" s="8" t="n">
        <v>36739</v>
      </c>
      <c r="G40" s="9" t="n">
        <v>1000000</v>
      </c>
      <c r="H40" s="7" t="n">
        <v>4.18</v>
      </c>
      <c r="I40" s="0" t="n">
        <v>0.3</v>
      </c>
      <c r="J40" s="55" t="n">
        <v>3.82</v>
      </c>
      <c r="K40" s="0" t="n">
        <f aca="false">ABS(G40)</f>
        <v>1000000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178</v>
      </c>
      <c r="B41" s="0" t="s">
        <v>252</v>
      </c>
      <c r="C41" s="7" t="s">
        <v>19</v>
      </c>
      <c r="D41" s="0" t="s">
        <v>20</v>
      </c>
      <c r="E41" s="0" t="s">
        <v>21</v>
      </c>
      <c r="F41" s="8" t="n">
        <v>36739</v>
      </c>
      <c r="G41" s="9" t="n">
        <v>-2000000</v>
      </c>
      <c r="H41" s="7" t="n">
        <v>4.18</v>
      </c>
      <c r="I41" s="0" t="n">
        <v>0.6</v>
      </c>
      <c r="J41" s="55" t="n">
        <v>3.82</v>
      </c>
      <c r="K41" s="0" t="n">
        <f aca="false">ABS(G41)</f>
        <v>2000000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4.42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200</v>
      </c>
      <c r="B42" s="0" t="s">
        <v>204</v>
      </c>
      <c r="C42" s="7" t="s">
        <v>205</v>
      </c>
      <c r="D42" s="0" t="s">
        <v>20</v>
      </c>
      <c r="E42" s="0" t="s">
        <v>21</v>
      </c>
      <c r="F42" s="8" t="n">
        <v>36739</v>
      </c>
      <c r="G42" s="9" t="n">
        <v>-500000</v>
      </c>
      <c r="H42" s="7" t="n">
        <v>4.49</v>
      </c>
      <c r="I42" s="0" t="n">
        <v>0.1</v>
      </c>
      <c r="J42" s="55" t="n">
        <v>3.82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CALL</v>
      </c>
      <c r="N42" s="0" t="str">
        <f aca="false">CONCATENATE(L42," - ",M42)</f>
        <v>SELL - CALL</v>
      </c>
      <c r="O42" s="0" t="n">
        <f aca="false">I42+J42</f>
        <v>3.92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-285000</v>
      </c>
      <c r="Q42" s="16"/>
      <c r="R42" s="16"/>
    </row>
    <row r="43" customFormat="false" ht="12.75" hidden="false" customHeight="false" outlineLevel="0" collapsed="false">
      <c r="A43" s="16" t="s">
        <v>200</v>
      </c>
      <c r="B43" s="0" t="s">
        <v>208</v>
      </c>
      <c r="C43" s="7" t="s">
        <v>205</v>
      </c>
      <c r="D43" s="0" t="s">
        <v>20</v>
      </c>
      <c r="E43" s="0" t="s">
        <v>21</v>
      </c>
      <c r="F43" s="8" t="n">
        <v>36739</v>
      </c>
      <c r="G43" s="9" t="n">
        <v>-500000</v>
      </c>
      <c r="H43" s="7" t="n">
        <v>4.49</v>
      </c>
      <c r="I43" s="0" t="n">
        <v>0.1</v>
      </c>
      <c r="J43" s="55" t="n">
        <v>3.82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3.92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-285000</v>
      </c>
      <c r="Q43" s="16"/>
      <c r="R43" s="16"/>
    </row>
    <row r="44" customFormat="false" ht="12.75" hidden="false" customHeight="false" outlineLevel="0" collapsed="false">
      <c r="A44" s="16" t="s">
        <v>209</v>
      </c>
      <c r="B44" s="0" t="s">
        <v>210</v>
      </c>
      <c r="C44" s="7" t="s">
        <v>205</v>
      </c>
      <c r="D44" s="0" t="s">
        <v>20</v>
      </c>
      <c r="E44" s="0" t="s">
        <v>21</v>
      </c>
      <c r="F44" s="8" t="n">
        <v>36739</v>
      </c>
      <c r="G44" s="9" t="n">
        <v>-310000</v>
      </c>
      <c r="H44" s="7" t="n">
        <v>4.49</v>
      </c>
      <c r="I44" s="0" t="n">
        <v>0.045</v>
      </c>
      <c r="J44" s="55" t="n">
        <v>3.82</v>
      </c>
      <c r="K44" s="0" t="n">
        <f aca="false">ABS(G44)</f>
        <v>310000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3.865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-193750</v>
      </c>
      <c r="Q44" s="16"/>
      <c r="R44" s="16"/>
    </row>
    <row r="45" customFormat="false" ht="12.75" hidden="false" customHeight="false" outlineLevel="0" collapsed="false">
      <c r="A45" s="16" t="s">
        <v>209</v>
      </c>
      <c r="B45" s="0" t="s">
        <v>210</v>
      </c>
      <c r="C45" s="7" t="s">
        <v>205</v>
      </c>
      <c r="D45" s="0" t="s">
        <v>20</v>
      </c>
      <c r="E45" s="0" t="s">
        <v>31</v>
      </c>
      <c r="F45" s="8" t="n">
        <v>36739</v>
      </c>
      <c r="G45" s="9" t="n">
        <v>-310000</v>
      </c>
      <c r="H45" s="7" t="n">
        <v>4.49</v>
      </c>
      <c r="I45" s="0" t="n">
        <v>0.045</v>
      </c>
      <c r="J45" s="55" t="n">
        <v>3.82</v>
      </c>
      <c r="K45" s="0" t="n">
        <f aca="false">ABS(G45)</f>
        <v>310000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3.865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39" t="s">
        <v>115</v>
      </c>
      <c r="B46" s="0" t="s">
        <v>215</v>
      </c>
      <c r="C46" s="7" t="s">
        <v>205</v>
      </c>
      <c r="D46" s="0" t="s">
        <v>20</v>
      </c>
      <c r="E46" s="0" t="s">
        <v>21</v>
      </c>
      <c r="F46" s="8" t="n">
        <v>36739</v>
      </c>
      <c r="G46" s="9" t="n">
        <v>150000</v>
      </c>
      <c r="H46" s="7" t="n">
        <v>4.49</v>
      </c>
      <c r="I46" s="0" t="n">
        <v>0.1</v>
      </c>
      <c r="J46" s="55" t="n">
        <v>3.82</v>
      </c>
      <c r="K46" s="0" t="n">
        <f aca="false">ABS(G46)</f>
        <v>150000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3.92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85500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/>
      <c r="F47" s="8"/>
      <c r="G47" s="9"/>
      <c r="J47" s="55"/>
      <c r="P47" s="10"/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/>
      <c r="C48" s="7"/>
      <c r="F48" s="8"/>
      <c r="G48" s="9"/>
      <c r="J48" s="55"/>
      <c r="P48" s="10"/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/>
      <c r="C49" s="7"/>
      <c r="F49" s="8"/>
      <c r="G49" s="9"/>
      <c r="J49" s="55"/>
      <c r="P49" s="10"/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/>
      <c r="C50" s="7"/>
      <c r="F50" s="8"/>
      <c r="G50" s="9"/>
      <c r="J50" s="55"/>
      <c r="P50" s="10"/>
      <c r="Q50" s="16"/>
      <c r="R50" s="16"/>
    </row>
    <row r="51" customFormat="false" ht="12.75" hidden="false" customHeight="false" outlineLevel="0" collapsed="false">
      <c r="A51" s="39"/>
      <c r="C51" s="7"/>
      <c r="F51" s="8"/>
      <c r="G51" s="9"/>
      <c r="J51" s="55"/>
      <c r="P51" s="10"/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4" t="n">
        <f aca="false">SUM(P3:P51)</f>
        <v>-28650.0000000008</v>
      </c>
      <c r="Q52" s="53"/>
      <c r="R52" s="75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66"/>
  <sheetViews>
    <sheetView showFormulas="false" showGridLines="true" showRowColHeaders="true" showZeros="true" rightToLeft="false" tabSelected="false" showOutlineSymbols="true" defaultGridColor="true" view="normal" topLeftCell="G35" colorId="64" zoomScale="100" zoomScaleNormal="100" zoomScalePageLayoutView="100" workbookViewId="0">
      <selection pane="topLeft" activeCell="P66" activeCellId="0" sqref="P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0" width="18.7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39" t="s">
        <v>116</v>
      </c>
      <c r="B3" s="7" t="s">
        <v>170</v>
      </c>
      <c r="C3" s="7" t="s">
        <v>26</v>
      </c>
      <c r="D3" s="7" t="s">
        <v>20</v>
      </c>
      <c r="E3" s="7" t="s">
        <v>21</v>
      </c>
      <c r="F3" s="8" t="n">
        <v>36770</v>
      </c>
      <c r="G3" s="9" t="n">
        <v>1500000</v>
      </c>
      <c r="H3" s="7" t="n">
        <v>4.81</v>
      </c>
      <c r="I3" s="0" t="n">
        <v>0.16</v>
      </c>
      <c r="J3" s="55" t="n">
        <v>4.618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4.778</v>
      </c>
      <c r="P3" s="10" t="n">
        <f aca="false">IF(N3="SELL - PUT",IF(H3-O3&gt;0,0,(H3-O3)*K3),IF(N3="BUY - CALL",IF(O3-H3&gt;0,0,(H3-O3)*K3),IF(N3="SELL - CALL",IF(O3-H3&gt;0,0,(O3-H3)*K3),IF(N3="BUY - PUT",IF(H3-O3&gt;0,0,(O3-H3)*K3)))))</f>
        <v>47999.9999999987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36770</v>
      </c>
      <c r="G4" s="9" t="n">
        <v>0</v>
      </c>
      <c r="H4" s="7" t="n">
        <v>4.81</v>
      </c>
      <c r="I4" s="0" t="n">
        <v>0.16</v>
      </c>
      <c r="J4" s="55" t="n">
        <v>4.618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4.778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36770</v>
      </c>
      <c r="G5" s="9" t="n">
        <v>300000</v>
      </c>
      <c r="H5" s="7" t="n">
        <v>4.81</v>
      </c>
      <c r="I5" s="0" t="n">
        <v>0.1675</v>
      </c>
      <c r="J5" s="55" t="n">
        <v>4.618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4.7855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21" t="s">
        <v>172</v>
      </c>
      <c r="B6" s="0" t="s">
        <v>253</v>
      </c>
      <c r="C6" s="7" t="s">
        <v>254</v>
      </c>
      <c r="D6" s="0" t="s">
        <v>20</v>
      </c>
      <c r="E6" s="0" t="s">
        <v>21</v>
      </c>
      <c r="F6" s="8" t="n">
        <v>36770</v>
      </c>
      <c r="G6" s="9" t="n">
        <v>-1000000</v>
      </c>
      <c r="H6" s="7" t="n">
        <v>4.51</v>
      </c>
      <c r="I6" s="0" t="n">
        <v>0</v>
      </c>
      <c r="J6" s="55" t="n">
        <v>4.618</v>
      </c>
      <c r="K6" s="0" t="n">
        <f aca="false">ABS(G6)</f>
        <v>1000000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4.618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21" t="s">
        <v>172</v>
      </c>
      <c r="B7" s="0" t="s">
        <v>255</v>
      </c>
      <c r="C7" s="7" t="s">
        <v>254</v>
      </c>
      <c r="D7" s="0" t="s">
        <v>20</v>
      </c>
      <c r="E7" s="0" t="s">
        <v>31</v>
      </c>
      <c r="F7" s="8" t="n">
        <v>36770</v>
      </c>
      <c r="G7" s="9" t="n">
        <v>-1000000</v>
      </c>
      <c r="H7" s="7" t="n">
        <v>4.51</v>
      </c>
      <c r="I7" s="0" t="n">
        <v>0</v>
      </c>
      <c r="J7" s="55" t="n">
        <v>4.618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4.618</v>
      </c>
      <c r="P7" s="10" t="n">
        <f aca="false">IF(N7="SELL - PUT",IF(H7-O7&gt;0,0,(H7-O7)*K7),IF(N7="BUY - CALL",IF(O7-H7&gt;0,0,(H7-O7)*K7),IF(N7="SELL - CALL",IF(O7-H7&gt;0,0,(O7-H7)*K7),IF(N7="BUY - PUT",IF(H7-O7&gt;0,0,(O7-H7)*K7)))))</f>
        <v>-108000.000000001</v>
      </c>
    </row>
    <row r="8" customFormat="false" ht="12.75" hidden="false" customHeight="false" outlineLevel="0" collapsed="false">
      <c r="A8" s="21" t="s">
        <v>172</v>
      </c>
      <c r="B8" s="0" t="s">
        <v>256</v>
      </c>
      <c r="C8" s="7" t="s">
        <v>254</v>
      </c>
      <c r="D8" s="0" t="s">
        <v>20</v>
      </c>
      <c r="E8" s="0" t="s">
        <v>21</v>
      </c>
      <c r="F8" s="8" t="n">
        <v>36770</v>
      </c>
      <c r="G8" s="9" t="n">
        <v>-1000000</v>
      </c>
      <c r="H8" s="7" t="n">
        <v>4.51</v>
      </c>
      <c r="I8" s="0" t="n">
        <v>0</v>
      </c>
      <c r="J8" s="55" t="n">
        <v>4.618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4.618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21" t="s">
        <v>172</v>
      </c>
      <c r="B9" s="0" t="s">
        <v>257</v>
      </c>
      <c r="C9" s="7" t="s">
        <v>254</v>
      </c>
      <c r="D9" s="0" t="s">
        <v>20</v>
      </c>
      <c r="E9" s="0" t="s">
        <v>31</v>
      </c>
      <c r="F9" s="8" t="n">
        <v>36770</v>
      </c>
      <c r="G9" s="9" t="n">
        <v>-1000000</v>
      </c>
      <c r="H9" s="7" t="n">
        <v>4.51</v>
      </c>
      <c r="I9" s="0" t="n">
        <v>0</v>
      </c>
      <c r="J9" s="55" t="n">
        <v>4.618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4.618</v>
      </c>
      <c r="P9" s="10" t="n">
        <f aca="false">IF(N9="SELL - PUT",IF(H9-O9&gt;0,0,(H9-O9)*K9),IF(N9="BUY - CALL",IF(O9-H9&gt;0,0,(H9-O9)*K9),IF(N9="SELL - CALL",IF(O9-H9&gt;0,0,(O9-H9)*K9),IF(N9="BUY - PUT",IF(H9-O9&gt;0,0,(O9-H9)*K9)))))</f>
        <v>-108000.000000001</v>
      </c>
    </row>
    <row r="10" customFormat="false" ht="12.75" hidden="false" customHeight="false" outlineLevel="0" collapsed="false">
      <c r="A10" s="16" t="s">
        <v>115</v>
      </c>
      <c r="B10" s="0" t="s">
        <v>199</v>
      </c>
      <c r="C10" s="7" t="s">
        <v>65</v>
      </c>
      <c r="D10" s="7" t="s">
        <v>20</v>
      </c>
      <c r="E10" s="8" t="s">
        <v>31</v>
      </c>
      <c r="F10" s="8" t="n">
        <v>36770</v>
      </c>
      <c r="G10" s="9" t="n">
        <v>300000</v>
      </c>
      <c r="H10" s="7" t="n">
        <v>3.41</v>
      </c>
      <c r="I10" s="0" t="n">
        <v>-0.4</v>
      </c>
      <c r="J10" s="55" t="n">
        <v>4.618</v>
      </c>
      <c r="K10" s="0" t="n">
        <f aca="false">ABS(G10)</f>
        <v>300000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4.218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242400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36770</v>
      </c>
      <c r="G11" s="9" t="n">
        <v>300000</v>
      </c>
      <c r="H11" s="7" t="n">
        <v>3.41</v>
      </c>
      <c r="I11" s="0" t="n">
        <v>-0.32</v>
      </c>
      <c r="J11" s="55" t="n">
        <v>4.618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4.298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36770</v>
      </c>
      <c r="G12" s="9" t="n">
        <v>300000</v>
      </c>
      <c r="H12" s="7" t="n">
        <v>3.41</v>
      </c>
      <c r="I12" s="0" t="n">
        <v>-0.32</v>
      </c>
      <c r="J12" s="55" t="n">
        <v>4.618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4.298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266400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36770</v>
      </c>
      <c r="G13" s="9" t="n">
        <v>600000</v>
      </c>
      <c r="H13" s="7" t="n">
        <v>3.41</v>
      </c>
      <c r="I13" s="0" t="n">
        <v>-0.4</v>
      </c>
      <c r="J13" s="55" t="n">
        <v>4.618</v>
      </c>
      <c r="K13" s="0" t="n">
        <f aca="false">ABS(G13)</f>
        <v>600000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4.218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484800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36770</v>
      </c>
      <c r="G14" s="9" t="n">
        <v>300000</v>
      </c>
      <c r="H14" s="7" t="n">
        <v>3.41</v>
      </c>
      <c r="I14" s="0" t="n">
        <v>-0.25</v>
      </c>
      <c r="J14" s="55" t="n">
        <v>4.618</v>
      </c>
      <c r="K14" s="0" t="n">
        <f aca="false">ABS(G14)</f>
        <v>300000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4.368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36770</v>
      </c>
      <c r="G15" s="9" t="n">
        <v>300000</v>
      </c>
      <c r="H15" s="7" t="n">
        <v>3.41</v>
      </c>
      <c r="I15" s="0" t="n">
        <v>-0.3</v>
      </c>
      <c r="J15" s="55" t="n">
        <v>4.618</v>
      </c>
      <c r="K15" s="0" t="n">
        <f aca="false">ABS(G15)</f>
        <v>300000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4.318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36770</v>
      </c>
      <c r="G16" s="9" t="n">
        <v>300000</v>
      </c>
      <c r="H16" s="7" t="n">
        <v>3.41</v>
      </c>
      <c r="I16" s="0" t="n">
        <v>-0.3</v>
      </c>
      <c r="J16" s="55" t="n">
        <v>4.618</v>
      </c>
      <c r="K16" s="0" t="n">
        <f aca="false">ABS(G16)</f>
        <v>300000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4.318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272400</v>
      </c>
    </row>
    <row r="17" customFormat="false" ht="12.75" hidden="false" customHeight="false" outlineLevel="0" collapsed="false">
      <c r="A17" s="21" t="s">
        <v>172</v>
      </c>
      <c r="B17" s="6" t="s">
        <v>184</v>
      </c>
      <c r="C17" s="7" t="s">
        <v>65</v>
      </c>
      <c r="D17" s="7" t="s">
        <v>20</v>
      </c>
      <c r="E17" s="8" t="s">
        <v>21</v>
      </c>
      <c r="F17" s="8" t="n">
        <v>36770</v>
      </c>
      <c r="G17" s="9" t="n">
        <v>-1000000</v>
      </c>
      <c r="H17" s="7" t="n">
        <v>3.41</v>
      </c>
      <c r="I17" s="0" t="n">
        <v>-0.25</v>
      </c>
      <c r="J17" s="55" t="n">
        <v>4.618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4.368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25" t="s">
        <v>185</v>
      </c>
      <c r="C18" s="7" t="s">
        <v>65</v>
      </c>
      <c r="D18" s="25" t="s">
        <v>20</v>
      </c>
      <c r="E18" s="25" t="s">
        <v>31</v>
      </c>
      <c r="F18" s="8" t="n">
        <v>36770</v>
      </c>
      <c r="G18" s="9" t="n">
        <v>1000000</v>
      </c>
      <c r="H18" s="7" t="n">
        <v>3.41</v>
      </c>
      <c r="I18" s="0" t="n">
        <v>-0.4</v>
      </c>
      <c r="J18" s="55" t="n">
        <v>4.618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4.218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808000</v>
      </c>
    </row>
    <row r="19" customFormat="false" ht="12.75" hidden="false" customHeight="false" outlineLevel="0" collapsed="false">
      <c r="A19" s="16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36770</v>
      </c>
      <c r="G19" s="9" t="n">
        <v>-500000</v>
      </c>
      <c r="H19" s="7" t="n">
        <v>3.41</v>
      </c>
      <c r="I19" s="0" t="n">
        <v>-0.32</v>
      </c>
      <c r="J19" s="55" t="n">
        <v>4.618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4.298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36770</v>
      </c>
      <c r="G20" s="9" t="n">
        <v>-500000</v>
      </c>
      <c r="H20" s="7" t="n">
        <v>3.41</v>
      </c>
      <c r="I20" s="0" t="n">
        <v>-0.32</v>
      </c>
      <c r="J20" s="55" t="n">
        <v>4.618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4.298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-444000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36770</v>
      </c>
      <c r="G21" s="9" t="n">
        <v>300000</v>
      </c>
      <c r="H21" s="7" t="n">
        <v>3.41</v>
      </c>
      <c r="I21" s="0" t="n">
        <v>-0.27</v>
      </c>
      <c r="J21" s="55" t="n">
        <v>4.618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4.348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36770</v>
      </c>
      <c r="G22" s="9" t="n">
        <v>500000</v>
      </c>
      <c r="H22" s="7" t="n">
        <v>3.41</v>
      </c>
      <c r="I22" s="0" t="n">
        <v>-0.4</v>
      </c>
      <c r="J22" s="55" t="n">
        <v>4.618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4.218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404000</v>
      </c>
    </row>
    <row r="23" customFormat="false" ht="12.75" hidden="false" customHeight="false" outlineLevel="0" collapsed="false">
      <c r="A23" s="0" t="s">
        <v>172</v>
      </c>
      <c r="B23" s="0" t="s">
        <v>258</v>
      </c>
      <c r="C23" s="0" t="s">
        <v>65</v>
      </c>
      <c r="D23" s="0" t="s">
        <v>20</v>
      </c>
      <c r="E23" s="0" t="s">
        <v>21</v>
      </c>
      <c r="F23" s="8" t="n">
        <v>36770</v>
      </c>
      <c r="G23" s="9" t="n">
        <v>300000</v>
      </c>
      <c r="H23" s="7" t="n">
        <v>3.41</v>
      </c>
      <c r="I23" s="0" t="n">
        <v>-0.6</v>
      </c>
      <c r="J23" s="0" t="n">
        <v>4.618</v>
      </c>
      <c r="K23" s="0" t="n">
        <f aca="false">ABS(G23)</f>
        <v>300000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4.018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259</v>
      </c>
      <c r="C24" s="0" t="s">
        <v>65</v>
      </c>
      <c r="D24" s="0" t="s">
        <v>20</v>
      </c>
      <c r="E24" s="0" t="s">
        <v>21</v>
      </c>
      <c r="F24" s="8" t="n">
        <v>36770</v>
      </c>
      <c r="G24" s="9" t="n">
        <v>-300000</v>
      </c>
      <c r="H24" s="7" t="n">
        <v>3.41</v>
      </c>
      <c r="I24" s="0" t="n">
        <v>-0.7</v>
      </c>
      <c r="J24" s="0" t="n">
        <v>4.618</v>
      </c>
      <c r="K24" s="0" t="n">
        <f aca="false">ABS(G24)</f>
        <v>300000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3.918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172</v>
      </c>
      <c r="B25" s="0" t="s">
        <v>260</v>
      </c>
      <c r="C25" s="0" t="s">
        <v>65</v>
      </c>
      <c r="D25" s="0" t="s">
        <v>20</v>
      </c>
      <c r="E25" s="0" t="s">
        <v>21</v>
      </c>
      <c r="F25" s="8" t="n">
        <v>36770</v>
      </c>
      <c r="G25" s="9" t="n">
        <v>-1000000</v>
      </c>
      <c r="H25" s="7" t="n">
        <v>3.41</v>
      </c>
      <c r="I25" s="0" t="n">
        <v>-1.17</v>
      </c>
      <c r="J25" s="0" t="n">
        <v>4.618</v>
      </c>
      <c r="K25" s="0" t="n">
        <f aca="false">ABS(G25)</f>
        <v>1000000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3.448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0" t="s">
        <v>172</v>
      </c>
      <c r="B26" s="0" t="s">
        <v>261</v>
      </c>
      <c r="C26" s="0" t="s">
        <v>65</v>
      </c>
      <c r="D26" s="0" t="s">
        <v>20</v>
      </c>
      <c r="E26" s="0" t="s">
        <v>31</v>
      </c>
      <c r="F26" s="8" t="n">
        <v>36770</v>
      </c>
      <c r="G26" s="9" t="n">
        <v>-1000000</v>
      </c>
      <c r="H26" s="7" t="n">
        <v>3.41</v>
      </c>
      <c r="I26" s="0" t="n">
        <v>-1.17</v>
      </c>
      <c r="J26" s="0" t="n">
        <v>4.618</v>
      </c>
      <c r="K26" s="0" t="n">
        <f aca="false">ABS(G26)</f>
        <v>1000000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3.448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-38000.0000000003</v>
      </c>
    </row>
    <row r="27" customFormat="false" ht="12.75" hidden="false" customHeight="false" outlineLevel="0" collapsed="false">
      <c r="A27" s="0" t="s">
        <v>172</v>
      </c>
      <c r="B27" s="0" t="s">
        <v>262</v>
      </c>
      <c r="C27" s="0" t="s">
        <v>65</v>
      </c>
      <c r="D27" s="0" t="s">
        <v>20</v>
      </c>
      <c r="E27" s="0" t="s">
        <v>21</v>
      </c>
      <c r="F27" s="8" t="n">
        <v>36770</v>
      </c>
      <c r="G27" s="9" t="n">
        <v>-500000</v>
      </c>
      <c r="H27" s="7" t="n">
        <v>3.41</v>
      </c>
      <c r="I27" s="0" t="n">
        <v>-1.17</v>
      </c>
      <c r="J27" s="0" t="n">
        <v>4.618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CALL</v>
      </c>
      <c r="N27" s="0" t="str">
        <f aca="false">CONCATENATE(L27," - ",M27)</f>
        <v>SELL - CALL</v>
      </c>
      <c r="O27" s="0" t="n">
        <f aca="false">I27+J27</f>
        <v>3.448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263</v>
      </c>
      <c r="C28" s="0" t="s">
        <v>65</v>
      </c>
      <c r="D28" s="0" t="s">
        <v>20</v>
      </c>
      <c r="E28" s="0" t="s">
        <v>31</v>
      </c>
      <c r="F28" s="8" t="n">
        <v>36770</v>
      </c>
      <c r="G28" s="9" t="n">
        <v>-500000</v>
      </c>
      <c r="H28" s="7" t="n">
        <v>3.41</v>
      </c>
      <c r="I28" s="0" t="n">
        <v>-1.17</v>
      </c>
      <c r="J28" s="0" t="n">
        <v>4.618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3.448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-19000.0000000001</v>
      </c>
    </row>
    <row r="29" customFormat="false" ht="12.75" hidden="false" customHeight="false" outlineLevel="0" collapsed="false">
      <c r="A29" s="16" t="s">
        <v>211</v>
      </c>
      <c r="B29" s="0" t="s">
        <v>212</v>
      </c>
      <c r="C29" s="7" t="s">
        <v>213</v>
      </c>
      <c r="D29" s="0" t="s">
        <v>20</v>
      </c>
      <c r="E29" s="0" t="s">
        <v>21</v>
      </c>
      <c r="F29" s="8" t="n">
        <v>36770</v>
      </c>
      <c r="G29" s="9" t="n">
        <v>300000</v>
      </c>
      <c r="H29" s="7" t="n">
        <v>4.93</v>
      </c>
      <c r="I29" s="0" t="n">
        <v>0.3025</v>
      </c>
      <c r="J29" s="55" t="n">
        <v>4.618</v>
      </c>
      <c r="K29" s="0" t="n">
        <f aca="false">ABS(G29)</f>
        <v>300000</v>
      </c>
      <c r="L29" s="0" t="str">
        <f aca="false">IF(G29&gt;0,"BUY","SELL")</f>
        <v>BUY</v>
      </c>
      <c r="M29" s="0" t="str">
        <f aca="false">IF(E29="C","CALL","PUT")</f>
        <v>CALL</v>
      </c>
      <c r="N29" s="0" t="str">
        <f aca="false">CONCATENATE(L29," - ",M29)</f>
        <v>BUY - CALL</v>
      </c>
      <c r="O29" s="0" t="n">
        <f aca="false">I29+J29</f>
        <v>4.9205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2849.99999999975</v>
      </c>
    </row>
    <row r="30" customFormat="false" ht="12.75" hidden="false" customHeight="false" outlineLevel="0" collapsed="false">
      <c r="A30" s="21" t="s">
        <v>116</v>
      </c>
      <c r="B30" s="6" t="s">
        <v>198</v>
      </c>
      <c r="C30" s="7" t="s">
        <v>19</v>
      </c>
      <c r="D30" s="7" t="s">
        <v>20</v>
      </c>
      <c r="E30" s="8" t="s">
        <v>21</v>
      </c>
      <c r="F30" s="8" t="n">
        <v>36770</v>
      </c>
      <c r="G30" s="9" t="n">
        <v>500000</v>
      </c>
      <c r="H30" s="7" t="n">
        <v>4.96</v>
      </c>
      <c r="I30" s="0" t="n">
        <v>0.3</v>
      </c>
      <c r="J30" s="55" t="n">
        <v>4.618</v>
      </c>
      <c r="K30" s="0" t="n">
        <f aca="false">ABS(G30)</f>
        <v>500000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4.918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20999.9999999999</v>
      </c>
    </row>
    <row r="31" customFormat="false" ht="12.75" hidden="false" customHeight="false" outlineLevel="0" collapsed="false">
      <c r="A31" s="16" t="s">
        <v>172</v>
      </c>
      <c r="B31" s="0" t="s">
        <v>167</v>
      </c>
      <c r="C31" s="7" t="s">
        <v>19</v>
      </c>
      <c r="D31" s="0" t="s">
        <v>20</v>
      </c>
      <c r="E31" s="0" t="s">
        <v>21</v>
      </c>
      <c r="F31" s="8" t="n">
        <v>36770</v>
      </c>
      <c r="G31" s="9" t="n">
        <v>300000</v>
      </c>
      <c r="H31" s="7" t="n">
        <v>4.96</v>
      </c>
      <c r="I31" s="0" t="n">
        <v>0.25</v>
      </c>
      <c r="J31" s="55" t="n">
        <v>4.618</v>
      </c>
      <c r="K31" s="0" t="n">
        <f aca="false">ABS(G31)</f>
        <v>300000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4.868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27599.9999999999</v>
      </c>
    </row>
    <row r="32" customFormat="false" ht="12.75" hidden="false" customHeight="false" outlineLevel="0" collapsed="false">
      <c r="A32" s="21" t="s">
        <v>173</v>
      </c>
      <c r="B32" s="0" t="s">
        <v>180</v>
      </c>
      <c r="C32" s="7" t="s">
        <v>19</v>
      </c>
      <c r="D32" s="0" t="s">
        <v>20</v>
      </c>
      <c r="E32" s="0" t="s">
        <v>21</v>
      </c>
      <c r="F32" s="8" t="n">
        <v>36770</v>
      </c>
      <c r="G32" s="9" t="n">
        <v>-250000</v>
      </c>
      <c r="H32" s="7" t="n">
        <v>4.96</v>
      </c>
      <c r="I32" s="0" t="n">
        <v>0.3</v>
      </c>
      <c r="J32" s="55" t="n">
        <v>4.618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4.918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-10500</v>
      </c>
    </row>
    <row r="33" customFormat="false" ht="12.75" hidden="false" customHeight="false" outlineLevel="0" collapsed="false">
      <c r="A33" s="21" t="s">
        <v>173</v>
      </c>
      <c r="B33" s="0" t="s">
        <v>181</v>
      </c>
      <c r="C33" s="7" t="s">
        <v>19</v>
      </c>
      <c r="D33" s="0" t="s">
        <v>20</v>
      </c>
      <c r="E33" s="0" t="s">
        <v>31</v>
      </c>
      <c r="F33" s="8" t="n">
        <v>36770</v>
      </c>
      <c r="G33" s="9" t="n">
        <v>-250000</v>
      </c>
      <c r="H33" s="7" t="n">
        <v>4.96</v>
      </c>
      <c r="I33" s="0" t="n">
        <v>0.3</v>
      </c>
      <c r="J33" s="55" t="n">
        <v>4.618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4.918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182</v>
      </c>
      <c r="C34" s="7" t="s">
        <v>19</v>
      </c>
      <c r="D34" s="0" t="s">
        <v>20</v>
      </c>
      <c r="E34" s="0" t="s">
        <v>21</v>
      </c>
      <c r="F34" s="8" t="n">
        <v>36770</v>
      </c>
      <c r="G34" s="9" t="n">
        <v>-250000</v>
      </c>
      <c r="H34" s="7" t="n">
        <v>4.96</v>
      </c>
      <c r="I34" s="0" t="n">
        <v>0.3</v>
      </c>
      <c r="J34" s="55" t="n">
        <v>4.618</v>
      </c>
      <c r="K34" s="0" t="n">
        <f aca="false">ABS(G34)</f>
        <v>250000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4.918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182</v>
      </c>
      <c r="C35" s="7" t="s">
        <v>19</v>
      </c>
      <c r="D35" s="0" t="s">
        <v>20</v>
      </c>
      <c r="E35" s="0" t="s">
        <v>21</v>
      </c>
      <c r="F35" s="8" t="n">
        <v>36770</v>
      </c>
      <c r="G35" s="9" t="n">
        <v>-500000</v>
      </c>
      <c r="H35" s="7" t="n">
        <v>4.96</v>
      </c>
      <c r="I35" s="0" t="n">
        <v>0.3</v>
      </c>
      <c r="J35" s="55" t="n">
        <v>4.618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4.918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-20999.9999999999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183</v>
      </c>
      <c r="C36" s="7" t="s">
        <v>19</v>
      </c>
      <c r="D36" s="0" t="s">
        <v>20</v>
      </c>
      <c r="E36" s="0" t="s">
        <v>31</v>
      </c>
      <c r="F36" s="8" t="n">
        <v>36770</v>
      </c>
      <c r="G36" s="9" t="n">
        <v>-250000</v>
      </c>
      <c r="H36" s="7" t="n">
        <v>4.96</v>
      </c>
      <c r="I36" s="0" t="n">
        <v>0.3</v>
      </c>
      <c r="J36" s="55" t="n">
        <v>4.618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4.918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172</v>
      </c>
      <c r="B37" s="0" t="s">
        <v>183</v>
      </c>
      <c r="C37" s="7" t="s">
        <v>19</v>
      </c>
      <c r="D37" s="0" t="s">
        <v>20</v>
      </c>
      <c r="E37" s="0" t="s">
        <v>31</v>
      </c>
      <c r="F37" s="8" t="n">
        <v>36770</v>
      </c>
      <c r="G37" s="9" t="n">
        <v>-500000</v>
      </c>
      <c r="H37" s="7" t="n">
        <v>4.96</v>
      </c>
      <c r="I37" s="0" t="n">
        <v>0.3</v>
      </c>
      <c r="J37" s="55" t="n">
        <v>4.618</v>
      </c>
      <c r="K37" s="0" t="n">
        <f aca="false">ABS(G37)</f>
        <v>500000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4.918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0" t="s">
        <v>188</v>
      </c>
      <c r="C38" s="7" t="s">
        <v>19</v>
      </c>
      <c r="D38" s="0" t="s">
        <v>20</v>
      </c>
      <c r="E38" s="0" t="s">
        <v>21</v>
      </c>
      <c r="F38" s="8" t="n">
        <v>36770</v>
      </c>
      <c r="G38" s="9" t="n">
        <v>-500000</v>
      </c>
      <c r="H38" s="7" t="n">
        <v>4.96</v>
      </c>
      <c r="I38" s="0" t="n">
        <v>0.32</v>
      </c>
      <c r="J38" s="55" t="n">
        <v>4.618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4.938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-10999.9999999997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189</v>
      </c>
      <c r="C39" s="7" t="s">
        <v>19</v>
      </c>
      <c r="D39" s="0" t="s">
        <v>20</v>
      </c>
      <c r="E39" s="0" t="s">
        <v>31</v>
      </c>
      <c r="F39" s="8" t="n">
        <v>36770</v>
      </c>
      <c r="G39" s="9" t="n">
        <v>-500000</v>
      </c>
      <c r="H39" s="7" t="n">
        <v>4.96</v>
      </c>
      <c r="I39" s="0" t="n">
        <v>0.32</v>
      </c>
      <c r="J39" s="55" t="n">
        <v>4.618</v>
      </c>
      <c r="K39" s="0" t="n">
        <f aca="false">ABS(G39)</f>
        <v>500000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4.938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190</v>
      </c>
      <c r="C40" s="7" t="s">
        <v>19</v>
      </c>
      <c r="D40" s="0" t="s">
        <v>20</v>
      </c>
      <c r="E40" s="0" t="s">
        <v>21</v>
      </c>
      <c r="F40" s="8" t="n">
        <v>36770</v>
      </c>
      <c r="G40" s="9" t="n">
        <v>-500000</v>
      </c>
      <c r="H40" s="7" t="n">
        <v>4.96</v>
      </c>
      <c r="I40" s="0" t="n">
        <v>0.32</v>
      </c>
      <c r="J40" s="55" t="n">
        <v>4.618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CALL</v>
      </c>
      <c r="N40" s="0" t="str">
        <f aca="false">CONCATENATE(L40," - ",M40)</f>
        <v>SELL - CALL</v>
      </c>
      <c r="O40" s="0" t="n">
        <f aca="false">I40+J40</f>
        <v>4.938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-10999.9999999997</v>
      </c>
      <c r="Q40" s="16"/>
      <c r="R40" s="16"/>
    </row>
    <row r="41" customFormat="false" ht="12.75" hidden="false" customHeight="false" outlineLevel="0" collapsed="false">
      <c r="A41" s="21" t="s">
        <v>172</v>
      </c>
      <c r="B41" s="0" t="s">
        <v>191</v>
      </c>
      <c r="C41" s="7" t="s">
        <v>19</v>
      </c>
      <c r="D41" s="0" t="s">
        <v>20</v>
      </c>
      <c r="E41" s="0" t="s">
        <v>31</v>
      </c>
      <c r="F41" s="8" t="n">
        <v>36770</v>
      </c>
      <c r="G41" s="9" t="n">
        <v>-500000</v>
      </c>
      <c r="H41" s="7" t="n">
        <v>4.96</v>
      </c>
      <c r="I41" s="0" t="n">
        <v>0.32</v>
      </c>
      <c r="J41" s="55" t="n">
        <v>4.618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4.938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172</v>
      </c>
      <c r="B42" s="0" t="s">
        <v>192</v>
      </c>
      <c r="C42" s="7" t="s">
        <v>19</v>
      </c>
      <c r="D42" s="0" t="s">
        <v>20</v>
      </c>
      <c r="E42" s="0" t="s">
        <v>31</v>
      </c>
      <c r="F42" s="8" t="n">
        <v>36770</v>
      </c>
      <c r="G42" s="9" t="n">
        <v>-250000</v>
      </c>
      <c r="H42" s="7" t="n">
        <v>4.96</v>
      </c>
      <c r="I42" s="0" t="n">
        <v>0.32</v>
      </c>
      <c r="J42" s="55" t="n">
        <v>4.618</v>
      </c>
      <c r="K42" s="0" t="n">
        <f aca="false">ABS(G42)</f>
        <v>250000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4.938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193</v>
      </c>
      <c r="C43" s="7" t="s">
        <v>19</v>
      </c>
      <c r="D43" s="0" t="s">
        <v>20</v>
      </c>
      <c r="E43" s="0" t="s">
        <v>31</v>
      </c>
      <c r="F43" s="8" t="n">
        <v>36770</v>
      </c>
      <c r="G43" s="9" t="n">
        <v>-250000</v>
      </c>
      <c r="H43" s="7" t="n">
        <v>4.96</v>
      </c>
      <c r="I43" s="0" t="n">
        <v>0.26</v>
      </c>
      <c r="J43" s="55" t="n">
        <v>4.618</v>
      </c>
      <c r="K43" s="0" t="n">
        <f aca="false">ABS(G43)</f>
        <v>250000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4.878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200</v>
      </c>
      <c r="B44" s="0" t="s">
        <v>201</v>
      </c>
      <c r="C44" s="7" t="s">
        <v>19</v>
      </c>
      <c r="D44" s="0" t="s">
        <v>20</v>
      </c>
      <c r="E44" s="0" t="s">
        <v>21</v>
      </c>
      <c r="F44" s="8" t="n">
        <v>36770</v>
      </c>
      <c r="G44" s="9" t="n">
        <v>-1000000</v>
      </c>
      <c r="H44" s="7" t="n">
        <v>4.96</v>
      </c>
      <c r="I44" s="0" t="n">
        <v>0.32</v>
      </c>
      <c r="J44" s="55" t="n">
        <v>4.618</v>
      </c>
      <c r="K44" s="0" t="n">
        <f aca="false">ABS(G44)</f>
        <v>1000000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4.938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-21999.9999999994</v>
      </c>
      <c r="Q44" s="16"/>
      <c r="R44" s="16"/>
    </row>
    <row r="45" customFormat="false" ht="12.75" hidden="false" customHeight="false" outlineLevel="0" collapsed="false">
      <c r="A45" s="16" t="s">
        <v>200</v>
      </c>
      <c r="B45" s="0" t="s">
        <v>202</v>
      </c>
      <c r="C45" s="7" t="s">
        <v>19</v>
      </c>
      <c r="D45" s="0" t="s">
        <v>20</v>
      </c>
      <c r="E45" s="0" t="s">
        <v>31</v>
      </c>
      <c r="F45" s="8" t="n">
        <v>36770</v>
      </c>
      <c r="G45" s="9" t="n">
        <v>-1000000</v>
      </c>
      <c r="H45" s="7" t="n">
        <v>4.96</v>
      </c>
      <c r="I45" s="0" t="n">
        <v>0.32</v>
      </c>
      <c r="J45" s="55" t="n">
        <v>4.618</v>
      </c>
      <c r="K45" s="0" t="n">
        <f aca="false">ABS(G45)</f>
        <v>1000000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4.938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206</v>
      </c>
      <c r="B46" s="0" t="s">
        <v>207</v>
      </c>
      <c r="C46" s="7" t="s">
        <v>19</v>
      </c>
      <c r="D46" s="0" t="s">
        <v>20</v>
      </c>
      <c r="E46" s="0" t="s">
        <v>21</v>
      </c>
      <c r="F46" s="8" t="n">
        <v>36770</v>
      </c>
      <c r="G46" s="9" t="n">
        <v>300000</v>
      </c>
      <c r="H46" s="7" t="n">
        <v>4.96</v>
      </c>
      <c r="I46" s="0" t="n">
        <v>0.3375</v>
      </c>
      <c r="J46" s="55" t="n">
        <v>4.618</v>
      </c>
      <c r="K46" s="0" t="n">
        <f aca="false">ABS(G46)</f>
        <v>300000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4.9555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1349.99999999978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16" t="s">
        <v>218</v>
      </c>
      <c r="B47" s="0" t="s">
        <v>264</v>
      </c>
      <c r="C47" s="7" t="s">
        <v>19</v>
      </c>
      <c r="D47" s="0" t="s">
        <v>20</v>
      </c>
      <c r="E47" s="0" t="s">
        <v>21</v>
      </c>
      <c r="F47" s="8" t="n">
        <v>36770</v>
      </c>
      <c r="G47" s="9" t="n">
        <v>300000</v>
      </c>
      <c r="H47" s="7" t="n">
        <v>4.96</v>
      </c>
      <c r="I47" s="0" t="n">
        <v>0.34</v>
      </c>
      <c r="J47" s="55" t="n">
        <v>4.618</v>
      </c>
      <c r="K47" s="0" t="n">
        <f aca="false">ABS(G47)</f>
        <v>300000</v>
      </c>
      <c r="L47" s="0" t="str">
        <f aca="false">IF(G47&gt;0,"BUY","SELL")</f>
        <v>BUY</v>
      </c>
      <c r="M47" s="0" t="str">
        <f aca="false">IF(E47="C","CALL","PUT")</f>
        <v>CALL</v>
      </c>
      <c r="N47" s="0" t="str">
        <f aca="false">CONCATENATE(L47," - ",M47)</f>
        <v>BUY - CALL</v>
      </c>
      <c r="O47" s="0" t="n">
        <f aca="false">I47+J47</f>
        <v>4.958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599.999999999934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118</v>
      </c>
      <c r="B48" s="0" t="s">
        <v>216</v>
      </c>
      <c r="C48" s="0" t="s">
        <v>19</v>
      </c>
      <c r="D48" s="0" t="s">
        <v>20</v>
      </c>
      <c r="E48" s="0" t="s">
        <v>31</v>
      </c>
      <c r="F48" s="8" t="n">
        <v>36770</v>
      </c>
      <c r="G48" s="9" t="n">
        <v>1500000</v>
      </c>
      <c r="H48" s="7" t="n">
        <v>4.96</v>
      </c>
      <c r="I48" s="0" t="n">
        <v>0.3</v>
      </c>
      <c r="J48" s="55" t="n">
        <v>4.618</v>
      </c>
      <c r="K48" s="0" t="n">
        <f aca="false">ABS(G48)</f>
        <v>1500000</v>
      </c>
      <c r="L48" s="0" t="str">
        <f aca="false">IF(G48&gt;0,"BUY","SELL")</f>
        <v>BUY</v>
      </c>
      <c r="M48" s="0" t="str">
        <f aca="false">IF(E48="C","CALL","PUT")</f>
        <v>PUT</v>
      </c>
      <c r="N48" s="0" t="str">
        <f aca="false">CONCATENATE(L48," - ",M48)</f>
        <v>BUY - PUT</v>
      </c>
      <c r="O48" s="0" t="n">
        <f aca="false">I48+J48</f>
        <v>4.918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172</v>
      </c>
      <c r="B49" s="0" t="s">
        <v>227</v>
      </c>
      <c r="C49" s="7" t="s">
        <v>19</v>
      </c>
      <c r="D49" s="0" t="s">
        <v>20</v>
      </c>
      <c r="E49" s="0" t="s">
        <v>31</v>
      </c>
      <c r="F49" s="8" t="n">
        <v>36770</v>
      </c>
      <c r="G49" s="9" t="n">
        <v>-1000000</v>
      </c>
      <c r="H49" s="7" t="n">
        <v>4.96</v>
      </c>
      <c r="I49" s="0" t="n">
        <v>0.5</v>
      </c>
      <c r="J49" s="55" t="n">
        <v>4.618</v>
      </c>
      <c r="K49" s="0" t="n">
        <f aca="false">ABS(G49)</f>
        <v>1000000</v>
      </c>
      <c r="L49" s="0" t="str">
        <f aca="false">IF(G49&gt;0,"BUY","SELL")</f>
        <v>SELL</v>
      </c>
      <c r="M49" s="0" t="str">
        <f aca="false">IF(E49="C","CALL","PUT")</f>
        <v>PUT</v>
      </c>
      <c r="N49" s="0" t="str">
        <f aca="false">CONCATENATE(L49," - ",M49)</f>
        <v>SELL - PUT</v>
      </c>
      <c r="O49" s="0" t="n">
        <f aca="false">I49+J49</f>
        <v>5.118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-158000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16" t="s">
        <v>228</v>
      </c>
      <c r="C50" s="7" t="s">
        <v>19</v>
      </c>
      <c r="D50" s="16" t="s">
        <v>20</v>
      </c>
      <c r="E50" s="16" t="s">
        <v>31</v>
      </c>
      <c r="F50" s="8" t="n">
        <v>36770</v>
      </c>
      <c r="G50" s="9" t="n">
        <v>1000000</v>
      </c>
      <c r="H50" s="7" t="n">
        <v>4.96</v>
      </c>
      <c r="I50" s="0" t="n">
        <v>0.3</v>
      </c>
      <c r="J50" s="55" t="n">
        <v>4.618</v>
      </c>
      <c r="K50" s="0" t="n">
        <f aca="false">ABS(G50)</f>
        <v>1000000</v>
      </c>
      <c r="L50" s="0" t="str">
        <f aca="false">IF(G50&gt;0,"BUY","SELL")</f>
        <v>BUY</v>
      </c>
      <c r="M50" s="0" t="str">
        <f aca="false">IF(E50="C","CALL","PUT")</f>
        <v>PUT</v>
      </c>
      <c r="N50" s="0" t="str">
        <f aca="false">CONCATENATE(L50," - ",M50)</f>
        <v>BUY - PUT</v>
      </c>
      <c r="O50" s="0" t="n">
        <f aca="false">I50+J50</f>
        <v>4.918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16" t="s">
        <v>122</v>
      </c>
      <c r="B51" s="16" t="s">
        <v>265</v>
      </c>
      <c r="C51" s="16" t="s">
        <v>19</v>
      </c>
      <c r="D51" s="16" t="s">
        <v>20</v>
      </c>
      <c r="E51" s="16" t="s">
        <v>31</v>
      </c>
      <c r="F51" s="8" t="n">
        <v>36770</v>
      </c>
      <c r="G51" s="9" t="n">
        <v>-2500000</v>
      </c>
      <c r="H51" s="7" t="n">
        <v>4.96</v>
      </c>
      <c r="I51" s="0" t="n">
        <v>0.3</v>
      </c>
      <c r="J51" s="16" t="n">
        <v>4.618</v>
      </c>
      <c r="K51" s="0" t="n">
        <f aca="false">ABS(G51)</f>
        <v>2500000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4.918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16" t="s">
        <v>200</v>
      </c>
      <c r="B52" s="16" t="s">
        <v>204</v>
      </c>
      <c r="C52" s="7" t="s">
        <v>205</v>
      </c>
      <c r="D52" s="16" t="s">
        <v>20</v>
      </c>
      <c r="E52" s="16" t="s">
        <v>21</v>
      </c>
      <c r="F52" s="8" t="n">
        <v>36770</v>
      </c>
      <c r="G52" s="9" t="n">
        <v>-500000</v>
      </c>
      <c r="H52" s="7" t="n">
        <v>6.31</v>
      </c>
      <c r="I52" s="0" t="n">
        <v>0.1</v>
      </c>
      <c r="J52" s="55" t="n">
        <v>4.618</v>
      </c>
      <c r="K52" s="0" t="n">
        <f aca="false">ABS(G52)</f>
        <v>500000</v>
      </c>
      <c r="L52" s="0" t="str">
        <f aca="false">IF(G52&gt;0,"BUY","SELL")</f>
        <v>SELL</v>
      </c>
      <c r="M52" s="0" t="str">
        <f aca="false">IF(E52="C","CALL","PUT")</f>
        <v>CALL</v>
      </c>
      <c r="N52" s="0" t="str">
        <f aca="false">CONCATENATE(L52," - ",M52)</f>
        <v>SELL - CALL</v>
      </c>
      <c r="O52" s="0" t="n">
        <f aca="false">I52+J52</f>
        <v>4.718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-796000</v>
      </c>
      <c r="Q52" s="53"/>
      <c r="R52" s="75"/>
    </row>
    <row r="53" customFormat="false" ht="12.75" hidden="false" customHeight="false" outlineLevel="0" collapsed="false">
      <c r="A53" s="21" t="s">
        <v>200</v>
      </c>
      <c r="B53" s="16" t="s">
        <v>208</v>
      </c>
      <c r="C53" s="7" t="s">
        <v>205</v>
      </c>
      <c r="D53" s="16" t="s">
        <v>20</v>
      </c>
      <c r="E53" s="16" t="s">
        <v>21</v>
      </c>
      <c r="F53" s="8" t="n">
        <v>36770</v>
      </c>
      <c r="G53" s="9" t="n">
        <v>-500000</v>
      </c>
      <c r="H53" s="7" t="n">
        <v>6.31</v>
      </c>
      <c r="I53" s="0" t="n">
        <v>0.1</v>
      </c>
      <c r="J53" s="55" t="n">
        <v>4.618</v>
      </c>
      <c r="K53" s="0" t="n">
        <f aca="false">ABS(G53)</f>
        <v>500000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4.718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-796000</v>
      </c>
      <c r="Q53" s="16"/>
      <c r="R53" s="16"/>
    </row>
    <row r="54" customFormat="false" ht="12.75" hidden="false" customHeight="false" outlineLevel="0" collapsed="false">
      <c r="A54" s="21" t="s">
        <v>209</v>
      </c>
      <c r="B54" s="16" t="s">
        <v>210</v>
      </c>
      <c r="C54" s="7" t="s">
        <v>205</v>
      </c>
      <c r="D54" s="16" t="s">
        <v>20</v>
      </c>
      <c r="E54" s="16" t="s">
        <v>21</v>
      </c>
      <c r="F54" s="8" t="n">
        <v>36770</v>
      </c>
      <c r="G54" s="9" t="n">
        <v>-300000</v>
      </c>
      <c r="H54" s="7" t="n">
        <v>6.31</v>
      </c>
      <c r="I54" s="0" t="n">
        <v>0.045</v>
      </c>
      <c r="J54" s="55" t="n">
        <v>4.618</v>
      </c>
      <c r="K54" s="0" t="n">
        <f aca="false">ABS(G54)</f>
        <v>300000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4.663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-494100</v>
      </c>
      <c r="Q54" s="16"/>
      <c r="R54" s="16"/>
    </row>
    <row r="55" customFormat="false" ht="12.75" hidden="false" customHeight="false" outlineLevel="0" collapsed="false">
      <c r="A55" s="21" t="s">
        <v>209</v>
      </c>
      <c r="B55" s="16" t="s">
        <v>210</v>
      </c>
      <c r="C55" s="7" t="s">
        <v>205</v>
      </c>
      <c r="D55" s="16" t="s">
        <v>20</v>
      </c>
      <c r="E55" s="16" t="s">
        <v>31</v>
      </c>
      <c r="F55" s="8" t="n">
        <v>36770</v>
      </c>
      <c r="G55" s="9" t="n">
        <v>-300000</v>
      </c>
      <c r="H55" s="7" t="n">
        <v>6.31</v>
      </c>
      <c r="I55" s="0" t="n">
        <v>0.045</v>
      </c>
      <c r="J55" s="55" t="n">
        <v>4.618</v>
      </c>
      <c r="K55" s="0" t="n">
        <f aca="false">ABS(G55)</f>
        <v>300000</v>
      </c>
      <c r="L55" s="0" t="str">
        <f aca="false">IF(G55&gt;0,"BUY","SELL")</f>
        <v>SELL</v>
      </c>
      <c r="M55" s="0" t="str">
        <f aca="false">IF(E55="C","CALL","PUT")</f>
        <v>PUT</v>
      </c>
      <c r="N55" s="0" t="str">
        <f aca="false">CONCATENATE(L55," - ",M55)</f>
        <v>SELL - PUT</v>
      </c>
      <c r="O55" s="0" t="n">
        <f aca="false">I55+J55</f>
        <v>4.663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39" t="s">
        <v>115</v>
      </c>
      <c r="B56" s="16" t="s">
        <v>215</v>
      </c>
      <c r="C56" s="7" t="s">
        <v>205</v>
      </c>
      <c r="D56" s="16" t="s">
        <v>20</v>
      </c>
      <c r="E56" s="16" t="s">
        <v>21</v>
      </c>
      <c r="F56" s="8" t="n">
        <v>36770</v>
      </c>
      <c r="G56" s="9" t="n">
        <v>150000</v>
      </c>
      <c r="H56" s="7" t="n">
        <v>6.31</v>
      </c>
      <c r="I56" s="0" t="n">
        <v>0.1</v>
      </c>
      <c r="J56" s="55" t="n">
        <v>4.618</v>
      </c>
      <c r="K56" s="0" t="n">
        <f aca="false">ABS(G56)</f>
        <v>150000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4.718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238800</v>
      </c>
    </row>
    <row r="57" customFormat="false" ht="12.75" hidden="false" customHeight="false" outlineLevel="0" collapsed="false">
      <c r="A57" s="16" t="s">
        <v>266</v>
      </c>
      <c r="B57" s="16" t="s">
        <v>267</v>
      </c>
      <c r="C57" s="7" t="s">
        <v>205</v>
      </c>
      <c r="D57" s="16" t="s">
        <v>20</v>
      </c>
      <c r="E57" s="16" t="s">
        <v>21</v>
      </c>
      <c r="F57" s="8" t="n">
        <v>36770</v>
      </c>
      <c r="G57" s="9" t="n">
        <v>600000</v>
      </c>
      <c r="H57" s="7" t="n">
        <v>6.31</v>
      </c>
      <c r="I57" s="0" t="n">
        <v>0.85</v>
      </c>
      <c r="J57" s="55" t="n">
        <v>4.618</v>
      </c>
      <c r="K57" s="0" t="n">
        <f aca="false">ABS(G57)</f>
        <v>600000</v>
      </c>
      <c r="L57" s="0" t="str">
        <f aca="false">IF(G57&gt;0,"BUY","SELL")</f>
        <v>BUY</v>
      </c>
      <c r="M57" s="0" t="str">
        <f aca="false">IF(E57="C","CALL","PUT")</f>
        <v>CALL</v>
      </c>
      <c r="N57" s="0" t="str">
        <f aca="false">CONCATENATE(L57," - ",M57)</f>
        <v>BUY - CALL</v>
      </c>
      <c r="O57" s="0" t="n">
        <f aca="false">I57+J57</f>
        <v>5.468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505200</v>
      </c>
    </row>
    <row r="58" customFormat="false" ht="12.75" hidden="false" customHeight="false" outlineLevel="0" collapsed="false">
      <c r="A58" s="39" t="s">
        <v>266</v>
      </c>
      <c r="B58" s="16" t="s">
        <v>268</v>
      </c>
      <c r="C58" s="7" t="s">
        <v>205</v>
      </c>
      <c r="D58" s="16" t="s">
        <v>20</v>
      </c>
      <c r="E58" s="16" t="s">
        <v>31</v>
      </c>
      <c r="F58" s="8" t="n">
        <v>36770</v>
      </c>
      <c r="G58" s="9" t="n">
        <v>-600000</v>
      </c>
      <c r="H58" s="7" t="n">
        <v>6.31</v>
      </c>
      <c r="I58" s="0" t="n">
        <v>0.5</v>
      </c>
      <c r="J58" s="55" t="n">
        <v>4.618</v>
      </c>
      <c r="K58" s="0" t="n">
        <f aca="false">ABS(G58)</f>
        <v>600000</v>
      </c>
      <c r="L58" s="0" t="str">
        <f aca="false">IF(G58&gt;0,"BUY","SELL")</f>
        <v>SELL</v>
      </c>
      <c r="M58" s="0" t="str">
        <f aca="false">IF(E58="C","CALL","PUT")</f>
        <v>PUT</v>
      </c>
      <c r="N58" s="0" t="str">
        <f aca="false">CONCATENATE(L58," - ",M58)</f>
        <v>SELL - PUT</v>
      </c>
      <c r="O58" s="0" t="n">
        <f aca="false">I58+J58</f>
        <v>5.118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16" t="s">
        <v>266</v>
      </c>
      <c r="B59" s="16" t="s">
        <v>269</v>
      </c>
      <c r="C59" s="16" t="s">
        <v>205</v>
      </c>
      <c r="D59" s="16" t="s">
        <v>20</v>
      </c>
      <c r="E59" s="16" t="s">
        <v>31</v>
      </c>
      <c r="F59" s="8" t="n">
        <v>36770</v>
      </c>
      <c r="G59" s="9" t="n">
        <v>-150000</v>
      </c>
      <c r="H59" s="7" t="n">
        <v>6.31</v>
      </c>
      <c r="I59" s="0" t="n">
        <v>0.5</v>
      </c>
      <c r="J59" s="16" t="n">
        <v>4.618</v>
      </c>
      <c r="K59" s="0" t="n">
        <f aca="false">ABS(G59)</f>
        <v>150000</v>
      </c>
      <c r="L59" s="0" t="str">
        <f aca="false">IF(G59&gt;0,"BUY","SELL")</f>
        <v>SELL</v>
      </c>
      <c r="M59" s="0" t="str">
        <f aca="false">IF(E59="C","CALL","PUT")</f>
        <v>PUT</v>
      </c>
      <c r="N59" s="0" t="str">
        <f aca="false">CONCATENATE(L59," - ",M59)</f>
        <v>SELL - PUT</v>
      </c>
      <c r="O59" s="0" t="n">
        <f aca="false">I59+J59</f>
        <v>5.118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178</v>
      </c>
      <c r="B60" s="16" t="s">
        <v>270</v>
      </c>
      <c r="C60" s="16" t="s">
        <v>205</v>
      </c>
      <c r="D60" s="16" t="s">
        <v>20</v>
      </c>
      <c r="E60" s="16" t="s">
        <v>31</v>
      </c>
      <c r="F60" s="8" t="n">
        <v>36770</v>
      </c>
      <c r="G60" s="9" t="n">
        <v>150000</v>
      </c>
      <c r="H60" s="7" t="n">
        <v>6.31</v>
      </c>
      <c r="I60" s="0" t="n">
        <v>0.5</v>
      </c>
      <c r="J60" s="16" t="n">
        <v>4.618</v>
      </c>
      <c r="K60" s="0" t="n">
        <f aca="false">ABS(G60)</f>
        <v>150000</v>
      </c>
      <c r="L60" s="0" t="str">
        <f aca="false">IF(G60&gt;0,"BUY","SELL")</f>
        <v>BUY</v>
      </c>
      <c r="M60" s="0" t="str">
        <f aca="false">IF(E60="C","CALL","PUT")</f>
        <v>PUT</v>
      </c>
      <c r="N60" s="0" t="str">
        <f aca="false">CONCATENATE(L60," - ",M60)</f>
        <v>BUY - PUT</v>
      </c>
      <c r="O60" s="0" t="n">
        <f aca="false">I60+J60</f>
        <v>5.118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271</v>
      </c>
      <c r="C61" s="16" t="s">
        <v>205</v>
      </c>
      <c r="D61" s="16" t="s">
        <v>20</v>
      </c>
      <c r="E61" s="16" t="s">
        <v>21</v>
      </c>
      <c r="F61" s="8" t="n">
        <v>36770</v>
      </c>
      <c r="G61" s="9" t="n">
        <v>1000000</v>
      </c>
      <c r="H61" s="7" t="n">
        <v>6.31</v>
      </c>
      <c r="I61" s="0" t="n">
        <v>0.7</v>
      </c>
      <c r="J61" s="16" t="n">
        <v>4.618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CALL</v>
      </c>
      <c r="N61" s="0" t="str">
        <f aca="false">CONCATENATE(L61," - ",M61)</f>
        <v>BUY - CALL</v>
      </c>
      <c r="O61" s="0" t="n">
        <f aca="false">I61+J61</f>
        <v>5.318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991999.999999999</v>
      </c>
    </row>
    <row r="62" customFormat="false" ht="12.75" hidden="false" customHeight="false" outlineLevel="0" collapsed="false">
      <c r="A62" s="16" t="s">
        <v>178</v>
      </c>
      <c r="B62" s="16" t="s">
        <v>272</v>
      </c>
      <c r="C62" s="16" t="s">
        <v>205</v>
      </c>
      <c r="D62" s="16" t="s">
        <v>20</v>
      </c>
      <c r="E62" s="16" t="s">
        <v>31</v>
      </c>
      <c r="F62" s="8" t="n">
        <v>36770</v>
      </c>
      <c r="G62" s="9" t="n">
        <v>-150000</v>
      </c>
      <c r="H62" s="7" t="n">
        <v>6.31</v>
      </c>
      <c r="I62" s="0" t="n">
        <v>0.5</v>
      </c>
      <c r="J62" s="16" t="n">
        <v>4.618</v>
      </c>
      <c r="K62" s="0" t="n">
        <f aca="false">ABS(G62)</f>
        <v>150000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5.118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218</v>
      </c>
      <c r="B63" s="16" t="s">
        <v>273</v>
      </c>
      <c r="C63" s="16" t="s">
        <v>205</v>
      </c>
      <c r="D63" s="16" t="s">
        <v>20</v>
      </c>
      <c r="E63" s="16" t="s">
        <v>21</v>
      </c>
      <c r="F63" s="8" t="n">
        <v>36770</v>
      </c>
      <c r="G63" s="9" t="n">
        <v>300000</v>
      </c>
      <c r="H63" s="7" t="n">
        <v>6.31</v>
      </c>
      <c r="I63" s="0" t="n">
        <v>0.5</v>
      </c>
      <c r="J63" s="16" t="n">
        <v>4.618</v>
      </c>
      <c r="K63" s="0" t="n">
        <f aca="false">ABS(G63)</f>
        <v>300000</v>
      </c>
      <c r="L63" s="0" t="str">
        <f aca="false">IF(G63&gt;0,"BUY","SELL")</f>
        <v>BUY</v>
      </c>
      <c r="M63" s="0" t="str">
        <f aca="false">IF(E63="C","CALL","PUT")</f>
        <v>CALL</v>
      </c>
      <c r="N63" s="0" t="str">
        <f aca="false">CONCATENATE(L63," - ",M63)</f>
        <v>BUY - CALL</v>
      </c>
      <c r="O63" s="0" t="n">
        <f aca="false">I63+J63</f>
        <v>5.118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357600</v>
      </c>
    </row>
    <row r="64" customFormat="false" ht="12.75" hidden="false" customHeight="false" outlineLevel="0" collapsed="false">
      <c r="A64" s="16" t="s">
        <v>266</v>
      </c>
      <c r="B64" s="16" t="s">
        <v>274</v>
      </c>
      <c r="C64" s="16" t="s">
        <v>205</v>
      </c>
      <c r="D64" s="16" t="s">
        <v>20</v>
      </c>
      <c r="E64" s="16" t="s">
        <v>21</v>
      </c>
      <c r="F64" s="8" t="n">
        <v>36770</v>
      </c>
      <c r="G64" s="9" t="n">
        <v>450000</v>
      </c>
      <c r="H64" s="7" t="n">
        <v>6.31</v>
      </c>
      <c r="I64" s="0" t="n">
        <v>0.5</v>
      </c>
      <c r="J64" s="16" t="n">
        <v>4.618</v>
      </c>
      <c r="K64" s="0" t="n">
        <f aca="false">ABS(G64)</f>
        <v>450000</v>
      </c>
      <c r="L64" s="0" t="str">
        <f aca="false">IF(G64&gt;0,"BUY","SELL")</f>
        <v>BUY</v>
      </c>
      <c r="M64" s="0" t="str">
        <f aca="false">IF(E64="C","CALL","PUT")</f>
        <v>CALL</v>
      </c>
      <c r="N64" s="0" t="str">
        <f aca="false">CONCATENATE(L64," - ",M64)</f>
        <v>BUY - CALL</v>
      </c>
      <c r="O64" s="0" t="n">
        <f aca="false">I64+J64</f>
        <v>5.118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536400</v>
      </c>
    </row>
    <row r="65" customFormat="false" ht="13.5" hidden="false" customHeight="false" outlineLevel="0" collapsed="false">
      <c r="A65" s="16" t="s">
        <v>172</v>
      </c>
      <c r="B65" s="16" t="s">
        <v>275</v>
      </c>
      <c r="C65" s="16" t="s">
        <v>205</v>
      </c>
      <c r="D65" s="16" t="s">
        <v>20</v>
      </c>
      <c r="E65" s="16" t="s">
        <v>21</v>
      </c>
      <c r="F65" s="8" t="n">
        <v>36770</v>
      </c>
      <c r="G65" s="9" t="n">
        <v>-600000</v>
      </c>
      <c r="H65" s="7" t="n">
        <v>6.31</v>
      </c>
      <c r="I65" s="0" t="n">
        <v>0.9</v>
      </c>
      <c r="J65" s="16" t="n">
        <v>4.618</v>
      </c>
      <c r="K65" s="16" t="n">
        <f aca="false">ABS(G65)</f>
        <v>600000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5.518</v>
      </c>
      <c r="P65" s="76" t="n">
        <f aca="false">IF(N65="SELL - PUT",IF(H65-O65&gt;0,0,(H65-O65)*K65),IF(N65="BUY - CALL",IF(O65-H65&gt;0,0,(H65-O65)*K65),IF(N65="SELL - CALL",IF(O65-H65&gt;0,0,(O65-H65)*K65),IF(N65="BUY - PUT",IF(H65-O65&gt;0,0,(O65-H65)*K65)))))</f>
        <v>-475199.999999999</v>
      </c>
    </row>
    <row r="66" customFormat="false" ht="18.75" hidden="false" customHeight="true" outlineLevel="0" collapsed="false">
      <c r="A66" s="77" t="s">
        <v>231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 t="n">
        <f aca="false">SUM(P3:P65)</f>
        <v>1687100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106"/>
  <sheetViews>
    <sheetView showFormulas="false" showGridLines="true" showRowColHeaders="true" showZeros="true" rightToLeft="false" tabSelected="false" showOutlineSymbols="true" defaultGridColor="true" view="normal" topLeftCell="G75" colorId="64" zoomScale="100" zoomScaleNormal="100" zoomScalePageLayoutView="100" workbookViewId="0">
      <selection pane="topLeft" activeCell="P106" activeCellId="0" sqref="P10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7" width="18.7"/>
    <col collapsed="false" customWidth="true" hidden="false" outlineLevel="0" max="4" min="4" style="0" width="11.7"/>
    <col collapsed="false" customWidth="true" hidden="false" outlineLevel="0" max="5" min="5" style="0" width="8.14"/>
    <col collapsed="false" customWidth="true" hidden="false" outlineLevel="0" max="6" min="6" style="8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0" t="s">
        <v>170</v>
      </c>
      <c r="C3" s="7" t="s">
        <v>26</v>
      </c>
      <c r="D3" s="0" t="s">
        <v>20</v>
      </c>
      <c r="E3" s="0" t="s">
        <v>21</v>
      </c>
      <c r="F3" s="8" t="n">
        <v>36800</v>
      </c>
      <c r="G3" s="9" t="n">
        <v>1500000</v>
      </c>
      <c r="H3" s="7" t="n">
        <v>5.55</v>
      </c>
      <c r="I3" s="0" t="n">
        <v>0.16</v>
      </c>
      <c r="J3" s="7" t="n">
        <v>5.312</v>
      </c>
      <c r="K3" s="0" t="n">
        <f aca="false">ABS(G3)</f>
        <v>1500000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5.472</v>
      </c>
      <c r="P3" s="10" t="n">
        <f aca="false">IF(N3="SELL - PUT",IF(H3-O3&gt;0,0,(H3-O3)*K3),IF(N3="BUY - CALL",IF(O3-H3&gt;0,0,(H3-O3)*K3),IF(N3="SELL - CALL",IF(O3-H3&gt;0,0,(O3-H3)*K3),IF(N3="BUY - PUT",IF(H3-O3&gt;0,0,(O3-H3)*K3)))))</f>
        <v>116999.999999999</v>
      </c>
    </row>
    <row r="4" customFormat="false" ht="12.75" hidden="false" customHeight="false" outlineLevel="0" collapsed="false">
      <c r="A4" s="21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36800</v>
      </c>
      <c r="G4" s="9" t="n">
        <v>0</v>
      </c>
      <c r="H4" s="7" t="n">
        <v>5.55</v>
      </c>
      <c r="I4" s="0" t="n">
        <v>0.16</v>
      </c>
      <c r="J4" s="7" t="n">
        <v>5.312</v>
      </c>
      <c r="K4" s="0" t="n">
        <f aca="false">ABS(G4)</f>
        <v>0</v>
      </c>
      <c r="L4" s="0" t="str">
        <f aca="false">IF(G4&gt;0,"BUY","SELL")</f>
        <v>SELL</v>
      </c>
      <c r="M4" s="0" t="str">
        <f aca="false">IF(E4="C","CALL","PUT")</f>
        <v>CALL</v>
      </c>
      <c r="N4" s="0" t="str">
        <f aca="false">CONCATENATE(L4," - ",M4)</f>
        <v>SELL - CALL</v>
      </c>
      <c r="O4" s="0" t="n">
        <f aca="false">I4+J4</f>
        <v>5.472</v>
      </c>
      <c r="P4" s="10" t="n">
        <f aca="false">IF(N4="SELL - PUT",IF(H4-O4&gt;0,0,(H4-O4)*K4),IF(N4="BUY - CALL",IF(O4-H4&gt;0,0,(H4-O4)*K4),IF(N4="SELL - CALL",IF(O4-H4&gt;0,0,(O4-H4)*K4),IF(N4="BUY - PUT",IF(H4-O4&gt;0,0,(O4-H4)*K4)))))</f>
        <v>-0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36800</v>
      </c>
      <c r="G5" s="9" t="n">
        <v>310000</v>
      </c>
      <c r="H5" s="7" t="n">
        <v>5.55</v>
      </c>
      <c r="I5" s="0" t="n">
        <v>0.1675</v>
      </c>
      <c r="J5" s="7" t="n">
        <v>5.312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5.4795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0" t="s">
        <v>118</v>
      </c>
      <c r="B6" s="0" t="s">
        <v>276</v>
      </c>
      <c r="C6" s="7" t="s">
        <v>277</v>
      </c>
      <c r="D6" s="0" t="s">
        <v>20</v>
      </c>
      <c r="E6" s="0" t="s">
        <v>21</v>
      </c>
      <c r="F6" s="8" t="n">
        <v>36800</v>
      </c>
      <c r="G6" s="0" t="n">
        <v>2000000</v>
      </c>
      <c r="H6" s="7" t="n">
        <v>5.63</v>
      </c>
      <c r="I6" s="0" t="n">
        <v>0.4</v>
      </c>
      <c r="J6" s="7" t="n">
        <v>5.312</v>
      </c>
      <c r="K6" s="0" t="n">
        <f aca="false">ABS(G6)</f>
        <v>2000000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5.712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0" t="s">
        <v>172</v>
      </c>
      <c r="B7" s="0" t="s">
        <v>278</v>
      </c>
      <c r="C7" s="7" t="s">
        <v>277</v>
      </c>
      <c r="D7" s="0" t="s">
        <v>20</v>
      </c>
      <c r="E7" s="0" t="s">
        <v>21</v>
      </c>
      <c r="F7" s="8" t="n">
        <v>36800</v>
      </c>
      <c r="G7" s="0" t="n">
        <v>-4000000</v>
      </c>
      <c r="H7" s="7" t="n">
        <v>5.63</v>
      </c>
      <c r="I7" s="0" t="n">
        <v>0.4</v>
      </c>
      <c r="J7" s="7" t="n">
        <v>5.312</v>
      </c>
      <c r="K7" s="0" t="n">
        <f aca="false">ABS(G7)</f>
        <v>4000000</v>
      </c>
      <c r="L7" s="0" t="str">
        <f aca="false">IF(G7&gt;0,"BUY","SELL")</f>
        <v>SELL</v>
      </c>
      <c r="M7" s="0" t="str">
        <f aca="false">IF(E7="C","CALL","PUT")</f>
        <v>CALL</v>
      </c>
      <c r="N7" s="0" t="str">
        <f aca="false">CONCATENATE(L7," - ",M7)</f>
        <v>SELL - CALL</v>
      </c>
      <c r="O7" s="0" t="n">
        <f aca="false">I7+J7</f>
        <v>5.712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0" t="s">
        <v>172</v>
      </c>
      <c r="B8" s="0" t="s">
        <v>279</v>
      </c>
      <c r="C8" s="7" t="s">
        <v>277</v>
      </c>
      <c r="D8" s="0" t="s">
        <v>20</v>
      </c>
      <c r="E8" s="0" t="s">
        <v>21</v>
      </c>
      <c r="F8" s="8" t="n">
        <v>36800</v>
      </c>
      <c r="G8" s="0" t="n">
        <v>-1000000</v>
      </c>
      <c r="H8" s="7" t="n">
        <v>5.63</v>
      </c>
      <c r="I8" s="0" t="n">
        <v>0.4</v>
      </c>
      <c r="J8" s="7" t="n">
        <v>5.312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5.712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0" t="s">
        <v>172</v>
      </c>
      <c r="B9" s="0" t="s">
        <v>280</v>
      </c>
      <c r="C9" s="7" t="s">
        <v>277</v>
      </c>
      <c r="D9" s="0" t="s">
        <v>20</v>
      </c>
      <c r="E9" s="0" t="s">
        <v>31</v>
      </c>
      <c r="F9" s="8" t="n">
        <v>36800</v>
      </c>
      <c r="G9" s="0" t="n">
        <v>500000</v>
      </c>
      <c r="H9" s="7" t="n">
        <v>5.63</v>
      </c>
      <c r="I9" s="0" t="n">
        <v>0.3</v>
      </c>
      <c r="J9" s="7" t="n">
        <v>5.312</v>
      </c>
      <c r="K9" s="0" t="n">
        <f aca="false">ABS(G9)</f>
        <v>500000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5.612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21" t="s">
        <v>172</v>
      </c>
      <c r="B10" s="6" t="s">
        <v>253</v>
      </c>
      <c r="C10" s="7" t="s">
        <v>254</v>
      </c>
      <c r="D10" s="7" t="s">
        <v>20</v>
      </c>
      <c r="E10" s="8" t="s">
        <v>21</v>
      </c>
      <c r="F10" s="8" t="n">
        <v>36800</v>
      </c>
      <c r="G10" s="9" t="n">
        <v>-1000000</v>
      </c>
      <c r="H10" s="7" t="n">
        <v>5.27</v>
      </c>
      <c r="I10" s="0" t="n">
        <v>0</v>
      </c>
      <c r="J10" s="7" t="n">
        <v>5.312</v>
      </c>
      <c r="K10" s="0" t="n">
        <f aca="false">ABS(G10)</f>
        <v>1000000</v>
      </c>
      <c r="L10" s="0" t="str">
        <f aca="false">IF(G10&gt;0,"BUY","SELL")</f>
        <v>SELL</v>
      </c>
      <c r="M10" s="0" t="str">
        <f aca="false">IF(E10="C","CALL","PUT")</f>
        <v>CALL</v>
      </c>
      <c r="N10" s="0" t="str">
        <f aca="false">CONCATENATE(L10," - ",M10)</f>
        <v>SELL - CALL</v>
      </c>
      <c r="O10" s="0" t="n">
        <f aca="false">I10+J10</f>
        <v>5.312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172</v>
      </c>
      <c r="B11" s="0" t="s">
        <v>255</v>
      </c>
      <c r="C11" s="7" t="s">
        <v>254</v>
      </c>
      <c r="D11" s="0" t="s">
        <v>20</v>
      </c>
      <c r="E11" s="0" t="s">
        <v>31</v>
      </c>
      <c r="F11" s="8" t="n">
        <v>36800</v>
      </c>
      <c r="G11" s="9" t="n">
        <v>-1000000</v>
      </c>
      <c r="H11" s="7" t="n">
        <v>5.27</v>
      </c>
      <c r="I11" s="0" t="n">
        <v>0</v>
      </c>
      <c r="J11" s="7" t="n">
        <v>5.312</v>
      </c>
      <c r="K11" s="0" t="n">
        <f aca="false">ABS(G11)</f>
        <v>1000000</v>
      </c>
      <c r="L11" s="0" t="str">
        <f aca="false">IF(G11&gt;0,"BUY","SELL")</f>
        <v>SELL</v>
      </c>
      <c r="M11" s="0" t="str">
        <f aca="false">IF(E11="C","CALL","PUT")</f>
        <v>PUT</v>
      </c>
      <c r="N11" s="0" t="str">
        <f aca="false">CONCATENATE(L11," - ",M11)</f>
        <v>SELL - PUT</v>
      </c>
      <c r="O11" s="0" t="n">
        <f aca="false">I11+J11</f>
        <v>5.312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-42000.0000000007</v>
      </c>
    </row>
    <row r="12" customFormat="false" ht="12.75" hidden="false" customHeight="false" outlineLevel="0" collapsed="false">
      <c r="A12" s="21" t="s">
        <v>172</v>
      </c>
      <c r="B12" s="0" t="s">
        <v>256</v>
      </c>
      <c r="C12" s="7" t="s">
        <v>254</v>
      </c>
      <c r="D12" s="0" t="s">
        <v>20</v>
      </c>
      <c r="E12" s="0" t="s">
        <v>21</v>
      </c>
      <c r="F12" s="8" t="n">
        <v>36800</v>
      </c>
      <c r="G12" s="9" t="n">
        <v>-1000000</v>
      </c>
      <c r="H12" s="7" t="n">
        <v>5.27</v>
      </c>
      <c r="I12" s="0" t="n">
        <v>0</v>
      </c>
      <c r="J12" s="7" t="n">
        <v>5.312</v>
      </c>
      <c r="K12" s="0" t="n">
        <f aca="false">ABS(G12)</f>
        <v>1000000</v>
      </c>
      <c r="L12" s="0" t="str">
        <f aca="false">IF(G12&gt;0,"BUY","SELL")</f>
        <v>SELL</v>
      </c>
      <c r="M12" s="0" t="str">
        <f aca="false">IF(E12="C","CALL","PUT")</f>
        <v>CALL</v>
      </c>
      <c r="N12" s="0" t="str">
        <f aca="false">CONCATENATE(L12," - ",M12)</f>
        <v>SELL - CALL</v>
      </c>
      <c r="O12" s="0" t="n">
        <f aca="false">I12+J12</f>
        <v>5.312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</row>
    <row r="13" customFormat="false" ht="12.75" hidden="false" customHeight="false" outlineLevel="0" collapsed="false">
      <c r="A13" s="21" t="s">
        <v>172</v>
      </c>
      <c r="B13" s="0" t="s">
        <v>257</v>
      </c>
      <c r="C13" s="7" t="s">
        <v>254</v>
      </c>
      <c r="D13" s="0" t="s">
        <v>20</v>
      </c>
      <c r="E13" s="0" t="s">
        <v>31</v>
      </c>
      <c r="F13" s="8" t="n">
        <v>36800</v>
      </c>
      <c r="G13" s="9" t="n">
        <v>-1000000</v>
      </c>
      <c r="H13" s="7" t="n">
        <v>5.27</v>
      </c>
      <c r="I13" s="0" t="n">
        <v>0</v>
      </c>
      <c r="J13" s="7" t="n">
        <v>5.312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PUT</v>
      </c>
      <c r="N13" s="0" t="str">
        <f aca="false">CONCATENATE(L13," - ",M13)</f>
        <v>SELL - PUT</v>
      </c>
      <c r="O13" s="0" t="n">
        <f aca="false">I13+J13</f>
        <v>5.312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-42000.0000000007</v>
      </c>
    </row>
    <row r="14" customFormat="false" ht="12.75" hidden="false" customHeight="false" outlineLevel="0" collapsed="false">
      <c r="A14" s="16" t="s">
        <v>115</v>
      </c>
      <c r="B14" s="0" t="s">
        <v>199</v>
      </c>
      <c r="C14" s="7" t="s">
        <v>65</v>
      </c>
      <c r="D14" s="0" t="s">
        <v>20</v>
      </c>
      <c r="E14" s="0" t="s">
        <v>31</v>
      </c>
      <c r="F14" s="8" t="n">
        <v>36800</v>
      </c>
      <c r="G14" s="9" t="n">
        <v>310000</v>
      </c>
      <c r="H14" s="7" t="n">
        <v>4.29</v>
      </c>
      <c r="I14" s="0" t="n">
        <v>-0.4</v>
      </c>
      <c r="J14" s="7" t="n">
        <v>5.312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4.912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192820</v>
      </c>
    </row>
    <row r="15" customFormat="false" ht="12.75" hidden="false" customHeight="false" outlineLevel="0" collapsed="false">
      <c r="A15" s="21" t="s">
        <v>173</v>
      </c>
      <c r="B15" s="0" t="s">
        <v>174</v>
      </c>
      <c r="C15" s="7" t="s">
        <v>65</v>
      </c>
      <c r="D15" s="0" t="s">
        <v>20</v>
      </c>
      <c r="E15" s="0" t="s">
        <v>21</v>
      </c>
      <c r="F15" s="8" t="n">
        <v>36800</v>
      </c>
      <c r="G15" s="9" t="n">
        <v>310000</v>
      </c>
      <c r="H15" s="7" t="n">
        <v>4.29</v>
      </c>
      <c r="I15" s="0" t="n">
        <v>-0.32</v>
      </c>
      <c r="J15" s="7" t="n">
        <v>5.312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4.992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173</v>
      </c>
      <c r="B16" s="0" t="s">
        <v>175</v>
      </c>
      <c r="C16" s="7" t="s">
        <v>65</v>
      </c>
      <c r="D16" s="0" t="s">
        <v>20</v>
      </c>
      <c r="E16" s="0" t="s">
        <v>31</v>
      </c>
      <c r="F16" s="8" t="n">
        <v>36800</v>
      </c>
      <c r="G16" s="9" t="n">
        <v>310000</v>
      </c>
      <c r="H16" s="7" t="n">
        <v>4.29</v>
      </c>
      <c r="I16" s="0" t="n">
        <v>-0.32</v>
      </c>
      <c r="J16" s="7" t="n">
        <v>5.312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4.992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217620</v>
      </c>
    </row>
    <row r="17" customFormat="false" ht="12.75" hidden="false" customHeight="false" outlineLevel="0" collapsed="false">
      <c r="A17" s="16" t="s">
        <v>173</v>
      </c>
      <c r="B17" s="0" t="s">
        <v>176</v>
      </c>
      <c r="C17" s="7" t="s">
        <v>65</v>
      </c>
      <c r="D17" s="7" t="s">
        <v>20</v>
      </c>
      <c r="E17" s="8" t="s">
        <v>31</v>
      </c>
      <c r="F17" s="8" t="n">
        <v>36800</v>
      </c>
      <c r="G17" s="9" t="n">
        <v>620000</v>
      </c>
      <c r="H17" s="7" t="n">
        <v>4.29</v>
      </c>
      <c r="I17" s="0" t="n">
        <v>-0.4</v>
      </c>
      <c r="J17" s="7" t="n">
        <v>5.312</v>
      </c>
      <c r="K17" s="0" t="n">
        <f aca="false">ABS(G17)</f>
        <v>620000</v>
      </c>
      <c r="L17" s="0" t="str">
        <f aca="false">IF(G17&gt;0,"BUY","SELL")</f>
        <v>BUY</v>
      </c>
      <c r="M17" s="0" t="str">
        <f aca="false">IF(E17="C","CALL","PUT")</f>
        <v>PUT</v>
      </c>
      <c r="N17" s="0" t="str">
        <f aca="false">CONCATENATE(L17," - ",M17)</f>
        <v>BUY - PUT</v>
      </c>
      <c r="O17" s="0" t="n">
        <f aca="false">I17+J17</f>
        <v>4.912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385640</v>
      </c>
    </row>
    <row r="18" customFormat="false" ht="12.75" hidden="false" customHeight="false" outlineLevel="0" collapsed="false">
      <c r="A18" s="16" t="s">
        <v>115</v>
      </c>
      <c r="B18" s="0" t="s">
        <v>177</v>
      </c>
      <c r="C18" s="7" t="s">
        <v>65</v>
      </c>
      <c r="D18" s="0" t="s">
        <v>20</v>
      </c>
      <c r="E18" s="0" t="s">
        <v>21</v>
      </c>
      <c r="F18" s="8" t="n">
        <v>36800</v>
      </c>
      <c r="G18" s="9" t="n">
        <v>310000</v>
      </c>
      <c r="H18" s="7" t="n">
        <v>4.29</v>
      </c>
      <c r="I18" s="0" t="n">
        <v>-0.25</v>
      </c>
      <c r="J18" s="7" t="n">
        <v>5.312</v>
      </c>
      <c r="K18" s="0" t="n">
        <f aca="false">ABS(G18)</f>
        <v>310000</v>
      </c>
      <c r="L18" s="0" t="str">
        <f aca="false">IF(G18&gt;0,"BUY","SELL")</f>
        <v>BUY</v>
      </c>
      <c r="M18" s="0" t="str">
        <f aca="false">IF(E18="C","CALL","PUT")</f>
        <v>CALL</v>
      </c>
      <c r="N18" s="0" t="str">
        <f aca="false">CONCATENATE(L18," - ",M18)</f>
        <v>BUY - CALL</v>
      </c>
      <c r="O18" s="0" t="n">
        <f aca="false">I18+J18</f>
        <v>5.062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</row>
    <row r="19" customFormat="false" ht="12.75" hidden="false" customHeight="false" outlineLevel="0" collapsed="false">
      <c r="A19" s="16" t="s">
        <v>178</v>
      </c>
      <c r="B19" s="0" t="s">
        <v>179</v>
      </c>
      <c r="C19" s="7" t="s">
        <v>65</v>
      </c>
      <c r="D19" s="0" t="s">
        <v>20</v>
      </c>
      <c r="E19" s="0" t="s">
        <v>21</v>
      </c>
      <c r="F19" s="8" t="n">
        <v>36800</v>
      </c>
      <c r="G19" s="9" t="n">
        <v>310000</v>
      </c>
      <c r="H19" s="7" t="n">
        <v>4.29</v>
      </c>
      <c r="I19" s="0" t="n">
        <v>-0.3</v>
      </c>
      <c r="J19" s="7" t="n">
        <v>5.312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5.012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178</v>
      </c>
      <c r="B20" s="0" t="s">
        <v>179</v>
      </c>
      <c r="C20" s="7" t="s">
        <v>65</v>
      </c>
      <c r="D20" s="0" t="s">
        <v>20</v>
      </c>
      <c r="E20" s="0" t="s">
        <v>31</v>
      </c>
      <c r="F20" s="8" t="n">
        <v>36800</v>
      </c>
      <c r="G20" s="9" t="n">
        <v>310000</v>
      </c>
      <c r="H20" s="7" t="n">
        <v>4.29</v>
      </c>
      <c r="I20" s="0" t="n">
        <v>-0.3</v>
      </c>
      <c r="J20" s="7" t="n">
        <v>5.312</v>
      </c>
      <c r="K20" s="0" t="n">
        <f aca="false">ABS(G20)</f>
        <v>310000</v>
      </c>
      <c r="L20" s="0" t="str">
        <f aca="false">IF(G20&gt;0,"BUY","SELL")</f>
        <v>BUY</v>
      </c>
      <c r="M20" s="0" t="str">
        <f aca="false">IF(E20="C","CALL","PUT")</f>
        <v>PUT</v>
      </c>
      <c r="N20" s="0" t="str">
        <f aca="false">CONCATENATE(L20," - ",M20)</f>
        <v>BUY - PUT</v>
      </c>
      <c r="O20" s="0" t="n">
        <f aca="false">I20+J20</f>
        <v>5.012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223820</v>
      </c>
    </row>
    <row r="21" customFormat="false" ht="12.75" hidden="false" customHeight="false" outlineLevel="0" collapsed="false">
      <c r="A21" s="16" t="s">
        <v>172</v>
      </c>
      <c r="B21" s="0" t="s">
        <v>184</v>
      </c>
      <c r="C21" s="7" t="s">
        <v>65</v>
      </c>
      <c r="D21" s="0" t="s">
        <v>20</v>
      </c>
      <c r="E21" s="0" t="s">
        <v>21</v>
      </c>
      <c r="F21" s="8" t="n">
        <v>36800</v>
      </c>
      <c r="G21" s="9" t="n">
        <v>-1000000</v>
      </c>
      <c r="H21" s="7" t="n">
        <v>4.29</v>
      </c>
      <c r="I21" s="0" t="n">
        <v>-0.25</v>
      </c>
      <c r="J21" s="7" t="n">
        <v>5.312</v>
      </c>
      <c r="K21" s="0" t="n">
        <f aca="false">ABS(G21)</f>
        <v>1000000</v>
      </c>
      <c r="L21" s="0" t="str">
        <f aca="false">IF(G21&gt;0,"BUY","SELL")</f>
        <v>SELL</v>
      </c>
      <c r="M21" s="0" t="str">
        <f aca="false">IF(E21="C","CALL","PUT")</f>
        <v>CALL</v>
      </c>
      <c r="N21" s="0" t="str">
        <f aca="false">CONCATENATE(L21," - ",M21)</f>
        <v>SELL - CALL</v>
      </c>
      <c r="O21" s="0" t="n">
        <f aca="false">I21+J21</f>
        <v>5.062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172</v>
      </c>
      <c r="B22" s="0" t="s">
        <v>185</v>
      </c>
      <c r="C22" s="7" t="s">
        <v>65</v>
      </c>
      <c r="D22" s="0" t="s">
        <v>20</v>
      </c>
      <c r="E22" s="0" t="s">
        <v>31</v>
      </c>
      <c r="F22" s="8" t="n">
        <v>36800</v>
      </c>
      <c r="G22" s="9" t="n">
        <v>1000000</v>
      </c>
      <c r="H22" s="7" t="n">
        <v>4.29</v>
      </c>
      <c r="I22" s="0" t="n">
        <v>-0.4</v>
      </c>
      <c r="J22" s="7" t="n">
        <v>5.312</v>
      </c>
      <c r="K22" s="0" t="n">
        <f aca="false">ABS(G22)</f>
        <v>1000000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4.912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622000</v>
      </c>
    </row>
    <row r="23" customFormat="false" ht="12.75" hidden="false" customHeight="false" outlineLevel="0" collapsed="false">
      <c r="A23" s="16" t="s">
        <v>172</v>
      </c>
      <c r="B23" s="0" t="s">
        <v>186</v>
      </c>
      <c r="C23" s="7" t="s">
        <v>65</v>
      </c>
      <c r="D23" s="0" t="s">
        <v>20</v>
      </c>
      <c r="E23" s="0" t="s">
        <v>21</v>
      </c>
      <c r="F23" s="8" t="n">
        <v>36800</v>
      </c>
      <c r="G23" s="9" t="n">
        <v>-500000</v>
      </c>
      <c r="H23" s="7" t="n">
        <v>4.29</v>
      </c>
      <c r="I23" s="0" t="n">
        <v>-0.32</v>
      </c>
      <c r="J23" s="7" t="n">
        <v>5.312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CALL</v>
      </c>
      <c r="N23" s="0" t="str">
        <f aca="false">CONCATENATE(L23," - ",M23)</f>
        <v>SELL - CALL</v>
      </c>
      <c r="O23" s="0" t="n">
        <f aca="false">I23+J23</f>
        <v>4.992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187</v>
      </c>
      <c r="C24" s="7" t="s">
        <v>65</v>
      </c>
      <c r="D24" s="0" t="s">
        <v>20</v>
      </c>
      <c r="E24" s="0" t="s">
        <v>31</v>
      </c>
      <c r="F24" s="8" t="n">
        <v>36800</v>
      </c>
      <c r="G24" s="9" t="n">
        <v>-500000</v>
      </c>
      <c r="H24" s="7" t="n">
        <v>4.29</v>
      </c>
      <c r="I24" s="0" t="n">
        <v>-0.32</v>
      </c>
      <c r="J24" s="7" t="n">
        <v>5.312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PUT</v>
      </c>
      <c r="N24" s="0" t="str">
        <f aca="false">CONCATENATE(L24," - ",M24)</f>
        <v>SELL - PUT</v>
      </c>
      <c r="O24" s="0" t="n">
        <f aca="false">I24+J24</f>
        <v>4.992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-351000</v>
      </c>
    </row>
    <row r="25" customFormat="false" ht="12.75" hidden="false" customHeight="false" outlineLevel="0" collapsed="false">
      <c r="A25" s="21" t="s">
        <v>173</v>
      </c>
      <c r="B25" s="0" t="s">
        <v>195</v>
      </c>
      <c r="C25" s="7" t="s">
        <v>65</v>
      </c>
      <c r="D25" s="0" t="s">
        <v>20</v>
      </c>
      <c r="E25" s="0" t="s">
        <v>21</v>
      </c>
      <c r="F25" s="8" t="n">
        <v>36800</v>
      </c>
      <c r="G25" s="9" t="n">
        <v>310000</v>
      </c>
      <c r="H25" s="7" t="n">
        <v>4.29</v>
      </c>
      <c r="I25" s="0" t="n">
        <v>-0.27</v>
      </c>
      <c r="J25" s="7" t="n">
        <v>5.312</v>
      </c>
      <c r="K25" s="0" t="n">
        <f aca="false">ABS(G25)</f>
        <v>310000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5.042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16" t="s">
        <v>114</v>
      </c>
      <c r="B26" s="0" t="s">
        <v>203</v>
      </c>
      <c r="C26" s="7" t="s">
        <v>65</v>
      </c>
      <c r="D26" s="0" t="s">
        <v>20</v>
      </c>
      <c r="E26" s="0" t="s">
        <v>31</v>
      </c>
      <c r="F26" s="8" t="n">
        <v>36800</v>
      </c>
      <c r="G26" s="9" t="n">
        <v>500000</v>
      </c>
      <c r="H26" s="7" t="n">
        <v>4.29</v>
      </c>
      <c r="I26" s="0" t="n">
        <v>-0.4</v>
      </c>
      <c r="J26" s="7" t="n">
        <v>5.312</v>
      </c>
      <c r="K26" s="0" t="n">
        <f aca="false">ABS(G26)</f>
        <v>500000</v>
      </c>
      <c r="L26" s="0" t="str">
        <f aca="false">IF(G26&gt;0,"BUY","SELL")</f>
        <v>BUY</v>
      </c>
      <c r="M26" s="0" t="str">
        <f aca="false">IF(E26="C","CALL","PUT")</f>
        <v>PUT</v>
      </c>
      <c r="N26" s="0" t="str">
        <f aca="false">CONCATENATE(L26," - ",M26)</f>
        <v>BUY - PUT</v>
      </c>
      <c r="O26" s="0" t="n">
        <f aca="false">I26+J26</f>
        <v>4.912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311000</v>
      </c>
    </row>
    <row r="27" customFormat="false" ht="12.75" hidden="false" customHeight="false" outlineLevel="0" collapsed="false">
      <c r="A27" s="0" t="s">
        <v>172</v>
      </c>
      <c r="B27" s="0" t="s">
        <v>258</v>
      </c>
      <c r="C27" s="7" t="s">
        <v>65</v>
      </c>
      <c r="D27" s="0" t="s">
        <v>20</v>
      </c>
      <c r="E27" s="0" t="s">
        <v>21</v>
      </c>
      <c r="F27" s="8" t="n">
        <v>36800</v>
      </c>
      <c r="G27" s="0" t="n">
        <v>310000</v>
      </c>
      <c r="H27" s="7" t="n">
        <v>4.29</v>
      </c>
      <c r="I27" s="0" t="n">
        <v>-0.6</v>
      </c>
      <c r="J27" s="7" t="n">
        <v>5.312</v>
      </c>
      <c r="K27" s="0" t="n">
        <f aca="false">ABS(G27)</f>
        <v>310000</v>
      </c>
      <c r="L27" s="0" t="str">
        <f aca="false">IF(G27&gt;0,"BUY","SELL")</f>
        <v>BUY</v>
      </c>
      <c r="M27" s="0" t="str">
        <f aca="false">IF(E27="C","CALL","PUT")</f>
        <v>CALL</v>
      </c>
      <c r="N27" s="0" t="str">
        <f aca="false">CONCATENATE(L27," - ",M27)</f>
        <v>BUY - CALL</v>
      </c>
      <c r="O27" s="0" t="n">
        <f aca="false">I27+J27</f>
        <v>4.712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259</v>
      </c>
      <c r="C28" s="7" t="s">
        <v>65</v>
      </c>
      <c r="D28" s="0" t="s">
        <v>20</v>
      </c>
      <c r="E28" s="0" t="s">
        <v>21</v>
      </c>
      <c r="F28" s="8" t="n">
        <v>36800</v>
      </c>
      <c r="G28" s="0" t="n">
        <v>-310000</v>
      </c>
      <c r="H28" s="7" t="n">
        <v>4.29</v>
      </c>
      <c r="I28" s="0" t="n">
        <v>-0.7</v>
      </c>
      <c r="J28" s="7" t="n">
        <v>5.312</v>
      </c>
      <c r="K28" s="0" t="n">
        <f aca="false">ABS(G28)</f>
        <v>310000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4.612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</row>
    <row r="29" customFormat="false" ht="12.75" hidden="false" customHeight="false" outlineLevel="0" collapsed="false">
      <c r="A29" s="0" t="s">
        <v>172</v>
      </c>
      <c r="B29" s="0" t="s">
        <v>281</v>
      </c>
      <c r="C29" s="7" t="s">
        <v>65</v>
      </c>
      <c r="D29" s="0" t="s">
        <v>20</v>
      </c>
      <c r="E29" s="0" t="s">
        <v>31</v>
      </c>
      <c r="F29" s="8" t="n">
        <v>36800</v>
      </c>
      <c r="G29" s="0" t="n">
        <v>2000000</v>
      </c>
      <c r="H29" s="7" t="n">
        <v>4.29</v>
      </c>
      <c r="I29" s="0" t="n">
        <v>-0.65</v>
      </c>
      <c r="J29" s="7" t="n">
        <v>5.312</v>
      </c>
      <c r="K29" s="0" t="n">
        <f aca="false">ABS(G29)</f>
        <v>2000000</v>
      </c>
      <c r="L29" s="0" t="str">
        <f aca="false">IF(G29&gt;0,"BUY","SELL")</f>
        <v>BUY</v>
      </c>
      <c r="M29" s="0" t="str">
        <f aca="false">IF(E29="C","CALL","PUT")</f>
        <v>PUT</v>
      </c>
      <c r="N29" s="0" t="str">
        <f aca="false">CONCATENATE(L29," - ",M29)</f>
        <v>BUY - PUT</v>
      </c>
      <c r="O29" s="0" t="n">
        <f aca="false">I29+J29</f>
        <v>4.662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744000</v>
      </c>
    </row>
    <row r="30" customFormat="false" ht="12.75" hidden="false" customHeight="false" outlineLevel="0" collapsed="false">
      <c r="A30" s="0" t="s">
        <v>172</v>
      </c>
      <c r="B30" s="0" t="s">
        <v>282</v>
      </c>
      <c r="C30" s="7" t="s">
        <v>65</v>
      </c>
      <c r="D30" s="0" t="s">
        <v>20</v>
      </c>
      <c r="E30" s="0" t="s">
        <v>31</v>
      </c>
      <c r="F30" s="8" t="n">
        <v>36800</v>
      </c>
      <c r="G30" s="0" t="n">
        <v>2000000</v>
      </c>
      <c r="H30" s="7" t="n">
        <v>4.29</v>
      </c>
      <c r="I30" s="0" t="n">
        <v>-0.65</v>
      </c>
      <c r="J30" s="7" t="n">
        <v>5.312</v>
      </c>
      <c r="K30" s="0" t="n">
        <f aca="false">ABS(G30)</f>
        <v>2000000</v>
      </c>
      <c r="L30" s="0" t="str">
        <f aca="false">IF(G30&gt;0,"BUY","SELL")</f>
        <v>BUY</v>
      </c>
      <c r="M30" s="0" t="str">
        <f aca="false">IF(E30="C","CALL","PUT")</f>
        <v>PUT</v>
      </c>
      <c r="N30" s="0" t="str">
        <f aca="false">CONCATENATE(L30," - ",M30)</f>
        <v>BUY - PUT</v>
      </c>
      <c r="O30" s="0" t="n">
        <f aca="false">I30+J30</f>
        <v>4.662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744000</v>
      </c>
    </row>
    <row r="31" customFormat="false" ht="12.75" hidden="false" customHeight="false" outlineLevel="0" collapsed="false">
      <c r="A31" s="0" t="s">
        <v>283</v>
      </c>
      <c r="B31" s="0" t="s">
        <v>284</v>
      </c>
      <c r="C31" s="7" t="s">
        <v>65</v>
      </c>
      <c r="D31" s="0" t="s">
        <v>20</v>
      </c>
      <c r="E31" s="0" t="s">
        <v>21</v>
      </c>
      <c r="F31" s="8" t="n">
        <v>36800</v>
      </c>
      <c r="G31" s="0" t="n">
        <v>-1000000</v>
      </c>
      <c r="H31" s="7" t="n">
        <v>4.29</v>
      </c>
      <c r="I31" s="0" t="n">
        <v>-0.65</v>
      </c>
      <c r="J31" s="7" t="n">
        <v>5.312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4.662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211</v>
      </c>
      <c r="B32" s="0" t="s">
        <v>212</v>
      </c>
      <c r="C32" s="7" t="s">
        <v>213</v>
      </c>
      <c r="D32" s="0" t="s">
        <v>20</v>
      </c>
      <c r="E32" s="0" t="s">
        <v>21</v>
      </c>
      <c r="F32" s="8" t="n">
        <v>36800</v>
      </c>
      <c r="G32" s="9" t="n">
        <v>310000</v>
      </c>
      <c r="H32" s="7" t="n">
        <v>5.72</v>
      </c>
      <c r="I32" s="0" t="n">
        <v>0.3025</v>
      </c>
      <c r="J32" s="7" t="n">
        <v>5.312</v>
      </c>
      <c r="K32" s="0" t="n">
        <f aca="false">ABS(G32)</f>
        <v>310000</v>
      </c>
      <c r="L32" s="0" t="str">
        <f aca="false">IF(G32&gt;0,"BUY","SELL")</f>
        <v>BUY</v>
      </c>
      <c r="M32" s="0" t="str">
        <f aca="false">IF(E32="C","CALL","PUT")</f>
        <v>CALL</v>
      </c>
      <c r="N32" s="0" t="str">
        <f aca="false">CONCATENATE(L32," - ",M32)</f>
        <v>BUY - CALL</v>
      </c>
      <c r="O32" s="0" t="n">
        <f aca="false">I32+J32</f>
        <v>5.6145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32704.9999999998</v>
      </c>
    </row>
    <row r="33" customFormat="false" ht="12.75" hidden="false" customHeight="false" outlineLevel="0" collapsed="false">
      <c r="A33" s="39" t="s">
        <v>116</v>
      </c>
      <c r="B33" s="7" t="s">
        <v>198</v>
      </c>
      <c r="C33" s="7" t="s">
        <v>19</v>
      </c>
      <c r="D33" s="7" t="s">
        <v>20</v>
      </c>
      <c r="E33" s="7" t="s">
        <v>21</v>
      </c>
      <c r="F33" s="8" t="n">
        <v>36800</v>
      </c>
      <c r="G33" s="9" t="n">
        <v>500000</v>
      </c>
      <c r="H33" s="7" t="n">
        <v>5.76</v>
      </c>
      <c r="I33" s="0" t="n">
        <v>0.3</v>
      </c>
      <c r="J33" s="7" t="n">
        <v>5.312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CALL</v>
      </c>
      <c r="N33" s="0" t="str">
        <f aca="false">CONCATENATE(L33," - ",M33)</f>
        <v>BUY - CALL</v>
      </c>
      <c r="O33" s="0" t="n">
        <f aca="false">I33+J33</f>
        <v>5.612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73999.9999999998</v>
      </c>
    </row>
    <row r="34" customFormat="false" ht="12.75" hidden="false" customHeight="false" outlineLevel="0" collapsed="false">
      <c r="A34" s="16" t="s">
        <v>172</v>
      </c>
      <c r="B34" s="0" t="s">
        <v>167</v>
      </c>
      <c r="C34" s="7" t="s">
        <v>19</v>
      </c>
      <c r="D34" s="0" t="s">
        <v>20</v>
      </c>
      <c r="E34" s="0" t="s">
        <v>21</v>
      </c>
      <c r="F34" s="8" t="n">
        <v>36800</v>
      </c>
      <c r="G34" s="9" t="n">
        <v>310000</v>
      </c>
      <c r="H34" s="7" t="n">
        <v>5.76</v>
      </c>
      <c r="I34" s="0" t="n">
        <v>0.25</v>
      </c>
      <c r="J34" s="7" t="n">
        <v>5.312</v>
      </c>
      <c r="K34" s="0" t="n">
        <f aca="false">ABS(G34)</f>
        <v>310000</v>
      </c>
      <c r="L34" s="0" t="str">
        <f aca="false">IF(G34&gt;0,"BUY","SELL")</f>
        <v>BUY</v>
      </c>
      <c r="M34" s="0" t="str">
        <f aca="false">IF(E34="C","CALL","PUT")</f>
        <v>CALL</v>
      </c>
      <c r="N34" s="0" t="str">
        <f aca="false">CONCATENATE(L34," - ",M34)</f>
        <v>BUY - CALL</v>
      </c>
      <c r="O34" s="0" t="n">
        <f aca="false">I34+J34</f>
        <v>5.562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61379.9999999999</v>
      </c>
      <c r="Q34" s="16"/>
      <c r="R34" s="16"/>
    </row>
    <row r="35" customFormat="false" ht="12.75" hidden="false" customHeight="false" outlineLevel="0" collapsed="false">
      <c r="A35" s="16" t="s">
        <v>173</v>
      </c>
      <c r="B35" s="0" t="s">
        <v>180</v>
      </c>
      <c r="C35" s="7" t="s">
        <v>19</v>
      </c>
      <c r="D35" s="0" t="s">
        <v>20</v>
      </c>
      <c r="E35" s="0" t="s">
        <v>21</v>
      </c>
      <c r="F35" s="8" t="n">
        <v>36800</v>
      </c>
      <c r="G35" s="9" t="n">
        <v>-250000</v>
      </c>
      <c r="H35" s="7" t="n">
        <v>5.76</v>
      </c>
      <c r="I35" s="0" t="n">
        <v>0.3</v>
      </c>
      <c r="J35" s="7" t="n">
        <v>5.312</v>
      </c>
      <c r="K35" s="0" t="n">
        <f aca="false">ABS(G35)</f>
        <v>250000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5.612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-36999.9999999999</v>
      </c>
      <c r="Q35" s="16"/>
      <c r="R35" s="16"/>
    </row>
    <row r="36" customFormat="false" ht="12.75" hidden="false" customHeight="false" outlineLevel="0" collapsed="false">
      <c r="A36" s="16" t="s">
        <v>173</v>
      </c>
      <c r="B36" s="0" t="s">
        <v>181</v>
      </c>
      <c r="C36" s="7" t="s">
        <v>19</v>
      </c>
      <c r="D36" s="0" t="s">
        <v>20</v>
      </c>
      <c r="E36" s="0" t="s">
        <v>31</v>
      </c>
      <c r="F36" s="8" t="n">
        <v>36800</v>
      </c>
      <c r="G36" s="9" t="n">
        <v>-250000</v>
      </c>
      <c r="H36" s="7" t="n">
        <v>5.76</v>
      </c>
      <c r="I36" s="0" t="n">
        <v>0.3</v>
      </c>
      <c r="J36" s="7" t="n">
        <v>5.312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5.612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182</v>
      </c>
      <c r="C37" s="7" t="s">
        <v>19</v>
      </c>
      <c r="D37" s="0" t="s">
        <v>20</v>
      </c>
      <c r="E37" s="0" t="s">
        <v>21</v>
      </c>
      <c r="F37" s="8" t="n">
        <v>36800</v>
      </c>
      <c r="G37" s="9" t="n">
        <v>-250000</v>
      </c>
      <c r="H37" s="7" t="n">
        <v>5.76</v>
      </c>
      <c r="I37" s="0" t="n">
        <v>0.3</v>
      </c>
      <c r="J37" s="7" t="n">
        <v>5.312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5.612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-36999.9999999999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6" t="s">
        <v>182</v>
      </c>
      <c r="C38" s="7" t="s">
        <v>19</v>
      </c>
      <c r="D38" s="7" t="s">
        <v>20</v>
      </c>
      <c r="E38" s="8" t="s">
        <v>21</v>
      </c>
      <c r="F38" s="8" t="n">
        <v>36800</v>
      </c>
      <c r="G38" s="9" t="n">
        <v>-500000</v>
      </c>
      <c r="H38" s="7" t="n">
        <v>5.76</v>
      </c>
      <c r="I38" s="0" t="n">
        <v>0.3</v>
      </c>
      <c r="J38" s="7" t="n">
        <v>5.312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5.612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-73999.9999999998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25" t="s">
        <v>183</v>
      </c>
      <c r="C39" s="7" t="s">
        <v>19</v>
      </c>
      <c r="D39" s="25" t="s">
        <v>20</v>
      </c>
      <c r="E39" s="25" t="s">
        <v>31</v>
      </c>
      <c r="F39" s="8" t="n">
        <v>36800</v>
      </c>
      <c r="G39" s="9" t="n">
        <v>-250000</v>
      </c>
      <c r="H39" s="7" t="n">
        <v>5.76</v>
      </c>
      <c r="I39" s="0" t="n">
        <v>0.3</v>
      </c>
      <c r="J39" s="7" t="n">
        <v>5.312</v>
      </c>
      <c r="K39" s="0" t="n">
        <f aca="false">ABS(G39)</f>
        <v>250000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5.612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172</v>
      </c>
      <c r="B40" s="0" t="s">
        <v>183</v>
      </c>
      <c r="C40" s="7" t="s">
        <v>19</v>
      </c>
      <c r="D40" s="0" t="s">
        <v>20</v>
      </c>
      <c r="E40" s="0" t="s">
        <v>31</v>
      </c>
      <c r="F40" s="8" t="n">
        <v>36800</v>
      </c>
      <c r="G40" s="9" t="n">
        <v>-500000</v>
      </c>
      <c r="H40" s="7" t="n">
        <v>5.76</v>
      </c>
      <c r="I40" s="0" t="n">
        <v>0.3</v>
      </c>
      <c r="J40" s="7" t="n">
        <v>5.312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PUT</v>
      </c>
      <c r="N40" s="0" t="str">
        <f aca="false">CONCATENATE(L40," - ",M40)</f>
        <v>SELL - PUT</v>
      </c>
      <c r="O40" s="0" t="n">
        <f aca="false">I40+J40</f>
        <v>5.612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0" t="s">
        <v>172</v>
      </c>
      <c r="B41" s="0" t="s">
        <v>188</v>
      </c>
      <c r="C41" s="7" t="s">
        <v>19</v>
      </c>
      <c r="D41" s="0" t="s">
        <v>20</v>
      </c>
      <c r="E41" s="0" t="s">
        <v>21</v>
      </c>
      <c r="F41" s="8" t="n">
        <v>36800</v>
      </c>
      <c r="G41" s="9" t="n">
        <v>-500000</v>
      </c>
      <c r="H41" s="7" t="n">
        <v>5.76</v>
      </c>
      <c r="I41" s="0" t="n">
        <v>0.32</v>
      </c>
      <c r="J41" s="7" t="n">
        <v>5.312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5.632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-63999.9999999996</v>
      </c>
      <c r="Q41" s="16"/>
      <c r="R41" s="16"/>
    </row>
    <row r="42" customFormat="false" ht="12.75" hidden="false" customHeight="false" outlineLevel="0" collapsed="false">
      <c r="A42" s="0" t="s">
        <v>172</v>
      </c>
      <c r="B42" s="0" t="s">
        <v>189</v>
      </c>
      <c r="C42" s="7" t="s">
        <v>19</v>
      </c>
      <c r="D42" s="0" t="s">
        <v>20</v>
      </c>
      <c r="E42" s="0" t="s">
        <v>31</v>
      </c>
      <c r="F42" s="8" t="n">
        <v>36800</v>
      </c>
      <c r="G42" s="9" t="n">
        <v>-500000</v>
      </c>
      <c r="H42" s="7" t="n">
        <v>5.76</v>
      </c>
      <c r="I42" s="0" t="n">
        <v>0.32</v>
      </c>
      <c r="J42" s="7" t="n">
        <v>5.312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5.632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0" t="s">
        <v>172</v>
      </c>
      <c r="B43" s="0" t="s">
        <v>190</v>
      </c>
      <c r="C43" s="7" t="s">
        <v>19</v>
      </c>
      <c r="D43" s="0" t="s">
        <v>20</v>
      </c>
      <c r="E43" s="0" t="s">
        <v>21</v>
      </c>
      <c r="F43" s="8" t="n">
        <v>36800</v>
      </c>
      <c r="G43" s="9" t="n">
        <v>-500000</v>
      </c>
      <c r="H43" s="7" t="n">
        <v>5.76</v>
      </c>
      <c r="I43" s="0" t="n">
        <v>0.32</v>
      </c>
      <c r="J43" s="7" t="n">
        <v>5.312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5.632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-63999.9999999996</v>
      </c>
      <c r="Q43" s="16"/>
      <c r="R43" s="16"/>
    </row>
    <row r="44" customFormat="false" ht="12.75" hidden="false" customHeight="false" outlineLevel="0" collapsed="false">
      <c r="A44" s="0" t="s">
        <v>172</v>
      </c>
      <c r="B44" s="0" t="s">
        <v>191</v>
      </c>
      <c r="C44" s="7" t="s">
        <v>19</v>
      </c>
      <c r="D44" s="0" t="s">
        <v>20</v>
      </c>
      <c r="E44" s="0" t="s">
        <v>31</v>
      </c>
      <c r="F44" s="8" t="n">
        <v>36800</v>
      </c>
      <c r="G44" s="9" t="n">
        <v>-500000</v>
      </c>
      <c r="H44" s="7" t="n">
        <v>5.76</v>
      </c>
      <c r="I44" s="0" t="n">
        <v>0.32</v>
      </c>
      <c r="J44" s="7" t="n">
        <v>5.312</v>
      </c>
      <c r="K44" s="0" t="n">
        <f aca="false">ABS(G44)</f>
        <v>500000</v>
      </c>
      <c r="L44" s="0" t="str">
        <f aca="false">IF(G44&gt;0,"BUY","SELL")</f>
        <v>SELL</v>
      </c>
      <c r="M44" s="0" t="str">
        <f aca="false">IF(E44="C","CALL","PUT")</f>
        <v>PUT</v>
      </c>
      <c r="N44" s="0" t="str">
        <f aca="false">CONCATENATE(L44," - ",M44)</f>
        <v>SELL - PUT</v>
      </c>
      <c r="O44" s="0" t="n">
        <f aca="false">I44+J44</f>
        <v>5.632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172</v>
      </c>
      <c r="B45" s="0" t="s">
        <v>192</v>
      </c>
      <c r="C45" s="7" t="s">
        <v>19</v>
      </c>
      <c r="D45" s="0" t="s">
        <v>20</v>
      </c>
      <c r="E45" s="0" t="s">
        <v>31</v>
      </c>
      <c r="F45" s="8" t="n">
        <v>36800</v>
      </c>
      <c r="G45" s="9" t="n">
        <v>-250000</v>
      </c>
      <c r="H45" s="7" t="n">
        <v>5.76</v>
      </c>
      <c r="I45" s="0" t="n">
        <v>0.32</v>
      </c>
      <c r="J45" s="7" t="n">
        <v>5.312</v>
      </c>
      <c r="K45" s="0" t="n">
        <f aca="false">ABS(G45)</f>
        <v>250000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5.632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193</v>
      </c>
      <c r="C46" s="7" t="s">
        <v>19</v>
      </c>
      <c r="D46" s="0" t="s">
        <v>20</v>
      </c>
      <c r="E46" s="0" t="s">
        <v>31</v>
      </c>
      <c r="F46" s="8" t="n">
        <v>36800</v>
      </c>
      <c r="G46" s="9" t="n">
        <v>-250000</v>
      </c>
      <c r="H46" s="7" t="n">
        <v>5.76</v>
      </c>
      <c r="I46" s="0" t="n">
        <v>0.26</v>
      </c>
      <c r="J46" s="7" t="n">
        <v>5.312</v>
      </c>
      <c r="K46" s="0" t="n">
        <f aca="false">ABS(G46)</f>
        <v>250000</v>
      </c>
      <c r="L46" s="0" t="str">
        <f aca="false">IF(G46&gt;0,"BUY","SELL")</f>
        <v>SELL</v>
      </c>
      <c r="M46" s="0" t="str">
        <f aca="false">IF(E46="C","CALL","PUT")</f>
        <v>PUT</v>
      </c>
      <c r="N46" s="0" t="str">
        <f aca="false">CONCATENATE(L46," - ",M46)</f>
        <v>SELL - PUT</v>
      </c>
      <c r="O46" s="0" t="n">
        <f aca="false">I46+J46</f>
        <v>5.572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201</v>
      </c>
      <c r="C47" s="7" t="s">
        <v>19</v>
      </c>
      <c r="D47" s="0" t="s">
        <v>20</v>
      </c>
      <c r="E47" s="0" t="s">
        <v>21</v>
      </c>
      <c r="F47" s="8" t="n">
        <v>36800</v>
      </c>
      <c r="G47" s="9" t="n">
        <v>-1000000</v>
      </c>
      <c r="H47" s="7" t="n">
        <v>5.76</v>
      </c>
      <c r="I47" s="0" t="n">
        <v>0.32</v>
      </c>
      <c r="J47" s="7" t="n">
        <v>5.312</v>
      </c>
      <c r="K47" s="0" t="n">
        <f aca="false">ABS(G47)</f>
        <v>1000000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5.632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-127999.999999999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200</v>
      </c>
      <c r="B48" s="0" t="s">
        <v>202</v>
      </c>
      <c r="C48" s="7" t="s">
        <v>19</v>
      </c>
      <c r="D48" s="0" t="s">
        <v>20</v>
      </c>
      <c r="E48" s="0" t="s">
        <v>31</v>
      </c>
      <c r="F48" s="8" t="n">
        <v>36800</v>
      </c>
      <c r="G48" s="9" t="n">
        <v>-1000000</v>
      </c>
      <c r="H48" s="7" t="n">
        <v>5.76</v>
      </c>
      <c r="I48" s="0" t="n">
        <v>0.32</v>
      </c>
      <c r="J48" s="7" t="n">
        <v>5.312</v>
      </c>
      <c r="K48" s="0" t="n">
        <f aca="false">ABS(G48)</f>
        <v>1000000</v>
      </c>
      <c r="L48" s="0" t="str">
        <f aca="false">IF(G48&gt;0,"BUY","SELL")</f>
        <v>SELL</v>
      </c>
      <c r="M48" s="0" t="str">
        <f aca="false">IF(E48="C","CALL","PUT")</f>
        <v>PUT</v>
      </c>
      <c r="N48" s="0" t="str">
        <f aca="false">CONCATENATE(L48," - ",M48)</f>
        <v>SELL - PUT</v>
      </c>
      <c r="O48" s="0" t="n">
        <f aca="false">I48+J48</f>
        <v>5.632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21" t="s">
        <v>206</v>
      </c>
      <c r="B49" s="0" t="s">
        <v>207</v>
      </c>
      <c r="C49" s="7" t="s">
        <v>19</v>
      </c>
      <c r="D49" s="0" t="s">
        <v>20</v>
      </c>
      <c r="E49" s="0" t="s">
        <v>21</v>
      </c>
      <c r="F49" s="8" t="n">
        <v>36800</v>
      </c>
      <c r="G49" s="9" t="n">
        <v>310000</v>
      </c>
      <c r="H49" s="7" t="n">
        <v>5.76</v>
      </c>
      <c r="I49" s="0" t="n">
        <v>0.3375</v>
      </c>
      <c r="J49" s="7" t="n">
        <v>5.312</v>
      </c>
      <c r="K49" s="0" t="n">
        <f aca="false">ABS(G49)</f>
        <v>310000</v>
      </c>
      <c r="L49" s="0" t="str">
        <f aca="false">IF(G49&gt;0,"BUY","SELL")</f>
        <v>BUY</v>
      </c>
      <c r="M49" s="0" t="str">
        <f aca="false">IF(E49="C","CALL","PUT")</f>
        <v>CALL</v>
      </c>
      <c r="N49" s="0" t="str">
        <f aca="false">CONCATENATE(L49," - ",M49)</f>
        <v>BUY - CALL</v>
      </c>
      <c r="O49" s="0" t="n">
        <f aca="false">I49+J49</f>
        <v>5.6495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34254.9999999997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21" t="s">
        <v>218</v>
      </c>
      <c r="B50" s="0" t="s">
        <v>264</v>
      </c>
      <c r="C50" s="7" t="s">
        <v>19</v>
      </c>
      <c r="D50" s="0" t="s">
        <v>20</v>
      </c>
      <c r="E50" s="0" t="s">
        <v>21</v>
      </c>
      <c r="F50" s="8" t="n">
        <v>36800</v>
      </c>
      <c r="G50" s="9" t="n">
        <v>310000</v>
      </c>
      <c r="H50" s="7" t="n">
        <v>5.76</v>
      </c>
      <c r="I50" s="0" t="n">
        <v>0.34</v>
      </c>
      <c r="J50" s="7" t="n">
        <v>5.312</v>
      </c>
      <c r="K50" s="0" t="n">
        <f aca="false">ABS(G50)</f>
        <v>310000</v>
      </c>
      <c r="L50" s="0" t="str">
        <f aca="false">IF(G50&gt;0,"BUY","SELL")</f>
        <v>BUY</v>
      </c>
      <c r="M50" s="0" t="str">
        <f aca="false">IF(E50="C","CALL","PUT")</f>
        <v>CALL</v>
      </c>
      <c r="N50" s="0" t="str">
        <f aca="false">CONCATENATE(L50," - ",M50)</f>
        <v>BUY - CALL</v>
      </c>
      <c r="O50" s="0" t="n">
        <f aca="false">I50+J50</f>
        <v>5.652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33479.9999999999</v>
      </c>
      <c r="Q50" s="16"/>
      <c r="R50" s="16"/>
    </row>
    <row r="51" customFormat="false" ht="12.75" hidden="false" customHeight="false" outlineLevel="0" collapsed="false">
      <c r="A51" s="16" t="s">
        <v>118</v>
      </c>
      <c r="B51" s="0" t="s">
        <v>216</v>
      </c>
      <c r="C51" s="7" t="s">
        <v>19</v>
      </c>
      <c r="D51" s="0" t="s">
        <v>20</v>
      </c>
      <c r="E51" s="0" t="s">
        <v>31</v>
      </c>
      <c r="F51" s="8" t="n">
        <v>36800</v>
      </c>
      <c r="G51" s="9" t="n">
        <v>1550000</v>
      </c>
      <c r="H51" s="7" t="n">
        <v>5.76</v>
      </c>
      <c r="I51" s="0" t="n">
        <v>0.3</v>
      </c>
      <c r="J51" s="7" t="n">
        <v>5.312</v>
      </c>
      <c r="K51" s="0" t="n">
        <f aca="false">ABS(G51)</f>
        <v>1550000</v>
      </c>
      <c r="L51" s="0" t="str">
        <f aca="false">IF(G51&gt;0,"BUY","SELL")</f>
        <v>BUY</v>
      </c>
      <c r="M51" s="0" t="str">
        <f aca="false">IF(E51="C","CALL","PUT")</f>
        <v>PUT</v>
      </c>
      <c r="N51" s="0" t="str">
        <f aca="false">CONCATENATE(L51," - ",M51)</f>
        <v>BUY - PUT</v>
      </c>
      <c r="O51" s="0" t="n">
        <f aca="false">I51+J51</f>
        <v>5.612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21" t="s">
        <v>172</v>
      </c>
      <c r="B52" s="0" t="s">
        <v>227</v>
      </c>
      <c r="C52" s="7" t="s">
        <v>19</v>
      </c>
      <c r="D52" s="0" t="s">
        <v>20</v>
      </c>
      <c r="E52" s="0" t="s">
        <v>31</v>
      </c>
      <c r="F52" s="8" t="n">
        <v>36800</v>
      </c>
      <c r="G52" s="9" t="n">
        <v>-1000000</v>
      </c>
      <c r="H52" s="7" t="n">
        <v>5.76</v>
      </c>
      <c r="I52" s="0" t="n">
        <v>0.5</v>
      </c>
      <c r="J52" s="7" t="n">
        <v>5.312</v>
      </c>
      <c r="K52" s="0" t="n">
        <f aca="false">ABS(G52)</f>
        <v>1000000</v>
      </c>
      <c r="L52" s="0" t="str">
        <f aca="false">IF(G52&gt;0,"BUY","SELL")</f>
        <v>SELL</v>
      </c>
      <c r="M52" s="0" t="str">
        <f aca="false">IF(E52="C","CALL","PUT")</f>
        <v>PUT</v>
      </c>
      <c r="N52" s="0" t="str">
        <f aca="false">CONCATENATE(L52," - ",M52)</f>
        <v>SELL - PUT</v>
      </c>
      <c r="O52" s="0" t="n">
        <f aca="false">I52+J52</f>
        <v>5.812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-52000.0000000005</v>
      </c>
      <c r="Q52" s="53"/>
      <c r="R52" s="75"/>
    </row>
    <row r="53" customFormat="false" ht="12.75" hidden="false" customHeight="false" outlineLevel="0" collapsed="false">
      <c r="A53" s="16" t="s">
        <v>172</v>
      </c>
      <c r="B53" s="0" t="s">
        <v>228</v>
      </c>
      <c r="C53" s="7" t="s">
        <v>19</v>
      </c>
      <c r="D53" s="0" t="s">
        <v>20</v>
      </c>
      <c r="E53" s="0" t="s">
        <v>31</v>
      </c>
      <c r="F53" s="8" t="n">
        <v>36800</v>
      </c>
      <c r="G53" s="9" t="n">
        <v>1000000</v>
      </c>
      <c r="H53" s="7" t="n">
        <v>5.76</v>
      </c>
      <c r="I53" s="0" t="n">
        <v>0.3</v>
      </c>
      <c r="J53" s="7" t="n">
        <v>5.312</v>
      </c>
      <c r="K53" s="0" t="n">
        <f aca="false">ABS(G53)</f>
        <v>1000000</v>
      </c>
      <c r="L53" s="0" t="str">
        <f aca="false">IF(G53&gt;0,"BUY","SELL")</f>
        <v>BUY</v>
      </c>
      <c r="M53" s="0" t="str">
        <f aca="false">IF(E53="C","CALL","PUT")</f>
        <v>PUT</v>
      </c>
      <c r="N53" s="0" t="str">
        <f aca="false">CONCATENATE(L53," - ",M53)</f>
        <v>BUY - PUT</v>
      </c>
      <c r="O53" s="0" t="n">
        <f aca="false">I53+J53</f>
        <v>5.612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0</v>
      </c>
      <c r="Q53" s="16"/>
      <c r="R53" s="16"/>
    </row>
    <row r="54" customFormat="false" ht="12.75" hidden="false" customHeight="false" outlineLevel="0" collapsed="false">
      <c r="A54" s="16" t="s">
        <v>172</v>
      </c>
      <c r="B54" s="16" t="s">
        <v>285</v>
      </c>
      <c r="C54" s="7" t="s">
        <v>19</v>
      </c>
      <c r="D54" s="16" t="s">
        <v>20</v>
      </c>
      <c r="E54" s="16" t="s">
        <v>21</v>
      </c>
      <c r="F54" s="8" t="n">
        <v>36800</v>
      </c>
      <c r="G54" s="9" t="n">
        <v>-1000000</v>
      </c>
      <c r="H54" s="7" t="n">
        <v>5.76</v>
      </c>
      <c r="I54" s="0" t="n">
        <v>0.7</v>
      </c>
      <c r="J54" s="7" t="n">
        <v>5.312</v>
      </c>
      <c r="K54" s="0" t="n">
        <f aca="false">ABS(G54)</f>
        <v>1000000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6.012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0</v>
      </c>
      <c r="Q54" s="16"/>
      <c r="R54" s="16"/>
    </row>
    <row r="55" customFormat="false" ht="12.75" hidden="false" customHeight="false" outlineLevel="0" collapsed="false">
      <c r="A55" s="16" t="s">
        <v>172</v>
      </c>
      <c r="B55" s="16" t="s">
        <v>286</v>
      </c>
      <c r="C55" s="7" t="s">
        <v>19</v>
      </c>
      <c r="D55" s="16" t="s">
        <v>20</v>
      </c>
      <c r="E55" s="16" t="s">
        <v>21</v>
      </c>
      <c r="F55" s="8" t="n">
        <v>36800</v>
      </c>
      <c r="G55" s="9" t="n">
        <v>-1000000</v>
      </c>
      <c r="H55" s="7" t="n">
        <v>5.76</v>
      </c>
      <c r="I55" s="0" t="n">
        <v>0.7</v>
      </c>
      <c r="J55" s="7" t="n">
        <v>5.312</v>
      </c>
      <c r="K55" s="0" t="n">
        <f aca="false">ABS(G55)</f>
        <v>1000000</v>
      </c>
      <c r="L55" s="0" t="str">
        <f aca="false">IF(G55&gt;0,"BUY","SELL")</f>
        <v>SELL</v>
      </c>
      <c r="M55" s="0" t="str">
        <f aca="false">IF(E55="C","CALL","PUT")</f>
        <v>CALL</v>
      </c>
      <c r="N55" s="0" t="str">
        <f aca="false">CONCATENATE(L55," - ",M55)</f>
        <v>SELL - CALL</v>
      </c>
      <c r="O55" s="0" t="n">
        <f aca="false">I55+J55</f>
        <v>6.012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16" t="s">
        <v>172</v>
      </c>
      <c r="B56" s="16" t="s">
        <v>287</v>
      </c>
      <c r="C56" s="7" t="s">
        <v>19</v>
      </c>
      <c r="D56" s="16" t="s">
        <v>20</v>
      </c>
      <c r="E56" s="16" t="s">
        <v>21</v>
      </c>
      <c r="F56" s="8" t="n">
        <v>36800</v>
      </c>
      <c r="G56" s="9" t="n">
        <v>-1000000</v>
      </c>
      <c r="H56" s="7" t="n">
        <v>5.76</v>
      </c>
      <c r="I56" s="0" t="n">
        <v>0.7</v>
      </c>
      <c r="J56" s="7" t="n">
        <v>5.312</v>
      </c>
      <c r="K56" s="0" t="n">
        <f aca="false">ABS(G56)</f>
        <v>1000000</v>
      </c>
      <c r="L56" s="0" t="str">
        <f aca="false">IF(G56&gt;0,"BUY","SELL")</f>
        <v>SELL</v>
      </c>
      <c r="M56" s="0" t="str">
        <f aca="false">IF(E56="C","CALL","PUT")</f>
        <v>CALL</v>
      </c>
      <c r="N56" s="0" t="str">
        <f aca="false">CONCATENATE(L56," - ",M56)</f>
        <v>SELL - CALL</v>
      </c>
      <c r="O56" s="0" t="n">
        <f aca="false">I56+J56</f>
        <v>6.012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0</v>
      </c>
    </row>
    <row r="57" customFormat="false" ht="12.75" hidden="false" customHeight="false" outlineLevel="0" collapsed="false">
      <c r="A57" s="21" t="s">
        <v>172</v>
      </c>
      <c r="B57" s="16" t="s">
        <v>288</v>
      </c>
      <c r="C57" s="7" t="s">
        <v>19</v>
      </c>
      <c r="D57" s="16" t="s">
        <v>20</v>
      </c>
      <c r="E57" s="16" t="s">
        <v>21</v>
      </c>
      <c r="F57" s="8" t="n">
        <v>36800</v>
      </c>
      <c r="G57" s="9" t="n">
        <v>-1000000</v>
      </c>
      <c r="H57" s="7" t="n">
        <v>5.76</v>
      </c>
      <c r="I57" s="0" t="n">
        <v>0.7</v>
      </c>
      <c r="J57" s="7" t="n">
        <v>5.312</v>
      </c>
      <c r="K57" s="0" t="n">
        <f aca="false">ABS(G57)</f>
        <v>1000000</v>
      </c>
      <c r="L57" s="0" t="str">
        <f aca="false">IF(G57&gt;0,"BUY","SELL")</f>
        <v>SELL</v>
      </c>
      <c r="M57" s="0" t="str">
        <f aca="false">IF(E57="C","CALL","PUT")</f>
        <v>CALL</v>
      </c>
      <c r="N57" s="0" t="str">
        <f aca="false">CONCATENATE(L57," - ",M57)</f>
        <v>SELL - CALL</v>
      </c>
      <c r="O57" s="0" t="n">
        <f aca="false">I57+J57</f>
        <v>6.012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0</v>
      </c>
    </row>
    <row r="58" customFormat="false" ht="12.75" hidden="false" customHeight="false" outlineLevel="0" collapsed="false">
      <c r="A58" s="21" t="s">
        <v>172</v>
      </c>
      <c r="B58" s="16" t="s">
        <v>289</v>
      </c>
      <c r="C58" s="7" t="s">
        <v>19</v>
      </c>
      <c r="D58" s="16" t="s">
        <v>20</v>
      </c>
      <c r="E58" s="16" t="s">
        <v>21</v>
      </c>
      <c r="F58" s="8" t="n">
        <v>36800</v>
      </c>
      <c r="G58" s="9" t="n">
        <v>-1000000</v>
      </c>
      <c r="H58" s="7" t="n">
        <v>5.76</v>
      </c>
      <c r="I58" s="0" t="n">
        <v>0.7</v>
      </c>
      <c r="J58" s="7" t="n">
        <v>5.312</v>
      </c>
      <c r="K58" s="0" t="n">
        <f aca="false">ABS(G58)</f>
        <v>1000000</v>
      </c>
      <c r="L58" s="0" t="str">
        <f aca="false">IF(G58&gt;0,"BUY","SELL")</f>
        <v>SELL</v>
      </c>
      <c r="M58" s="0" t="str">
        <f aca="false">IF(E58="C","CALL","PUT")</f>
        <v>CALL</v>
      </c>
      <c r="N58" s="0" t="str">
        <f aca="false">CONCATENATE(L58," - ",M58)</f>
        <v>SELL - CALL</v>
      </c>
      <c r="O58" s="0" t="n">
        <f aca="false">I58+J58</f>
        <v>6.012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21" t="s">
        <v>118</v>
      </c>
      <c r="B59" s="16" t="s">
        <v>290</v>
      </c>
      <c r="C59" s="7" t="s">
        <v>19</v>
      </c>
      <c r="D59" s="16" t="s">
        <v>20</v>
      </c>
      <c r="E59" s="16" t="s">
        <v>31</v>
      </c>
      <c r="F59" s="8" t="n">
        <v>36800</v>
      </c>
      <c r="G59" s="9" t="n">
        <v>3100000</v>
      </c>
      <c r="H59" s="7" t="n">
        <v>5.76</v>
      </c>
      <c r="I59" s="0" t="n">
        <v>0.4</v>
      </c>
      <c r="J59" s="7" t="n">
        <v>5.312</v>
      </c>
      <c r="K59" s="0" t="n">
        <f aca="false">ABS(G59)</f>
        <v>3100000</v>
      </c>
      <c r="L59" s="0" t="str">
        <f aca="false">IF(G59&gt;0,"BUY","SELL")</f>
        <v>BUY</v>
      </c>
      <c r="M59" s="0" t="str">
        <f aca="false">IF(E59="C","CALL","PUT")</f>
        <v>PUT</v>
      </c>
      <c r="N59" s="0" t="str">
        <f aca="false">CONCATENATE(L59," - ",M59)</f>
        <v>BUY - PUT</v>
      </c>
      <c r="O59" s="0" t="n">
        <f aca="false">I59+J59</f>
        <v>5.712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172</v>
      </c>
      <c r="B60" s="16" t="s">
        <v>291</v>
      </c>
      <c r="C60" s="7" t="s">
        <v>19</v>
      </c>
      <c r="D60" s="16" t="s">
        <v>20</v>
      </c>
      <c r="E60" s="16" t="s">
        <v>21</v>
      </c>
      <c r="F60" s="8" t="n">
        <v>36800</v>
      </c>
      <c r="G60" s="9" t="n">
        <v>-620000</v>
      </c>
      <c r="H60" s="7" t="n">
        <v>5.76</v>
      </c>
      <c r="I60" s="0" t="n">
        <v>0.7</v>
      </c>
      <c r="J60" s="7" t="n">
        <v>5.312</v>
      </c>
      <c r="K60" s="0" t="n">
        <f aca="false">ABS(G60)</f>
        <v>620000</v>
      </c>
      <c r="L60" s="0" t="str">
        <f aca="false">IF(G60&gt;0,"BUY","SELL")</f>
        <v>SELL</v>
      </c>
      <c r="M60" s="0" t="str">
        <f aca="false">IF(E60="C","CALL","PUT")</f>
        <v>CALL</v>
      </c>
      <c r="N60" s="0" t="str">
        <f aca="false">CONCATENATE(L60," - ",M60)</f>
        <v>SELL - CALL</v>
      </c>
      <c r="O60" s="0" t="n">
        <f aca="false">I60+J60</f>
        <v>6.012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292</v>
      </c>
      <c r="C61" s="7" t="s">
        <v>19</v>
      </c>
      <c r="D61" s="16" t="s">
        <v>20</v>
      </c>
      <c r="E61" s="16" t="s">
        <v>31</v>
      </c>
      <c r="F61" s="8" t="n">
        <v>36800</v>
      </c>
      <c r="G61" s="9" t="n">
        <v>-500000</v>
      </c>
      <c r="H61" s="7" t="n">
        <v>5.76</v>
      </c>
      <c r="I61" s="0" t="n">
        <v>0.65</v>
      </c>
      <c r="J61" s="7" t="n">
        <v>5.312</v>
      </c>
      <c r="K61" s="0" t="n">
        <f aca="false">ABS(G61)</f>
        <v>500000</v>
      </c>
      <c r="L61" s="0" t="str">
        <f aca="false">IF(G61&gt;0,"BUY","SELL")</f>
        <v>SELL</v>
      </c>
      <c r="M61" s="0" t="str">
        <f aca="false">IF(E61="C","CALL","PUT")</f>
        <v>PUT</v>
      </c>
      <c r="N61" s="0" t="str">
        <f aca="false">CONCATENATE(L61," - ",M61)</f>
        <v>SELL - PUT</v>
      </c>
      <c r="O61" s="0" t="n">
        <f aca="false">I61+J61</f>
        <v>5.962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-101000</v>
      </c>
    </row>
    <row r="62" customFormat="false" ht="12.75" hidden="false" customHeight="false" outlineLevel="0" collapsed="false">
      <c r="A62" s="39" t="s">
        <v>172</v>
      </c>
      <c r="B62" s="16" t="s">
        <v>293</v>
      </c>
      <c r="C62" s="7" t="s">
        <v>19</v>
      </c>
      <c r="D62" s="16" t="s">
        <v>20</v>
      </c>
      <c r="E62" s="16" t="s">
        <v>31</v>
      </c>
      <c r="F62" s="8" t="n">
        <v>36800</v>
      </c>
      <c r="G62" s="9" t="n">
        <v>500000</v>
      </c>
      <c r="H62" s="7" t="n">
        <v>5.76</v>
      </c>
      <c r="I62" s="0" t="n">
        <v>0.35</v>
      </c>
      <c r="J62" s="7" t="n">
        <v>5.312</v>
      </c>
      <c r="K62" s="0" t="n">
        <f aca="false">ABS(G62)</f>
        <v>500000</v>
      </c>
      <c r="L62" s="0" t="str">
        <f aca="false">IF(G62&gt;0,"BUY","SELL")</f>
        <v>BUY</v>
      </c>
      <c r="M62" s="0" t="str">
        <f aca="false">IF(E62="C","CALL","PUT")</f>
        <v>PUT</v>
      </c>
      <c r="N62" s="0" t="str">
        <f aca="false">CONCATENATE(L62," - ",M62)</f>
        <v>BUY - PUT</v>
      </c>
      <c r="O62" s="0" t="n">
        <f aca="false">I62+J62</f>
        <v>5.662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172</v>
      </c>
      <c r="B63" s="16" t="s">
        <v>294</v>
      </c>
      <c r="C63" s="7" t="s">
        <v>19</v>
      </c>
      <c r="D63" s="16" t="s">
        <v>20</v>
      </c>
      <c r="E63" s="16" t="s">
        <v>21</v>
      </c>
      <c r="F63" s="8" t="n">
        <v>36800</v>
      </c>
      <c r="G63" s="9" t="n">
        <v>-1000000</v>
      </c>
      <c r="H63" s="7" t="n">
        <v>5.76</v>
      </c>
      <c r="I63" s="0" t="n">
        <v>0.7</v>
      </c>
      <c r="J63" s="7" t="n">
        <v>5.312</v>
      </c>
      <c r="K63" s="0" t="n">
        <f aca="false">ABS(G63)</f>
        <v>1000000</v>
      </c>
      <c r="L63" s="0" t="str">
        <f aca="false">IF(G63&gt;0,"BUY","SELL")</f>
        <v>SELL</v>
      </c>
      <c r="M63" s="0" t="str">
        <f aca="false">IF(E63="C","CALL","PUT")</f>
        <v>CALL</v>
      </c>
      <c r="N63" s="0" t="str">
        <f aca="false">CONCATENATE(L63," - ",M63)</f>
        <v>SELL - CALL</v>
      </c>
      <c r="O63" s="0" t="n">
        <f aca="false">I63+J63</f>
        <v>6.012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0</v>
      </c>
    </row>
    <row r="64" customFormat="false" ht="12.75" hidden="false" customHeight="false" outlineLevel="0" collapsed="false">
      <c r="A64" s="39" t="s">
        <v>118</v>
      </c>
      <c r="B64" s="16" t="s">
        <v>295</v>
      </c>
      <c r="C64" s="7" t="s">
        <v>19</v>
      </c>
      <c r="D64" s="16" t="s">
        <v>20</v>
      </c>
      <c r="E64" s="16" t="s">
        <v>31</v>
      </c>
      <c r="F64" s="8" t="n">
        <v>36800</v>
      </c>
      <c r="G64" s="9" t="n">
        <v>465000</v>
      </c>
      <c r="H64" s="7" t="n">
        <v>5.76</v>
      </c>
      <c r="I64" s="0" t="n">
        <v>0.55</v>
      </c>
      <c r="J64" s="7" t="n">
        <v>5.312</v>
      </c>
      <c r="K64" s="0" t="n">
        <f aca="false">ABS(G64)</f>
        <v>465000</v>
      </c>
      <c r="L64" s="0" t="str">
        <f aca="false">IF(G64&gt;0,"BUY","SELL")</f>
        <v>BUY</v>
      </c>
      <c r="M64" s="0" t="str">
        <f aca="false">IF(E64="C","CALL","PUT")</f>
        <v>PUT</v>
      </c>
      <c r="N64" s="0" t="str">
        <f aca="false">CONCATENATE(L64," - ",M64)</f>
        <v>BUY - PUT</v>
      </c>
      <c r="O64" s="0" t="n">
        <f aca="false">I64+J64</f>
        <v>5.862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47430.0000000001</v>
      </c>
    </row>
    <row r="65" customFormat="false" ht="12.75" hidden="false" customHeight="false" outlineLevel="0" collapsed="false">
      <c r="A65" s="16" t="s">
        <v>296</v>
      </c>
      <c r="B65" s="16" t="s">
        <v>297</v>
      </c>
      <c r="C65" s="7" t="s">
        <v>19</v>
      </c>
      <c r="D65" s="16" t="s">
        <v>20</v>
      </c>
      <c r="E65" s="16" t="s">
        <v>31</v>
      </c>
      <c r="F65" s="8" t="n">
        <v>36800</v>
      </c>
      <c r="G65" s="9" t="n">
        <v>-2170000</v>
      </c>
      <c r="H65" s="7" t="n">
        <v>5.76</v>
      </c>
      <c r="I65" s="0" t="n">
        <v>0.55</v>
      </c>
      <c r="J65" s="7" t="n">
        <v>5.312</v>
      </c>
      <c r="K65" s="16" t="n">
        <f aca="false">ABS(G65)</f>
        <v>2170000</v>
      </c>
      <c r="L65" s="16" t="str">
        <f aca="false">IF(G65&gt;0,"BUY","SELL")</f>
        <v>SELL</v>
      </c>
      <c r="M65" s="16" t="str">
        <f aca="false">IF(E65="C","CALL","PUT")</f>
        <v>PUT</v>
      </c>
      <c r="N65" s="16" t="str">
        <f aca="false">CONCATENATE(L65," - ",M65)</f>
        <v>SELL - PUT</v>
      </c>
      <c r="O65" s="16" t="n">
        <f aca="false">I65+J65</f>
        <v>5.862</v>
      </c>
      <c r="P65" s="10" t="n">
        <f aca="false">IF(N65="SELL - PUT",IF(H65-O65&gt;0,0,(H65-O65)*K65),IF(N65="BUY - CALL",IF(O65-H65&gt;0,0,(H65-O65)*K65),IF(N65="SELL - CALL",IF(O65-H65&gt;0,0,(O65-H65)*K65),IF(N65="BUY - PUT",IF(H65-O65&gt;0,0,(O65-H65)*K65)))))</f>
        <v>-221340.000000001</v>
      </c>
    </row>
    <row r="66" customFormat="false" ht="12.75" hidden="false" customHeight="false" outlineLevel="0" collapsed="false">
      <c r="A66" s="16" t="s">
        <v>296</v>
      </c>
      <c r="B66" s="16" t="s">
        <v>298</v>
      </c>
      <c r="C66" s="7" t="s">
        <v>19</v>
      </c>
      <c r="D66" s="16" t="s">
        <v>20</v>
      </c>
      <c r="E66" s="16" t="s">
        <v>31</v>
      </c>
      <c r="F66" s="8" t="n">
        <v>36800</v>
      </c>
      <c r="G66" s="9" t="n">
        <v>-930000</v>
      </c>
      <c r="H66" s="7" t="n">
        <v>5.76</v>
      </c>
      <c r="I66" s="0" t="n">
        <v>0.55</v>
      </c>
      <c r="J66" s="7" t="n">
        <v>5.312</v>
      </c>
      <c r="K66" s="16" t="n">
        <f aca="false">ABS(G66)</f>
        <v>930000</v>
      </c>
      <c r="L66" s="16" t="str">
        <f aca="false">IF(G66&gt;0,"BUY","SELL")</f>
        <v>SELL</v>
      </c>
      <c r="M66" s="16" t="str">
        <f aca="false">IF(E66="C","CALL","PUT")</f>
        <v>PUT</v>
      </c>
      <c r="N66" s="16" t="str">
        <f aca="false">CONCATENATE(L66," - ",M66)</f>
        <v>SELL - PUT</v>
      </c>
      <c r="O66" s="16" t="n">
        <f aca="false">I66+J66</f>
        <v>5.862</v>
      </c>
      <c r="P66" s="10" t="n">
        <f aca="false">IF(N66="SELL - PUT",IF(H66-O66&gt;0,0,(H66-O66)*K66),IF(N66="BUY - CALL",IF(O66-H66&gt;0,0,(H66-O66)*K66),IF(N66="SELL - CALL",IF(O66-H66&gt;0,0,(O66-H66)*K66),IF(N66="BUY - PUT",IF(H66-O66&gt;0,0,(O66-H66)*K66)))))</f>
        <v>-94860.0000000003</v>
      </c>
    </row>
    <row r="67" customFormat="false" ht="12.75" hidden="false" customHeight="false" outlineLevel="0" collapsed="false">
      <c r="A67" s="16" t="s">
        <v>296</v>
      </c>
      <c r="B67" s="16" t="s">
        <v>299</v>
      </c>
      <c r="C67" s="7" t="s">
        <v>19</v>
      </c>
      <c r="D67" s="16" t="s">
        <v>20</v>
      </c>
      <c r="E67" s="16" t="s">
        <v>31</v>
      </c>
      <c r="F67" s="8" t="n">
        <v>36800</v>
      </c>
      <c r="G67" s="9" t="n">
        <v>-1550000</v>
      </c>
      <c r="H67" s="7" t="n">
        <v>5.76</v>
      </c>
      <c r="I67" s="0" t="n">
        <v>0.55</v>
      </c>
      <c r="J67" s="7" t="n">
        <v>5.312</v>
      </c>
      <c r="K67" s="16" t="n">
        <f aca="false">ABS(G67)</f>
        <v>1550000</v>
      </c>
      <c r="L67" s="16" t="str">
        <f aca="false">IF(G67&gt;0,"BUY","SELL")</f>
        <v>SELL</v>
      </c>
      <c r="M67" s="16" t="str">
        <f aca="false">IF(E67="C","CALL","PUT")</f>
        <v>PUT</v>
      </c>
      <c r="N67" s="16" t="str">
        <f aca="false">CONCATENATE(L67," - ",M67)</f>
        <v>SELL - PUT</v>
      </c>
      <c r="O67" s="16" t="n">
        <f aca="false">I67+J67</f>
        <v>5.862</v>
      </c>
      <c r="P67" s="10" t="n">
        <f aca="false">IF(N67="SELL - PUT",IF(H67-O67&gt;0,0,(H67-O67)*K67),IF(N67="BUY - CALL",IF(O67-H67&gt;0,0,(H67-O67)*K67),IF(N67="SELL - CALL",IF(O67-H67&gt;0,0,(O67-H67)*K67),IF(N67="BUY - PUT",IF(H67-O67&gt;0,0,(O67-H67)*K67)))))</f>
        <v>-158100.000000001</v>
      </c>
    </row>
    <row r="68" customFormat="false" ht="12.75" hidden="false" customHeight="false" outlineLevel="0" collapsed="false">
      <c r="A68" s="16" t="s">
        <v>300</v>
      </c>
      <c r="B68" s="16" t="s">
        <v>301</v>
      </c>
      <c r="C68" s="7" t="s">
        <v>19</v>
      </c>
      <c r="D68" s="16" t="s">
        <v>20</v>
      </c>
      <c r="E68" s="16" t="s">
        <v>21</v>
      </c>
      <c r="F68" s="8" t="n">
        <v>36800</v>
      </c>
      <c r="G68" s="9" t="n">
        <v>310000</v>
      </c>
      <c r="H68" s="7" t="n">
        <v>5.76</v>
      </c>
      <c r="I68" s="0" t="n">
        <v>0.7</v>
      </c>
      <c r="J68" s="7" t="n">
        <v>5.312</v>
      </c>
      <c r="K68" s="16" t="n">
        <f aca="false">ABS(G68)</f>
        <v>310000</v>
      </c>
      <c r="L68" s="16" t="str">
        <f aca="false">IF(G68&gt;0,"BUY","SELL")</f>
        <v>BUY</v>
      </c>
      <c r="M68" s="16" t="str">
        <f aca="false">IF(E68="C","CALL","PUT")</f>
        <v>CALL</v>
      </c>
      <c r="N68" s="16" t="str">
        <f aca="false">CONCATENATE(L68," - ",M68)</f>
        <v>BUY - CALL</v>
      </c>
      <c r="O68" s="16" t="n">
        <f aca="false">I68+J68</f>
        <v>6.012</v>
      </c>
      <c r="P68" s="10" t="n">
        <f aca="false">IF(N68="SELL - PUT",IF(H68-O68&gt;0,0,(H68-O68)*K68),IF(N68="BUY - CALL",IF(O68-H68&gt;0,0,(H68-O68)*K68),IF(N68="SELL - CALL",IF(O68-H68&gt;0,0,(O68-H68)*K68),IF(N68="BUY - PUT",IF(H68-O68&gt;0,0,(O68-H68)*K68)))))</f>
        <v>0</v>
      </c>
    </row>
    <row r="69" customFormat="false" ht="12.75" hidden="false" customHeight="false" outlineLevel="0" collapsed="false">
      <c r="A69" s="16" t="s">
        <v>125</v>
      </c>
      <c r="B69" s="16" t="s">
        <v>302</v>
      </c>
      <c r="C69" s="7" t="s">
        <v>19</v>
      </c>
      <c r="D69" s="16" t="s">
        <v>20</v>
      </c>
      <c r="E69" s="16" t="s">
        <v>21</v>
      </c>
      <c r="F69" s="8" t="n">
        <v>36800</v>
      </c>
      <c r="G69" s="9" t="n">
        <v>-620000</v>
      </c>
      <c r="H69" s="7" t="n">
        <v>5.76</v>
      </c>
      <c r="I69" s="0" t="n">
        <v>0.4</v>
      </c>
      <c r="J69" s="7" t="n">
        <v>5.312</v>
      </c>
      <c r="K69" s="16" t="n">
        <f aca="false">ABS(G69)</f>
        <v>620000</v>
      </c>
      <c r="L69" s="16" t="str">
        <f aca="false">IF(G69&gt;0,"BUY","SELL")</f>
        <v>SELL</v>
      </c>
      <c r="M69" s="16" t="str">
        <f aca="false">IF(E69="C","CALL","PUT")</f>
        <v>CALL</v>
      </c>
      <c r="N69" s="16" t="str">
        <f aca="false">CONCATENATE(L69," - ",M69)</f>
        <v>SELL - CALL</v>
      </c>
      <c r="O69" s="16" t="n">
        <f aca="false">I69+J69</f>
        <v>5.712</v>
      </c>
      <c r="P69" s="10" t="n">
        <f aca="false">IF(N69="SELL - PUT",IF(H69-O69&gt;0,0,(H69-O69)*K69),IF(N69="BUY - CALL",IF(O69-H69&gt;0,0,(H69-O69)*K69),IF(N69="SELL - CALL",IF(O69-H69&gt;0,0,(O69-H69)*K69),IF(N69="BUY - PUT",IF(H69-O69&gt;0,0,(O69-H69)*K69)))))</f>
        <v>-29759.9999999995</v>
      </c>
    </row>
    <row r="70" customFormat="false" ht="12.75" hidden="false" customHeight="false" outlineLevel="0" collapsed="false">
      <c r="A70" s="16" t="s">
        <v>296</v>
      </c>
      <c r="B70" s="16" t="s">
        <v>303</v>
      </c>
      <c r="C70" s="7" t="s">
        <v>19</v>
      </c>
      <c r="D70" s="16" t="s">
        <v>20</v>
      </c>
      <c r="E70" s="16" t="s">
        <v>31</v>
      </c>
      <c r="F70" s="8" t="n">
        <v>36800</v>
      </c>
      <c r="G70" s="9" t="n">
        <v>310000</v>
      </c>
      <c r="H70" s="7" t="n">
        <v>5.76</v>
      </c>
      <c r="I70" s="0" t="n">
        <v>0.4</v>
      </c>
      <c r="J70" s="7" t="n">
        <v>5.312</v>
      </c>
      <c r="K70" s="16" t="n">
        <f aca="false">ABS(G70)</f>
        <v>310000</v>
      </c>
      <c r="L70" s="16" t="str">
        <f aca="false">IF(G70&gt;0,"BUY","SELL")</f>
        <v>BUY</v>
      </c>
      <c r="M70" s="16" t="str">
        <f aca="false">IF(E70="C","CALL","PUT")</f>
        <v>PUT</v>
      </c>
      <c r="N70" s="16" t="str">
        <f aca="false">CONCATENATE(L70," - ",M70)</f>
        <v>BUY - PUT</v>
      </c>
      <c r="O70" s="16" t="n">
        <f aca="false">I70+J70</f>
        <v>5.712</v>
      </c>
      <c r="P70" s="10" t="n">
        <f aca="false">IF(N70="SELL - PUT",IF(H70-O70&gt;0,0,(H70-O70)*K70),IF(N70="BUY - CALL",IF(O70-H70&gt;0,0,(H70-O70)*K70),IF(N70="SELL - CALL",IF(O70-H70&gt;0,0,(O70-H70)*K70),IF(N70="BUY - PUT",IF(H70-O70&gt;0,0,(O70-H70)*K70)))))</f>
        <v>0</v>
      </c>
    </row>
    <row r="71" customFormat="false" ht="12.75" hidden="false" customHeight="false" outlineLevel="0" collapsed="false">
      <c r="A71" s="0" t="s">
        <v>296</v>
      </c>
      <c r="B71" s="0" t="s">
        <v>304</v>
      </c>
      <c r="C71" s="7" t="s">
        <v>19</v>
      </c>
      <c r="D71" s="0" t="s">
        <v>20</v>
      </c>
      <c r="E71" s="0" t="s">
        <v>31</v>
      </c>
      <c r="F71" s="8" t="n">
        <v>36800</v>
      </c>
      <c r="G71" s="0" t="n">
        <v>-1240000</v>
      </c>
      <c r="H71" s="7" t="n">
        <v>5.76</v>
      </c>
      <c r="I71" s="0" t="n">
        <v>0.4</v>
      </c>
      <c r="J71" s="7" t="n">
        <v>5.312</v>
      </c>
      <c r="K71" s="16" t="n">
        <f aca="false">ABS(G71)</f>
        <v>1240000</v>
      </c>
      <c r="L71" s="16" t="str">
        <f aca="false">IF(G71&gt;0,"BUY","SELL")</f>
        <v>SELL</v>
      </c>
      <c r="M71" s="16" t="str">
        <f aca="false">IF(E71="C","CALL","PUT")</f>
        <v>PUT</v>
      </c>
      <c r="N71" s="16" t="str">
        <f aca="false">CONCATENATE(L71," - ",M71)</f>
        <v>SELL - PUT</v>
      </c>
      <c r="O71" s="16" t="n">
        <f aca="false">I71+J71</f>
        <v>5.712</v>
      </c>
      <c r="P71" s="10" t="n">
        <f aca="false">IF(N71="SELL - PUT",IF(H71-O71&gt;0,0,(H71-O71)*K71),IF(N71="BUY - CALL",IF(O71-H71&gt;0,0,(H71-O71)*K71),IF(N71="SELL - CALL",IF(O71-H71&gt;0,0,(O71-H71)*K71),IF(N71="BUY - PUT",IF(H71-O71&gt;0,0,(O71-H71)*K71)))))</f>
        <v>0</v>
      </c>
    </row>
    <row r="72" customFormat="false" ht="12.75" hidden="false" customHeight="false" outlineLevel="0" collapsed="false">
      <c r="A72" s="0" t="s">
        <v>296</v>
      </c>
      <c r="B72" s="0" t="s">
        <v>305</v>
      </c>
      <c r="C72" s="7" t="s">
        <v>19</v>
      </c>
      <c r="D72" s="0" t="s">
        <v>20</v>
      </c>
      <c r="E72" s="0" t="s">
        <v>31</v>
      </c>
      <c r="F72" s="8" t="n">
        <v>36800</v>
      </c>
      <c r="G72" s="0" t="n">
        <v>-1550000</v>
      </c>
      <c r="H72" s="7" t="n">
        <v>5.76</v>
      </c>
      <c r="I72" s="0" t="n">
        <v>0.4</v>
      </c>
      <c r="J72" s="7" t="n">
        <v>5.312</v>
      </c>
      <c r="K72" s="16" t="n">
        <f aca="false">ABS(G72)</f>
        <v>1550000</v>
      </c>
      <c r="L72" s="16" t="str">
        <f aca="false">IF(G72&gt;0,"BUY","SELL")</f>
        <v>SELL</v>
      </c>
      <c r="M72" s="16" t="str">
        <f aca="false">IF(E72="C","CALL","PUT")</f>
        <v>PUT</v>
      </c>
      <c r="N72" s="16" t="str">
        <f aca="false">CONCATENATE(L72," - ",M72)</f>
        <v>SELL - PUT</v>
      </c>
      <c r="O72" s="16" t="n">
        <f aca="false">I72+J72</f>
        <v>5.712</v>
      </c>
      <c r="P72" s="10" t="n">
        <f aca="false">IF(N72="SELL - PUT",IF(H72-O72&gt;0,0,(H72-O72)*K72),IF(N72="BUY - CALL",IF(O72-H72&gt;0,0,(H72-O72)*K72),IF(N72="SELL - CALL",IF(O72-H72&gt;0,0,(O72-H72)*K72),IF(N72="BUY - PUT",IF(H72-O72&gt;0,0,(O72-H72)*K72)))))</f>
        <v>0</v>
      </c>
    </row>
    <row r="73" customFormat="false" ht="12.75" hidden="false" customHeight="false" outlineLevel="0" collapsed="false">
      <c r="A73" s="0" t="s">
        <v>300</v>
      </c>
      <c r="B73" s="0" t="s">
        <v>306</v>
      </c>
      <c r="C73" s="7" t="s">
        <v>19</v>
      </c>
      <c r="D73" s="0" t="s">
        <v>20</v>
      </c>
      <c r="E73" s="0" t="s">
        <v>21</v>
      </c>
      <c r="F73" s="8" t="n">
        <v>36800</v>
      </c>
      <c r="G73" s="0" t="n">
        <v>1550000</v>
      </c>
      <c r="H73" s="7" t="n">
        <v>5.76</v>
      </c>
      <c r="I73" s="0" t="n">
        <v>0.5</v>
      </c>
      <c r="J73" s="7" t="n">
        <v>5.312</v>
      </c>
      <c r="K73" s="16" t="n">
        <f aca="false">ABS(G73)</f>
        <v>1550000</v>
      </c>
      <c r="L73" s="16" t="str">
        <f aca="false">IF(G73&gt;0,"BUY","SELL")</f>
        <v>BUY</v>
      </c>
      <c r="M73" s="16" t="str">
        <f aca="false">IF(E73="C","CALL","PUT")</f>
        <v>CALL</v>
      </c>
      <c r="N73" s="16" t="str">
        <f aca="false">CONCATENATE(L73," - ",M73)</f>
        <v>BUY - CALL</v>
      </c>
      <c r="O73" s="16" t="n">
        <f aca="false">I73+J73</f>
        <v>5.812</v>
      </c>
      <c r="P73" s="10" t="n">
        <f aca="false">IF(N73="SELL - PUT",IF(H73-O73&gt;0,0,(H73-O73)*K73),IF(N73="BUY - CALL",IF(O73-H73&gt;0,0,(H73-O73)*K73),IF(N73="SELL - CALL",IF(O73-H73&gt;0,0,(O73-H73)*K73),IF(N73="BUY - PUT",IF(H73-O73&gt;0,0,(O73-H73)*K73)))))</f>
        <v>0</v>
      </c>
    </row>
    <row r="74" customFormat="false" ht="12.75" hidden="false" customHeight="false" outlineLevel="0" collapsed="false">
      <c r="A74" s="0" t="s">
        <v>118</v>
      </c>
      <c r="B74" s="0" t="s">
        <v>307</v>
      </c>
      <c r="C74" s="7" t="s">
        <v>19</v>
      </c>
      <c r="D74" s="0" t="s">
        <v>20</v>
      </c>
      <c r="E74" s="0" t="s">
        <v>21</v>
      </c>
      <c r="F74" s="8" t="n">
        <v>36800</v>
      </c>
      <c r="G74" s="0" t="n">
        <v>500000</v>
      </c>
      <c r="H74" s="7" t="n">
        <v>5.76</v>
      </c>
      <c r="I74" s="0" t="n">
        <v>0.7</v>
      </c>
      <c r="J74" s="7" t="n">
        <v>5.312</v>
      </c>
      <c r="K74" s="16" t="n">
        <f aca="false">ABS(G74)</f>
        <v>500000</v>
      </c>
      <c r="L74" s="16" t="str">
        <f aca="false">IF(G74&gt;0,"BUY","SELL")</f>
        <v>BUY</v>
      </c>
      <c r="M74" s="16" t="str">
        <f aca="false">IF(E74="C","CALL","PUT")</f>
        <v>CALL</v>
      </c>
      <c r="N74" s="16" t="str">
        <f aca="false">CONCATENATE(L74," - ",M74)</f>
        <v>BUY - CALL</v>
      </c>
      <c r="O74" s="16" t="n">
        <f aca="false">I74+J74</f>
        <v>6.012</v>
      </c>
      <c r="P74" s="10" t="n">
        <f aca="false">IF(N74="SELL - PUT",IF(H74-O74&gt;0,0,(H74-O74)*K74),IF(N74="BUY - CALL",IF(O74-H74&gt;0,0,(H74-O74)*K74),IF(N74="SELL - CALL",IF(O74-H74&gt;0,0,(O74-H74)*K74),IF(N74="BUY - PUT",IF(H74-O74&gt;0,0,(O74-H74)*K74)))))</f>
        <v>0</v>
      </c>
    </row>
    <row r="75" customFormat="false" ht="12.75" hidden="false" customHeight="false" outlineLevel="0" collapsed="false">
      <c r="A75" s="0" t="s">
        <v>118</v>
      </c>
      <c r="B75" s="0" t="s">
        <v>308</v>
      </c>
      <c r="C75" s="7" t="s">
        <v>19</v>
      </c>
      <c r="D75" s="0" t="s">
        <v>20</v>
      </c>
      <c r="E75" s="0" t="s">
        <v>21</v>
      </c>
      <c r="F75" s="8" t="n">
        <v>36800</v>
      </c>
      <c r="G75" s="0" t="n">
        <v>-500000</v>
      </c>
      <c r="H75" s="7" t="n">
        <v>5.76</v>
      </c>
      <c r="I75" s="0" t="n">
        <v>0.4</v>
      </c>
      <c r="J75" s="7" t="n">
        <v>5.312</v>
      </c>
      <c r="K75" s="16" t="n">
        <f aca="false">ABS(G75)</f>
        <v>500000</v>
      </c>
      <c r="L75" s="16" t="str">
        <f aca="false">IF(G75&gt;0,"BUY","SELL")</f>
        <v>SELL</v>
      </c>
      <c r="M75" s="16" t="str">
        <f aca="false">IF(E75="C","CALL","PUT")</f>
        <v>CALL</v>
      </c>
      <c r="N75" s="16" t="str">
        <f aca="false">CONCATENATE(L75," - ",M75)</f>
        <v>SELL - CALL</v>
      </c>
      <c r="O75" s="16" t="n">
        <f aca="false">I75+J75</f>
        <v>5.712</v>
      </c>
      <c r="P75" s="10" t="n">
        <f aca="false">IF(N75="SELL - PUT",IF(H75-O75&gt;0,0,(H75-O75)*K75),IF(N75="BUY - CALL",IF(O75-H75&gt;0,0,(H75-O75)*K75),IF(N75="SELL - CALL",IF(O75-H75&gt;0,0,(O75-H75)*K75),IF(N75="BUY - PUT",IF(H75-O75&gt;0,0,(O75-H75)*K75)))))</f>
        <v>-23999.9999999996</v>
      </c>
    </row>
    <row r="76" customFormat="false" ht="12.75" hidden="false" customHeight="false" outlineLevel="0" collapsed="false">
      <c r="A76" s="21" t="s">
        <v>200</v>
      </c>
      <c r="B76" s="0" t="s">
        <v>204</v>
      </c>
      <c r="C76" s="7" t="s">
        <v>205</v>
      </c>
      <c r="D76" s="0" t="s">
        <v>20</v>
      </c>
      <c r="E76" s="0" t="s">
        <v>21</v>
      </c>
      <c r="F76" s="8" t="n">
        <v>36800</v>
      </c>
      <c r="G76" s="9" t="n">
        <v>-500000</v>
      </c>
      <c r="H76" s="6" t="n">
        <v>5.57</v>
      </c>
      <c r="I76" s="0" t="n">
        <v>0.1</v>
      </c>
      <c r="J76" s="7" t="n">
        <v>5.312</v>
      </c>
      <c r="K76" s="16" t="n">
        <f aca="false">ABS(G76)</f>
        <v>500000</v>
      </c>
      <c r="L76" s="16" t="str">
        <f aca="false">IF(G76&gt;0,"BUY","SELL")</f>
        <v>SELL</v>
      </c>
      <c r="M76" s="16" t="str">
        <f aca="false">IF(E76="C","CALL","PUT")</f>
        <v>CALL</v>
      </c>
      <c r="N76" s="16" t="str">
        <f aca="false">CONCATENATE(L76," - ",M76)</f>
        <v>SELL - CALL</v>
      </c>
      <c r="O76" s="16" t="n">
        <f aca="false">I76+J76</f>
        <v>5.412</v>
      </c>
      <c r="P76" s="10" t="n">
        <f aca="false">IF(N76="SELL - PUT",IF(H76-O76&gt;0,0,(H76-O76)*K76),IF(N76="BUY - CALL",IF(O76-H76&gt;0,0,(H76-O76)*K76),IF(N76="SELL - CALL",IF(O76-H76&gt;0,0,(O76-H76)*K76),IF(N76="BUY - PUT",IF(H76-O76&gt;0,0,(O76-H76)*K76)))))</f>
        <v>-79000.0000000002</v>
      </c>
    </row>
    <row r="77" customFormat="false" ht="12.75" hidden="false" customHeight="false" outlineLevel="0" collapsed="false">
      <c r="A77" s="21" t="s">
        <v>200</v>
      </c>
      <c r="B77" s="0" t="s">
        <v>208</v>
      </c>
      <c r="C77" s="7" t="s">
        <v>205</v>
      </c>
      <c r="D77" s="0" t="s">
        <v>20</v>
      </c>
      <c r="E77" s="0" t="s">
        <v>21</v>
      </c>
      <c r="F77" s="8" t="n">
        <v>36800</v>
      </c>
      <c r="G77" s="9" t="n">
        <v>-500000</v>
      </c>
      <c r="H77" s="6" t="n">
        <v>5.57</v>
      </c>
      <c r="I77" s="0" t="n">
        <v>0.1</v>
      </c>
      <c r="J77" s="7" t="n">
        <v>5.312</v>
      </c>
      <c r="K77" s="16" t="n">
        <f aca="false">ABS(G77)</f>
        <v>500000</v>
      </c>
      <c r="L77" s="16" t="str">
        <f aca="false">IF(G77&gt;0,"BUY","SELL")</f>
        <v>SELL</v>
      </c>
      <c r="M77" s="16" t="str">
        <f aca="false">IF(E77="C","CALL","PUT")</f>
        <v>CALL</v>
      </c>
      <c r="N77" s="16" t="str">
        <f aca="false">CONCATENATE(L77," - ",M77)</f>
        <v>SELL - CALL</v>
      </c>
      <c r="O77" s="16" t="n">
        <f aca="false">I77+J77</f>
        <v>5.412</v>
      </c>
      <c r="P77" s="10" t="n">
        <f aca="false">IF(N77="SELL - PUT",IF(H77-O77&gt;0,0,(H77-O77)*K77),IF(N77="BUY - CALL",IF(O77-H77&gt;0,0,(H77-O77)*K77),IF(N77="SELL - CALL",IF(O77-H77&gt;0,0,(O77-H77)*K77),IF(N77="BUY - PUT",IF(H77-O77&gt;0,0,(O77-H77)*K77)))))</f>
        <v>-79000.0000000002</v>
      </c>
    </row>
    <row r="78" customFormat="false" ht="12.75" hidden="false" customHeight="false" outlineLevel="0" collapsed="false">
      <c r="A78" s="21" t="s">
        <v>209</v>
      </c>
      <c r="B78" s="0" t="s">
        <v>210</v>
      </c>
      <c r="C78" s="7" t="s">
        <v>205</v>
      </c>
      <c r="D78" s="0" t="s">
        <v>20</v>
      </c>
      <c r="E78" s="0" t="s">
        <v>21</v>
      </c>
      <c r="F78" s="8" t="n">
        <v>36800</v>
      </c>
      <c r="G78" s="9" t="n">
        <v>-310000</v>
      </c>
      <c r="H78" s="6" t="n">
        <v>5.57</v>
      </c>
      <c r="I78" s="0" t="n">
        <v>0.045</v>
      </c>
      <c r="J78" s="7" t="n">
        <v>5.312</v>
      </c>
      <c r="K78" s="16" t="n">
        <f aca="false">ABS(G78)</f>
        <v>310000</v>
      </c>
      <c r="L78" s="16" t="str">
        <f aca="false">IF(G78&gt;0,"BUY","SELL")</f>
        <v>SELL</v>
      </c>
      <c r="M78" s="16" t="str">
        <f aca="false">IF(E78="C","CALL","PUT")</f>
        <v>CALL</v>
      </c>
      <c r="N78" s="16" t="str">
        <f aca="false">CONCATENATE(L78," - ",M78)</f>
        <v>SELL - CALL</v>
      </c>
      <c r="O78" s="16" t="n">
        <f aca="false">I78+J78</f>
        <v>5.357</v>
      </c>
      <c r="P78" s="10" t="n">
        <f aca="false">IF(N78="SELL - PUT",IF(H78-O78&gt;0,0,(H78-O78)*K78),IF(N78="BUY - CALL",IF(O78-H78&gt;0,0,(H78-O78)*K78),IF(N78="SELL - CALL",IF(O78-H78&gt;0,0,(O78-H78)*K78),IF(N78="BUY - PUT",IF(H78-O78&gt;0,0,(O78-H78)*K78)))))</f>
        <v>-66030</v>
      </c>
    </row>
    <row r="79" customFormat="false" ht="12.75" hidden="false" customHeight="false" outlineLevel="0" collapsed="false">
      <c r="A79" s="21" t="s">
        <v>209</v>
      </c>
      <c r="B79" s="0" t="s">
        <v>210</v>
      </c>
      <c r="C79" s="7" t="s">
        <v>205</v>
      </c>
      <c r="D79" s="0" t="s">
        <v>20</v>
      </c>
      <c r="E79" s="0" t="s">
        <v>31</v>
      </c>
      <c r="F79" s="8" t="n">
        <v>36800</v>
      </c>
      <c r="G79" s="9" t="n">
        <v>-310000</v>
      </c>
      <c r="H79" s="6" t="n">
        <v>5.57</v>
      </c>
      <c r="I79" s="0" t="n">
        <v>0.045</v>
      </c>
      <c r="J79" s="7" t="n">
        <v>5.312</v>
      </c>
      <c r="K79" s="16" t="n">
        <f aca="false">ABS(G79)</f>
        <v>310000</v>
      </c>
      <c r="L79" s="16" t="str">
        <f aca="false">IF(G79&gt;0,"BUY","SELL")</f>
        <v>SELL</v>
      </c>
      <c r="M79" s="16" t="str">
        <f aca="false">IF(E79="C","CALL","PUT")</f>
        <v>PUT</v>
      </c>
      <c r="N79" s="16" t="str">
        <f aca="false">CONCATENATE(L79," - ",M79)</f>
        <v>SELL - PUT</v>
      </c>
      <c r="O79" s="16" t="n">
        <f aca="false">I79+J79</f>
        <v>5.357</v>
      </c>
      <c r="P79" s="10" t="n">
        <f aca="false">IF(N79="SELL - PUT",IF(H79-O79&gt;0,0,(H79-O79)*K79),IF(N79="BUY - CALL",IF(O79-H79&gt;0,0,(H79-O79)*K79),IF(N79="SELL - CALL",IF(O79-H79&gt;0,0,(O79-H79)*K79),IF(N79="BUY - PUT",IF(H79-O79&gt;0,0,(O79-H79)*K79)))))</f>
        <v>0</v>
      </c>
    </row>
    <row r="80" customFormat="false" ht="12.75" hidden="false" customHeight="false" outlineLevel="0" collapsed="false">
      <c r="A80" s="21" t="s">
        <v>115</v>
      </c>
      <c r="B80" s="0" t="s">
        <v>215</v>
      </c>
      <c r="C80" s="7" t="s">
        <v>205</v>
      </c>
      <c r="D80" s="0" t="s">
        <v>20</v>
      </c>
      <c r="E80" s="0" t="s">
        <v>21</v>
      </c>
      <c r="F80" s="8" t="n">
        <v>36800</v>
      </c>
      <c r="G80" s="9" t="n">
        <v>155000</v>
      </c>
      <c r="H80" s="6" t="n">
        <v>5.57</v>
      </c>
      <c r="I80" s="0" t="n">
        <v>0.1</v>
      </c>
      <c r="J80" s="7" t="n">
        <v>5.312</v>
      </c>
      <c r="K80" s="16" t="n">
        <f aca="false">ABS(G80)</f>
        <v>155000</v>
      </c>
      <c r="L80" s="16" t="str">
        <f aca="false">IF(G80&gt;0,"BUY","SELL")</f>
        <v>BUY</v>
      </c>
      <c r="M80" s="16" t="str">
        <f aca="false">IF(E80="C","CALL","PUT")</f>
        <v>CALL</v>
      </c>
      <c r="N80" s="16" t="str">
        <f aca="false">CONCATENATE(L80," - ",M80)</f>
        <v>BUY - CALL</v>
      </c>
      <c r="O80" s="16" t="n">
        <f aca="false">I80+J80</f>
        <v>5.412</v>
      </c>
      <c r="P80" s="10" t="n">
        <f aca="false">IF(N80="SELL - PUT",IF(H80-O80&gt;0,0,(H80-O80)*K80),IF(N80="BUY - CALL",IF(O80-H80&gt;0,0,(H80-O80)*K80),IF(N80="SELL - CALL",IF(O80-H80&gt;0,0,(O80-H80)*K80),IF(N80="BUY - PUT",IF(H80-O80&gt;0,0,(O80-H80)*K80)))))</f>
        <v>24490.0000000001</v>
      </c>
    </row>
    <row r="81" customFormat="false" ht="12.75" hidden="false" customHeight="false" outlineLevel="0" collapsed="false">
      <c r="A81" s="0" t="s">
        <v>300</v>
      </c>
      <c r="B81" s="0" t="s">
        <v>309</v>
      </c>
      <c r="C81" s="7" t="s">
        <v>205</v>
      </c>
      <c r="D81" s="0" t="s">
        <v>20</v>
      </c>
      <c r="E81" s="0" t="s">
        <v>31</v>
      </c>
      <c r="F81" s="8" t="n">
        <v>36800</v>
      </c>
      <c r="G81" s="0" t="n">
        <v>500000</v>
      </c>
      <c r="H81" s="6" t="n">
        <v>5.57</v>
      </c>
      <c r="I81" s="0" t="n">
        <v>0.3</v>
      </c>
      <c r="J81" s="7" t="n">
        <v>5.312</v>
      </c>
      <c r="K81" s="16" t="n">
        <f aca="false">ABS(G81)</f>
        <v>500000</v>
      </c>
      <c r="L81" s="16" t="str">
        <f aca="false">IF(G81&gt;0,"BUY","SELL")</f>
        <v>BUY</v>
      </c>
      <c r="M81" s="16" t="str">
        <f aca="false">IF(E81="C","CALL","PUT")</f>
        <v>PUT</v>
      </c>
      <c r="N81" s="16" t="str">
        <f aca="false">CONCATENATE(L81," - ",M81)</f>
        <v>BUY - PUT</v>
      </c>
      <c r="O81" s="16" t="n">
        <f aca="false">I81+J81</f>
        <v>5.612</v>
      </c>
      <c r="P81" s="10" t="n">
        <f aca="false">IF(N81="SELL - PUT",IF(H81-O81&gt;0,0,(H81-O81)*K81),IF(N81="BUY - CALL",IF(O81-H81&gt;0,0,(H81-O81)*K81),IF(N81="SELL - CALL",IF(O81-H81&gt;0,0,(O81-H81)*K81),IF(N81="BUY - PUT",IF(H81-O81&gt;0,0,(O81-H81)*K81)))))</f>
        <v>20999.9999999999</v>
      </c>
    </row>
    <row r="82" customFormat="false" ht="12.75" hidden="false" customHeight="false" outlineLevel="0" collapsed="false">
      <c r="A82" s="0" t="s">
        <v>266</v>
      </c>
      <c r="B82" s="0" t="s">
        <v>267</v>
      </c>
      <c r="C82" s="7" t="s">
        <v>205</v>
      </c>
      <c r="D82" s="0" t="s">
        <v>20</v>
      </c>
      <c r="E82" s="0" t="s">
        <v>21</v>
      </c>
      <c r="F82" s="8" t="n">
        <v>36800</v>
      </c>
      <c r="G82" s="0" t="n">
        <v>620000</v>
      </c>
      <c r="H82" s="6" t="n">
        <v>5.57</v>
      </c>
      <c r="I82" s="0" t="n">
        <v>0.85</v>
      </c>
      <c r="J82" s="7" t="n">
        <v>5.312</v>
      </c>
      <c r="K82" s="16" t="n">
        <f aca="false">ABS(G82)</f>
        <v>620000</v>
      </c>
      <c r="L82" s="16" t="str">
        <f aca="false">IF(G82&gt;0,"BUY","SELL")</f>
        <v>BUY</v>
      </c>
      <c r="M82" s="16" t="str">
        <f aca="false">IF(E82="C","CALL","PUT")</f>
        <v>CALL</v>
      </c>
      <c r="N82" s="16" t="str">
        <f aca="false">CONCATENATE(L82," - ",M82)</f>
        <v>BUY - CALL</v>
      </c>
      <c r="O82" s="16" t="n">
        <f aca="false">I82+J82</f>
        <v>6.162</v>
      </c>
      <c r="P82" s="10" t="n">
        <f aca="false">IF(N82="SELL - PUT",IF(H82-O82&gt;0,0,(H82-O82)*K82),IF(N82="BUY - CALL",IF(O82-H82&gt;0,0,(H82-O82)*K82),IF(N82="SELL - CALL",IF(O82-H82&gt;0,0,(O82-H82)*K82),IF(N82="BUY - PUT",IF(H82-O82&gt;0,0,(O82-H82)*K82)))))</f>
        <v>0</v>
      </c>
    </row>
    <row r="83" customFormat="false" ht="12.75" hidden="false" customHeight="false" outlineLevel="0" collapsed="false">
      <c r="A83" s="0" t="s">
        <v>266</v>
      </c>
      <c r="B83" s="0" t="s">
        <v>268</v>
      </c>
      <c r="C83" s="7" t="s">
        <v>205</v>
      </c>
      <c r="D83" s="0" t="s">
        <v>20</v>
      </c>
      <c r="E83" s="0" t="s">
        <v>31</v>
      </c>
      <c r="F83" s="8" t="n">
        <v>36800</v>
      </c>
      <c r="G83" s="0" t="n">
        <v>-620000</v>
      </c>
      <c r="H83" s="6" t="n">
        <v>5.57</v>
      </c>
      <c r="I83" s="0" t="n">
        <v>0.5</v>
      </c>
      <c r="J83" s="7" t="n">
        <v>5.312</v>
      </c>
      <c r="K83" s="16" t="n">
        <f aca="false">ABS(G83)</f>
        <v>620000</v>
      </c>
      <c r="L83" s="16" t="str">
        <f aca="false">IF(G83&gt;0,"BUY","SELL")</f>
        <v>SELL</v>
      </c>
      <c r="M83" s="16" t="str">
        <f aca="false">IF(E83="C","CALL","PUT")</f>
        <v>PUT</v>
      </c>
      <c r="N83" s="16" t="str">
        <f aca="false">CONCATENATE(L83," - ",M83)</f>
        <v>SELL - PUT</v>
      </c>
      <c r="O83" s="16" t="n">
        <f aca="false">I83+J83</f>
        <v>5.812</v>
      </c>
      <c r="P83" s="10" t="n">
        <f aca="false">IF(N83="SELL - PUT",IF(H83-O83&gt;0,0,(H83-O83)*K83),IF(N83="BUY - CALL",IF(O83-H83&gt;0,0,(H83-O83)*K83),IF(N83="SELL - CALL",IF(O83-H83&gt;0,0,(O83-H83)*K83),IF(N83="BUY - PUT",IF(H83-O83&gt;0,0,(O83-H83)*K83)))))</f>
        <v>-150040</v>
      </c>
    </row>
    <row r="84" customFormat="false" ht="12.75" hidden="false" customHeight="false" outlineLevel="0" collapsed="false">
      <c r="A84" s="0" t="s">
        <v>266</v>
      </c>
      <c r="B84" s="0" t="s">
        <v>269</v>
      </c>
      <c r="C84" s="7" t="s">
        <v>205</v>
      </c>
      <c r="D84" s="0" t="s">
        <v>20</v>
      </c>
      <c r="E84" s="0" t="s">
        <v>31</v>
      </c>
      <c r="F84" s="8" t="n">
        <v>36800</v>
      </c>
      <c r="G84" s="0" t="n">
        <v>-155000</v>
      </c>
      <c r="H84" s="6" t="n">
        <v>5.57</v>
      </c>
      <c r="I84" s="0" t="n">
        <v>0.5</v>
      </c>
      <c r="J84" s="7" t="n">
        <v>5.312</v>
      </c>
      <c r="K84" s="16" t="n">
        <f aca="false">ABS(G84)</f>
        <v>155000</v>
      </c>
      <c r="L84" s="16" t="str">
        <f aca="false">IF(G84&gt;0,"BUY","SELL")</f>
        <v>SELL</v>
      </c>
      <c r="M84" s="16" t="str">
        <f aca="false">IF(E84="C","CALL","PUT")</f>
        <v>PUT</v>
      </c>
      <c r="N84" s="16" t="str">
        <f aca="false">CONCATENATE(L84," - ",M84)</f>
        <v>SELL - PUT</v>
      </c>
      <c r="O84" s="16" t="n">
        <f aca="false">I84+J84</f>
        <v>5.812</v>
      </c>
      <c r="P84" s="10" t="n">
        <f aca="false">IF(N84="SELL - PUT",IF(H84-O84&gt;0,0,(H84-O84)*K84),IF(N84="BUY - CALL",IF(O84-H84&gt;0,0,(H84-O84)*K84),IF(N84="SELL - CALL",IF(O84-H84&gt;0,0,(O84-H84)*K84),IF(N84="BUY - PUT",IF(H84-O84&gt;0,0,(O84-H84)*K84)))))</f>
        <v>-37510</v>
      </c>
    </row>
    <row r="85" customFormat="false" ht="12.75" hidden="false" customHeight="false" outlineLevel="0" collapsed="false">
      <c r="A85" s="0" t="s">
        <v>178</v>
      </c>
      <c r="B85" s="0" t="s">
        <v>270</v>
      </c>
      <c r="C85" s="7" t="s">
        <v>205</v>
      </c>
      <c r="D85" s="0" t="s">
        <v>20</v>
      </c>
      <c r="E85" s="0" t="s">
        <v>31</v>
      </c>
      <c r="F85" s="8" t="n">
        <v>36800</v>
      </c>
      <c r="G85" s="0" t="n">
        <v>155000</v>
      </c>
      <c r="H85" s="6" t="n">
        <v>5.57</v>
      </c>
      <c r="I85" s="0" t="n">
        <v>0.5</v>
      </c>
      <c r="J85" s="7" t="n">
        <v>5.312</v>
      </c>
      <c r="K85" s="16" t="n">
        <f aca="false">ABS(G85)</f>
        <v>155000</v>
      </c>
      <c r="L85" s="16" t="str">
        <f aca="false">IF(G85&gt;0,"BUY","SELL")</f>
        <v>BUY</v>
      </c>
      <c r="M85" s="16" t="str">
        <f aca="false">IF(E85="C","CALL","PUT")</f>
        <v>PUT</v>
      </c>
      <c r="N85" s="16" t="str">
        <f aca="false">CONCATENATE(L85," - ",M85)</f>
        <v>BUY - PUT</v>
      </c>
      <c r="O85" s="16" t="n">
        <f aca="false">I85+J85</f>
        <v>5.812</v>
      </c>
      <c r="P85" s="10" t="n">
        <f aca="false">IF(N85="SELL - PUT",IF(H85-O85&gt;0,0,(H85-O85)*K85),IF(N85="BUY - CALL",IF(O85-H85&gt;0,0,(H85-O85)*K85),IF(N85="SELL - CALL",IF(O85-H85&gt;0,0,(O85-H85)*K85),IF(N85="BUY - PUT",IF(H85-O85&gt;0,0,(O85-H85)*K85)))))</f>
        <v>37510</v>
      </c>
    </row>
    <row r="86" customFormat="false" ht="12.75" hidden="false" customHeight="false" outlineLevel="0" collapsed="false">
      <c r="A86" s="0" t="s">
        <v>172</v>
      </c>
      <c r="B86" s="0" t="s">
        <v>271</v>
      </c>
      <c r="C86" s="7" t="s">
        <v>205</v>
      </c>
      <c r="D86" s="0" t="s">
        <v>20</v>
      </c>
      <c r="E86" s="0" t="s">
        <v>21</v>
      </c>
      <c r="F86" s="8" t="n">
        <v>36800</v>
      </c>
      <c r="G86" s="0" t="n">
        <v>1000000</v>
      </c>
      <c r="H86" s="6" t="n">
        <v>5.57</v>
      </c>
      <c r="I86" s="0" t="n">
        <v>0.7</v>
      </c>
      <c r="J86" s="7" t="n">
        <v>5.312</v>
      </c>
      <c r="K86" s="16" t="n">
        <f aca="false">ABS(G86)</f>
        <v>1000000</v>
      </c>
      <c r="L86" s="16" t="str">
        <f aca="false">IF(G86&gt;0,"BUY","SELL")</f>
        <v>BUY</v>
      </c>
      <c r="M86" s="16" t="str">
        <f aca="false">IF(E86="C","CALL","PUT")</f>
        <v>CALL</v>
      </c>
      <c r="N86" s="16" t="str">
        <f aca="false">CONCATENATE(L86," - ",M86)</f>
        <v>BUY - CALL</v>
      </c>
      <c r="O86" s="16" t="n">
        <f aca="false">I86+J86</f>
        <v>6.012</v>
      </c>
      <c r="P86" s="10" t="n">
        <f aca="false">IF(N86="SELL - PUT",IF(H86-O86&gt;0,0,(H86-O86)*K86),IF(N86="BUY - CALL",IF(O86-H86&gt;0,0,(H86-O86)*K86),IF(N86="SELL - CALL",IF(O86-H86&gt;0,0,(O86-H86)*K86),IF(N86="BUY - PUT",IF(H86-O86&gt;0,0,(O86-H86)*K86)))))</f>
        <v>0</v>
      </c>
    </row>
    <row r="87" customFormat="false" ht="12.75" hidden="false" customHeight="false" outlineLevel="0" collapsed="false">
      <c r="A87" s="0" t="s">
        <v>178</v>
      </c>
      <c r="B87" s="0" t="s">
        <v>272</v>
      </c>
      <c r="C87" s="7" t="s">
        <v>205</v>
      </c>
      <c r="D87" s="0" t="s">
        <v>20</v>
      </c>
      <c r="E87" s="0" t="s">
        <v>31</v>
      </c>
      <c r="F87" s="8" t="n">
        <v>36800</v>
      </c>
      <c r="G87" s="0" t="n">
        <v>-155000</v>
      </c>
      <c r="H87" s="6" t="n">
        <v>5.57</v>
      </c>
      <c r="I87" s="0" t="n">
        <v>0.5</v>
      </c>
      <c r="J87" s="7" t="n">
        <v>5.312</v>
      </c>
      <c r="K87" s="16" t="n">
        <f aca="false">ABS(G87)</f>
        <v>155000</v>
      </c>
      <c r="L87" s="16" t="str">
        <f aca="false">IF(G87&gt;0,"BUY","SELL")</f>
        <v>SELL</v>
      </c>
      <c r="M87" s="16" t="str">
        <f aca="false">IF(E87="C","CALL","PUT")</f>
        <v>PUT</v>
      </c>
      <c r="N87" s="16" t="str">
        <f aca="false">CONCATENATE(L87," - ",M87)</f>
        <v>SELL - PUT</v>
      </c>
      <c r="O87" s="16" t="n">
        <f aca="false">I87+J87</f>
        <v>5.812</v>
      </c>
      <c r="P87" s="10" t="n">
        <f aca="false">IF(N87="SELL - PUT",IF(H87-O87&gt;0,0,(H87-O87)*K87),IF(N87="BUY - CALL",IF(O87-H87&gt;0,0,(H87-O87)*K87),IF(N87="SELL - CALL",IF(O87-H87&gt;0,0,(O87-H87)*K87),IF(N87="BUY - PUT",IF(H87-O87&gt;0,0,(O87-H87)*K87)))))</f>
        <v>-37510</v>
      </c>
    </row>
    <row r="88" customFormat="false" ht="12.75" hidden="false" customHeight="false" outlineLevel="0" collapsed="false">
      <c r="A88" s="0" t="s">
        <v>266</v>
      </c>
      <c r="B88" s="0" t="s">
        <v>274</v>
      </c>
      <c r="C88" s="7" t="s">
        <v>205</v>
      </c>
      <c r="D88" s="0" t="s">
        <v>20</v>
      </c>
      <c r="E88" s="0" t="s">
        <v>21</v>
      </c>
      <c r="F88" s="8" t="n">
        <v>36800</v>
      </c>
      <c r="G88" s="0" t="n">
        <v>465000</v>
      </c>
      <c r="H88" s="6" t="n">
        <v>5.57</v>
      </c>
      <c r="I88" s="0" t="n">
        <v>0.5</v>
      </c>
      <c r="J88" s="7" t="n">
        <v>5.312</v>
      </c>
      <c r="K88" s="16" t="n">
        <f aca="false">ABS(G88)</f>
        <v>465000</v>
      </c>
      <c r="L88" s="16" t="str">
        <f aca="false">IF(G88&gt;0,"BUY","SELL")</f>
        <v>BUY</v>
      </c>
      <c r="M88" s="16" t="str">
        <f aca="false">IF(E88="C","CALL","PUT")</f>
        <v>CALL</v>
      </c>
      <c r="N88" s="16" t="str">
        <f aca="false">CONCATENATE(L88," - ",M88)</f>
        <v>BUY - CALL</v>
      </c>
      <c r="O88" s="16" t="n">
        <f aca="false">I88+J88</f>
        <v>5.812</v>
      </c>
      <c r="P88" s="10" t="n">
        <f aca="false">IF(N88="SELL - PUT",IF(H88-O88&gt;0,0,(H88-O88)*K88),IF(N88="BUY - CALL",IF(O88-H88&gt;0,0,(H88-O88)*K88),IF(N88="SELL - CALL",IF(O88-H88&gt;0,0,(O88-H88)*K88),IF(N88="BUY - PUT",IF(H88-O88&gt;0,0,(O88-H88)*K88)))))</f>
        <v>0</v>
      </c>
    </row>
    <row r="89" customFormat="false" ht="12.75" hidden="false" customHeight="false" outlineLevel="0" collapsed="false">
      <c r="A89" s="0" t="s">
        <v>218</v>
      </c>
      <c r="B89" s="0" t="s">
        <v>310</v>
      </c>
      <c r="C89" s="7" t="s">
        <v>205</v>
      </c>
      <c r="D89" s="0" t="s">
        <v>20</v>
      </c>
      <c r="E89" s="0" t="s">
        <v>21</v>
      </c>
      <c r="F89" s="8" t="n">
        <v>36800</v>
      </c>
      <c r="G89" s="0" t="n">
        <v>620000</v>
      </c>
      <c r="H89" s="6" t="n">
        <v>5.57</v>
      </c>
      <c r="I89" s="0" t="n">
        <v>0.75</v>
      </c>
      <c r="J89" s="7" t="n">
        <v>5.312</v>
      </c>
      <c r="K89" s="16" t="n">
        <f aca="false">ABS(G89)</f>
        <v>620000</v>
      </c>
      <c r="L89" s="16" t="str">
        <f aca="false">IF(G89&gt;0,"BUY","SELL")</f>
        <v>BUY</v>
      </c>
      <c r="M89" s="16" t="str">
        <f aca="false">IF(E89="C","CALL","PUT")</f>
        <v>CALL</v>
      </c>
      <c r="N89" s="16" t="str">
        <f aca="false">CONCATENATE(L89," - ",M89)</f>
        <v>BUY - CALL</v>
      </c>
      <c r="O89" s="16" t="n">
        <f aca="false">I89+J89</f>
        <v>6.062</v>
      </c>
      <c r="P89" s="10" t="n">
        <f aca="false">IF(N89="SELL - PUT",IF(H89-O89&gt;0,0,(H89-O89)*K89),IF(N89="BUY - CALL",IF(O89-H89&gt;0,0,(H89-O89)*K89),IF(N89="SELL - CALL",IF(O89-H89&gt;0,0,(O89-H89)*K89),IF(N89="BUY - PUT",IF(H89-O89&gt;0,0,(O89-H89)*K89)))))</f>
        <v>0</v>
      </c>
    </row>
    <row r="90" customFormat="false" ht="12.75" hidden="false" customHeight="false" outlineLevel="0" collapsed="false">
      <c r="A90" s="0" t="s">
        <v>218</v>
      </c>
      <c r="B90" s="0" t="s">
        <v>311</v>
      </c>
      <c r="C90" s="7" t="s">
        <v>205</v>
      </c>
      <c r="D90" s="0" t="s">
        <v>20</v>
      </c>
      <c r="E90" s="0" t="s">
        <v>31</v>
      </c>
      <c r="F90" s="8" t="n">
        <v>36800</v>
      </c>
      <c r="G90" s="0" t="n">
        <v>-620000</v>
      </c>
      <c r="H90" s="6" t="n">
        <v>5.57</v>
      </c>
      <c r="I90" s="0" t="n">
        <v>0.4</v>
      </c>
      <c r="J90" s="7" t="n">
        <v>5.312</v>
      </c>
      <c r="K90" s="16" t="n">
        <f aca="false">ABS(G90)</f>
        <v>620000</v>
      </c>
      <c r="L90" s="16" t="str">
        <f aca="false">IF(G90&gt;0,"BUY","SELL")</f>
        <v>SELL</v>
      </c>
      <c r="M90" s="16" t="str">
        <f aca="false">IF(E90="C","CALL","PUT")</f>
        <v>PUT</v>
      </c>
      <c r="N90" s="16" t="str">
        <f aca="false">CONCATENATE(L90," - ",M90)</f>
        <v>SELL - PUT</v>
      </c>
      <c r="O90" s="16" t="n">
        <f aca="false">I90+J90</f>
        <v>5.712</v>
      </c>
      <c r="P90" s="10" t="n">
        <f aca="false">IF(N90="SELL - PUT",IF(H90-O90&gt;0,0,(H90-O90)*K90),IF(N90="BUY - CALL",IF(O90-H90&gt;0,0,(H90-O90)*K90),IF(N90="SELL - CALL",IF(O90-H90&gt;0,0,(O90-H90)*K90),IF(N90="BUY - PUT",IF(H90-O90&gt;0,0,(O90-H90)*K90)))))</f>
        <v>-88040.0000000002</v>
      </c>
    </row>
    <row r="91" customFormat="false" ht="12.75" hidden="false" customHeight="false" outlineLevel="0" collapsed="false">
      <c r="A91" s="0" t="s">
        <v>266</v>
      </c>
      <c r="B91" s="0" t="s">
        <v>312</v>
      </c>
      <c r="C91" s="7" t="s">
        <v>205</v>
      </c>
      <c r="D91" s="0" t="s">
        <v>20</v>
      </c>
      <c r="E91" s="0" t="s">
        <v>21</v>
      </c>
      <c r="F91" s="8" t="n">
        <v>36800</v>
      </c>
      <c r="G91" s="0" t="n">
        <v>620000</v>
      </c>
      <c r="H91" s="6" t="n">
        <v>5.57</v>
      </c>
      <c r="I91" s="0" t="n">
        <v>0.75</v>
      </c>
      <c r="J91" s="7" t="n">
        <v>5.312</v>
      </c>
      <c r="K91" s="16" t="n">
        <f aca="false">ABS(G91)</f>
        <v>620000</v>
      </c>
      <c r="L91" s="16" t="str">
        <f aca="false">IF(G91&gt;0,"BUY","SELL")</f>
        <v>BUY</v>
      </c>
      <c r="M91" s="16" t="str">
        <f aca="false">IF(E91="C","CALL","PUT")</f>
        <v>CALL</v>
      </c>
      <c r="N91" s="16" t="str">
        <f aca="false">CONCATENATE(L91," - ",M91)</f>
        <v>BUY - CALL</v>
      </c>
      <c r="O91" s="16" t="n">
        <f aca="false">I91+J91</f>
        <v>6.062</v>
      </c>
      <c r="P91" s="10" t="n">
        <f aca="false">IF(N91="SELL - PUT",IF(H91-O91&gt;0,0,(H91-O91)*K91),IF(N91="BUY - CALL",IF(O91-H91&gt;0,0,(H91-O91)*K91),IF(N91="SELL - CALL",IF(O91-H91&gt;0,0,(O91-H91)*K91),IF(N91="BUY - PUT",IF(H91-O91&gt;0,0,(O91-H91)*K91)))))</f>
        <v>0</v>
      </c>
    </row>
    <row r="92" customFormat="false" ht="12.75" hidden="false" customHeight="false" outlineLevel="0" collapsed="false">
      <c r="A92" s="0" t="s">
        <v>266</v>
      </c>
      <c r="B92" s="0" t="s">
        <v>313</v>
      </c>
      <c r="C92" s="7" t="s">
        <v>205</v>
      </c>
      <c r="D92" s="0" t="s">
        <v>20</v>
      </c>
      <c r="E92" s="0" t="s">
        <v>31</v>
      </c>
      <c r="F92" s="8" t="n">
        <v>36800</v>
      </c>
      <c r="G92" s="0" t="n">
        <v>-620000</v>
      </c>
      <c r="H92" s="6" t="n">
        <v>5.57</v>
      </c>
      <c r="I92" s="0" t="n">
        <v>0.4</v>
      </c>
      <c r="J92" s="7" t="n">
        <v>5.312</v>
      </c>
      <c r="K92" s="16" t="n">
        <f aca="false">ABS(G92)</f>
        <v>620000</v>
      </c>
      <c r="L92" s="16" t="str">
        <f aca="false">IF(G92&gt;0,"BUY","SELL")</f>
        <v>SELL</v>
      </c>
      <c r="M92" s="16" t="str">
        <f aca="false">IF(E92="C","CALL","PUT")</f>
        <v>PUT</v>
      </c>
      <c r="N92" s="16" t="str">
        <f aca="false">CONCATENATE(L92," - ",M92)</f>
        <v>SELL - PUT</v>
      </c>
      <c r="O92" s="16" t="n">
        <f aca="false">I92+J92</f>
        <v>5.712</v>
      </c>
      <c r="P92" s="10" t="n">
        <f aca="false">IF(N92="SELL - PUT",IF(H92-O92&gt;0,0,(H92-O92)*K92),IF(N92="BUY - CALL",IF(O92-H92&gt;0,0,(H92-O92)*K92),IF(N92="SELL - CALL",IF(O92-H92&gt;0,0,(O92-H92)*K92),IF(N92="BUY - PUT",IF(H92-O92&gt;0,0,(O92-H92)*K92)))))</f>
        <v>-88040.0000000002</v>
      </c>
    </row>
    <row r="93" customFormat="false" ht="12.75" hidden="false" customHeight="false" outlineLevel="0" collapsed="false">
      <c r="A93" s="0" t="s">
        <v>314</v>
      </c>
      <c r="B93" s="0" t="s">
        <v>315</v>
      </c>
      <c r="C93" s="7" t="s">
        <v>205</v>
      </c>
      <c r="D93" s="0" t="s">
        <v>20</v>
      </c>
      <c r="E93" s="0" t="s">
        <v>21</v>
      </c>
      <c r="F93" s="8" t="n">
        <v>36800</v>
      </c>
      <c r="G93" s="0" t="n">
        <v>310000</v>
      </c>
      <c r="H93" s="6" t="n">
        <v>5.57</v>
      </c>
      <c r="I93" s="0" t="n">
        <v>0.8</v>
      </c>
      <c r="J93" s="7" t="n">
        <v>5.312</v>
      </c>
      <c r="K93" s="16" t="n">
        <f aca="false">ABS(G93)</f>
        <v>310000</v>
      </c>
      <c r="L93" s="16" t="str">
        <f aca="false">IF(G93&gt;0,"BUY","SELL")</f>
        <v>BUY</v>
      </c>
      <c r="M93" s="16" t="str">
        <f aca="false">IF(E93="C","CALL","PUT")</f>
        <v>CALL</v>
      </c>
      <c r="N93" s="16" t="str">
        <f aca="false">CONCATENATE(L93," - ",M93)</f>
        <v>BUY - CALL</v>
      </c>
      <c r="O93" s="16" t="n">
        <f aca="false">I93+J93</f>
        <v>6.112</v>
      </c>
      <c r="P93" s="10" t="n">
        <f aca="false">IF(N93="SELL - PUT",IF(H93-O93&gt;0,0,(H93-O93)*K93),IF(N93="BUY - CALL",IF(O93-H93&gt;0,0,(H93-O93)*K93),IF(N93="SELL - CALL",IF(O93-H93&gt;0,0,(O93-H93)*K93),IF(N93="BUY - PUT",IF(H93-O93&gt;0,0,(O93-H93)*K93)))))</f>
        <v>0</v>
      </c>
    </row>
    <row r="94" customFormat="false" ht="12.75" hidden="false" customHeight="false" outlineLevel="0" collapsed="false">
      <c r="A94" s="0" t="s">
        <v>172</v>
      </c>
      <c r="B94" s="0" t="s">
        <v>316</v>
      </c>
      <c r="C94" s="7" t="s">
        <v>205</v>
      </c>
      <c r="D94" s="0" t="s">
        <v>20</v>
      </c>
      <c r="E94" s="0" t="s">
        <v>21</v>
      </c>
      <c r="F94" s="8" t="n">
        <v>36800</v>
      </c>
      <c r="G94" s="0" t="n">
        <v>1000000</v>
      </c>
      <c r="H94" s="6" t="n">
        <v>5.57</v>
      </c>
      <c r="I94" s="0" t="n">
        <v>3</v>
      </c>
      <c r="J94" s="7" t="n">
        <v>5.312</v>
      </c>
      <c r="K94" s="16" t="n">
        <f aca="false">ABS(G94)</f>
        <v>1000000</v>
      </c>
      <c r="L94" s="16" t="str">
        <f aca="false">IF(G94&gt;0,"BUY","SELL")</f>
        <v>BUY</v>
      </c>
      <c r="M94" s="16" t="str">
        <f aca="false">IF(E94="C","CALL","PUT")</f>
        <v>CALL</v>
      </c>
      <c r="N94" s="16" t="str">
        <f aca="false">CONCATENATE(L94," - ",M94)</f>
        <v>BUY - CALL</v>
      </c>
      <c r="O94" s="16" t="n">
        <f aca="false">I94+J94</f>
        <v>8.312</v>
      </c>
      <c r="P94" s="10" t="n">
        <f aca="false">IF(N94="SELL - PUT",IF(H94-O94&gt;0,0,(H94-O94)*K94),IF(N94="BUY - CALL",IF(O94-H94&gt;0,0,(H94-O94)*K94),IF(N94="SELL - CALL",IF(O94-H94&gt;0,0,(O94-H94)*K94),IF(N94="BUY - PUT",IF(H94-O94&gt;0,0,(O94-H94)*K94)))))</f>
        <v>0</v>
      </c>
    </row>
    <row r="95" customFormat="false" ht="12.75" hidden="false" customHeight="false" outlineLevel="0" collapsed="false">
      <c r="A95" s="0" t="s">
        <v>317</v>
      </c>
      <c r="B95" s="0" t="s">
        <v>318</v>
      </c>
      <c r="C95" s="7" t="s">
        <v>205</v>
      </c>
      <c r="D95" s="0" t="s">
        <v>20</v>
      </c>
      <c r="E95" s="0" t="s">
        <v>31</v>
      </c>
      <c r="F95" s="8" t="n">
        <v>36800</v>
      </c>
      <c r="G95" s="0" t="n">
        <v>-155000</v>
      </c>
      <c r="H95" s="6" t="n">
        <v>5.57</v>
      </c>
      <c r="I95" s="0" t="n">
        <v>0.5</v>
      </c>
      <c r="J95" s="7" t="n">
        <v>5.312</v>
      </c>
      <c r="K95" s="16" t="n">
        <f aca="false">ABS(G95)</f>
        <v>155000</v>
      </c>
      <c r="L95" s="16" t="str">
        <f aca="false">IF(G95&gt;0,"BUY","SELL")</f>
        <v>SELL</v>
      </c>
      <c r="M95" s="16" t="str">
        <f aca="false">IF(E95="C","CALL","PUT")</f>
        <v>PUT</v>
      </c>
      <c r="N95" s="16" t="str">
        <f aca="false">CONCATENATE(L95," - ",M95)</f>
        <v>SELL - PUT</v>
      </c>
      <c r="O95" s="16" t="n">
        <f aca="false">I95+J95</f>
        <v>5.812</v>
      </c>
      <c r="P95" s="10" t="n">
        <f aca="false">IF(N95="SELL - PUT",IF(H95-O95&gt;0,0,(H95-O95)*K95),IF(N95="BUY - CALL",IF(O95-H95&gt;0,0,(H95-O95)*K95),IF(N95="SELL - CALL",IF(O95-H95&gt;0,0,(O95-H95)*K95),IF(N95="BUY - PUT",IF(H95-O95&gt;0,0,(O95-H95)*K95)))))</f>
        <v>-37510</v>
      </c>
    </row>
    <row r="96" customFormat="false" ht="12.75" hidden="false" customHeight="false" outlineLevel="0" collapsed="false">
      <c r="A96" s="0" t="s">
        <v>172</v>
      </c>
      <c r="B96" s="0" t="s">
        <v>319</v>
      </c>
      <c r="C96" s="7" t="s">
        <v>205</v>
      </c>
      <c r="D96" s="0" t="s">
        <v>20</v>
      </c>
      <c r="E96" s="0" t="s">
        <v>31</v>
      </c>
      <c r="F96" s="8" t="n">
        <v>36800</v>
      </c>
      <c r="G96" s="0" t="n">
        <v>1000000</v>
      </c>
      <c r="H96" s="6" t="n">
        <v>5.57</v>
      </c>
      <c r="I96" s="0" t="n">
        <v>1</v>
      </c>
      <c r="J96" s="7" t="n">
        <v>5.312</v>
      </c>
      <c r="K96" s="16" t="n">
        <f aca="false">ABS(G96)</f>
        <v>1000000</v>
      </c>
      <c r="L96" s="16" t="str">
        <f aca="false">IF(G96&gt;0,"BUY","SELL")</f>
        <v>BUY</v>
      </c>
      <c r="M96" s="16" t="str">
        <f aca="false">IF(E96="C","CALL","PUT")</f>
        <v>PUT</v>
      </c>
      <c r="N96" s="16" t="str">
        <f aca="false">CONCATENATE(L96," - ",M96)</f>
        <v>BUY - PUT</v>
      </c>
      <c r="O96" s="16" t="n">
        <f aca="false">I96+J96</f>
        <v>6.312</v>
      </c>
      <c r="P96" s="10" t="n">
        <f aca="false">IF(N96="SELL - PUT",IF(H96-O96&gt;0,0,(H96-O96)*K96),IF(N96="BUY - CALL",IF(O96-H96&gt;0,0,(H96-O96)*K96),IF(N96="SELL - CALL",IF(O96-H96&gt;0,0,(O96-H96)*K96),IF(N96="BUY - PUT",IF(H96-O96&gt;0,0,(O96-H96)*K96)))))</f>
        <v>742000</v>
      </c>
    </row>
    <row r="97" customFormat="false" ht="12.75" hidden="false" customHeight="false" outlineLevel="0" collapsed="false">
      <c r="A97" s="0" t="s">
        <v>172</v>
      </c>
      <c r="B97" s="0" t="s">
        <v>320</v>
      </c>
      <c r="C97" s="7" t="s">
        <v>205</v>
      </c>
      <c r="D97" s="0" t="s">
        <v>20</v>
      </c>
      <c r="E97" s="0" t="s">
        <v>31</v>
      </c>
      <c r="F97" s="8" t="n">
        <v>36800</v>
      </c>
      <c r="G97" s="0" t="n">
        <v>1100000</v>
      </c>
      <c r="H97" s="6" t="n">
        <v>5.57</v>
      </c>
      <c r="I97" s="0" t="n">
        <v>1</v>
      </c>
      <c r="J97" s="7" t="n">
        <v>5.312</v>
      </c>
      <c r="K97" s="16" t="n">
        <f aca="false">ABS(G97)</f>
        <v>1100000</v>
      </c>
      <c r="L97" s="16" t="str">
        <f aca="false">IF(G97&gt;0,"BUY","SELL")</f>
        <v>BUY</v>
      </c>
      <c r="M97" s="16" t="str">
        <f aca="false">IF(E97="C","CALL","PUT")</f>
        <v>PUT</v>
      </c>
      <c r="N97" s="16" t="str">
        <f aca="false">CONCATENATE(L97," - ",M97)</f>
        <v>BUY - PUT</v>
      </c>
      <c r="O97" s="16" t="n">
        <f aca="false">I97+J97</f>
        <v>6.312</v>
      </c>
      <c r="P97" s="10" t="n">
        <f aca="false">IF(N97="SELL - PUT",IF(H97-O97&gt;0,0,(H97-O97)*K97),IF(N97="BUY - CALL",IF(O97-H97&gt;0,0,(H97-O97)*K97),IF(N97="SELL - CALL",IF(O97-H97&gt;0,0,(O97-H97)*K97),IF(N97="BUY - PUT",IF(H97-O97&gt;0,0,(O97-H97)*K97)))))</f>
        <v>816200</v>
      </c>
    </row>
    <row r="98" customFormat="false" ht="12.75" hidden="false" customHeight="false" outlineLevel="0" collapsed="false">
      <c r="A98" s="0" t="s">
        <v>172</v>
      </c>
      <c r="B98" s="0" t="s">
        <v>321</v>
      </c>
      <c r="C98" s="7" t="s">
        <v>205</v>
      </c>
      <c r="D98" s="0" t="s">
        <v>20</v>
      </c>
      <c r="E98" s="0" t="s">
        <v>31</v>
      </c>
      <c r="F98" s="8" t="n">
        <v>36800</v>
      </c>
      <c r="G98" s="0" t="n">
        <v>-500000</v>
      </c>
      <c r="H98" s="6" t="n">
        <v>5.57</v>
      </c>
      <c r="I98" s="0" t="n">
        <v>1.5</v>
      </c>
      <c r="J98" s="7" t="n">
        <v>5.312</v>
      </c>
      <c r="K98" s="16" t="n">
        <f aca="false">ABS(G98)</f>
        <v>500000</v>
      </c>
      <c r="L98" s="16" t="str">
        <f aca="false">IF(G98&gt;0,"BUY","SELL")</f>
        <v>SELL</v>
      </c>
      <c r="M98" s="16" t="str">
        <f aca="false">IF(E98="C","CALL","PUT")</f>
        <v>PUT</v>
      </c>
      <c r="N98" s="16" t="str">
        <f aca="false">CONCATENATE(L98," - ",M98)</f>
        <v>SELL - PUT</v>
      </c>
      <c r="O98" s="16" t="n">
        <f aca="false">I98+J98</f>
        <v>6.812</v>
      </c>
      <c r="P98" s="10" t="n">
        <f aca="false">IF(N98="SELL - PUT",IF(H98-O98&gt;0,0,(H98-O98)*K98),IF(N98="BUY - CALL",IF(O98-H98&gt;0,0,(H98-O98)*K98),IF(N98="SELL - CALL",IF(O98-H98&gt;0,0,(O98-H98)*K98),IF(N98="BUY - PUT",IF(H98-O98&gt;0,0,(O98-H98)*K98)))))</f>
        <v>-621000</v>
      </c>
    </row>
    <row r="99" customFormat="false" ht="12.75" hidden="false" customHeight="false" outlineLevel="0" collapsed="false">
      <c r="A99" s="0" t="s">
        <v>266</v>
      </c>
      <c r="B99" s="0" t="s">
        <v>322</v>
      </c>
      <c r="C99" s="7" t="s">
        <v>205</v>
      </c>
      <c r="D99" s="0" t="s">
        <v>20</v>
      </c>
      <c r="E99" s="0" t="s">
        <v>31</v>
      </c>
      <c r="F99" s="8" t="n">
        <v>36800</v>
      </c>
      <c r="G99" s="0" t="n">
        <v>-620000</v>
      </c>
      <c r="H99" s="6" t="n">
        <v>5.57</v>
      </c>
      <c r="I99" s="0" t="n">
        <v>0.75</v>
      </c>
      <c r="J99" s="7" t="n">
        <v>5.312</v>
      </c>
      <c r="K99" s="16" t="n">
        <f aca="false">ABS(G99)</f>
        <v>620000</v>
      </c>
      <c r="L99" s="16" t="str">
        <f aca="false">IF(G99&gt;0,"BUY","SELL")</f>
        <v>SELL</v>
      </c>
      <c r="M99" s="16" t="str">
        <f aca="false">IF(E99="C","CALL","PUT")</f>
        <v>PUT</v>
      </c>
      <c r="N99" s="16" t="str">
        <f aca="false">CONCATENATE(L99," - ",M99)</f>
        <v>SELL - PUT</v>
      </c>
      <c r="O99" s="16" t="n">
        <f aca="false">I99+J99</f>
        <v>6.062</v>
      </c>
      <c r="P99" s="10" t="n">
        <f aca="false">IF(N99="SELL - PUT",IF(H99-O99&gt;0,0,(H99-O99)*K99),IF(N99="BUY - CALL",IF(O99-H99&gt;0,0,(H99-O99)*K99),IF(N99="SELL - CALL",IF(O99-H99&gt;0,0,(O99-H99)*K99),IF(N99="BUY - PUT",IF(H99-O99&gt;0,0,(O99-H99)*K99)))))</f>
        <v>-305040</v>
      </c>
    </row>
    <row r="100" customFormat="false" ht="12.75" hidden="false" customHeight="false" outlineLevel="0" collapsed="false">
      <c r="A100" s="0" t="s">
        <v>266</v>
      </c>
      <c r="B100" s="0" t="s">
        <v>323</v>
      </c>
      <c r="C100" s="7" t="s">
        <v>205</v>
      </c>
      <c r="D100" s="0" t="s">
        <v>20</v>
      </c>
      <c r="E100" s="0" t="s">
        <v>31</v>
      </c>
      <c r="F100" s="8" t="n">
        <v>36800</v>
      </c>
      <c r="G100" s="0" t="n">
        <v>-620000</v>
      </c>
      <c r="H100" s="6" t="n">
        <v>5.57</v>
      </c>
      <c r="I100" s="0" t="n">
        <v>0.85</v>
      </c>
      <c r="J100" s="7" t="n">
        <v>5.312</v>
      </c>
      <c r="K100" s="16" t="n">
        <f aca="false">ABS(G100)</f>
        <v>620000</v>
      </c>
      <c r="L100" s="16" t="str">
        <f aca="false">IF(G100&gt;0,"BUY","SELL")</f>
        <v>SELL</v>
      </c>
      <c r="M100" s="16" t="str">
        <f aca="false">IF(E100="C","CALL","PUT")</f>
        <v>PUT</v>
      </c>
      <c r="N100" s="16" t="str">
        <f aca="false">CONCATENATE(L100," - ",M100)</f>
        <v>SELL - PUT</v>
      </c>
      <c r="O100" s="16" t="n">
        <f aca="false">I100+J100</f>
        <v>6.162</v>
      </c>
      <c r="P100" s="10" t="n">
        <f aca="false">IF(N100="SELL - PUT",IF(H100-O100&gt;0,0,(H100-O100)*K100),IF(N100="BUY - CALL",IF(O100-H100&gt;0,0,(H100-O100)*K100),IF(N100="SELL - CALL",IF(O100-H100&gt;0,0,(O100-H100)*K100),IF(N100="BUY - PUT",IF(H100-O100&gt;0,0,(O100-H100)*K100)))))</f>
        <v>-367040</v>
      </c>
    </row>
    <row r="101" customFormat="false" ht="12.75" hidden="false" customHeight="false" outlineLevel="0" collapsed="false">
      <c r="A101" s="0" t="s">
        <v>314</v>
      </c>
      <c r="B101" s="0" t="s">
        <v>324</v>
      </c>
      <c r="C101" s="7" t="s">
        <v>205</v>
      </c>
      <c r="D101" s="0" t="s">
        <v>20</v>
      </c>
      <c r="E101" s="0" t="s">
        <v>31</v>
      </c>
      <c r="F101" s="8" t="n">
        <v>36800</v>
      </c>
      <c r="G101" s="0" t="n">
        <v>-310000</v>
      </c>
      <c r="H101" s="6" t="n">
        <v>5.57</v>
      </c>
      <c r="I101" s="0" t="n">
        <v>0.5</v>
      </c>
      <c r="J101" s="7" t="n">
        <v>5.312</v>
      </c>
      <c r="K101" s="16" t="n">
        <f aca="false">ABS(G101)</f>
        <v>310000</v>
      </c>
      <c r="L101" s="16" t="str">
        <f aca="false">IF(G101&gt;0,"BUY","SELL")</f>
        <v>SELL</v>
      </c>
      <c r="M101" s="16" t="str">
        <f aca="false">IF(E101="C","CALL","PUT")</f>
        <v>PUT</v>
      </c>
      <c r="N101" s="16" t="str">
        <f aca="false">CONCATENATE(L101," - ",M101)</f>
        <v>SELL - PUT</v>
      </c>
      <c r="O101" s="16" t="n">
        <f aca="false">I101+J101</f>
        <v>5.812</v>
      </c>
      <c r="P101" s="10" t="n">
        <f aca="false">IF(N101="SELL - PUT",IF(H101-O101&gt;0,0,(H101-O101)*K101),IF(N101="BUY - CALL",IF(O101-H101&gt;0,0,(H101-O101)*K101),IF(N101="SELL - CALL",IF(O101-H101&gt;0,0,(O101-H101)*K101),IF(N101="BUY - PUT",IF(H101-O101&gt;0,0,(O101-H101)*K101)))))</f>
        <v>-75020</v>
      </c>
    </row>
    <row r="102" customFormat="false" ht="12.75" hidden="false" customHeight="false" outlineLevel="0" collapsed="false">
      <c r="A102" s="0" t="s">
        <v>317</v>
      </c>
      <c r="B102" s="0" t="s">
        <v>325</v>
      </c>
      <c r="C102" s="7" t="s">
        <v>205</v>
      </c>
      <c r="D102" s="0" t="s">
        <v>20</v>
      </c>
      <c r="E102" s="0" t="s">
        <v>31</v>
      </c>
      <c r="F102" s="8" t="n">
        <v>36800</v>
      </c>
      <c r="G102" s="0" t="n">
        <v>155000</v>
      </c>
      <c r="H102" s="6" t="n">
        <v>5.57</v>
      </c>
      <c r="I102" s="0" t="n">
        <v>0.5</v>
      </c>
      <c r="J102" s="7" t="n">
        <v>5.312</v>
      </c>
      <c r="K102" s="16" t="n">
        <f aca="false">ABS(G102)</f>
        <v>155000</v>
      </c>
      <c r="L102" s="16" t="str">
        <f aca="false">IF(G102&gt;0,"BUY","SELL")</f>
        <v>BUY</v>
      </c>
      <c r="M102" s="16" t="str">
        <f aca="false">IF(E102="C","CALL","PUT")</f>
        <v>PUT</v>
      </c>
      <c r="N102" s="16" t="str">
        <f aca="false">CONCATENATE(L102," - ",M102)</f>
        <v>BUY - PUT</v>
      </c>
      <c r="O102" s="16" t="n">
        <f aca="false">I102+J102</f>
        <v>5.812</v>
      </c>
      <c r="P102" s="10" t="n">
        <f aca="false">IF(N102="SELL - PUT",IF(H102-O102&gt;0,0,(H102-O102)*K102),IF(N102="BUY - CALL",IF(O102-H102&gt;0,0,(H102-O102)*K102),IF(N102="SELL - CALL",IF(O102-H102&gt;0,0,(O102-H102)*K102),IF(N102="BUY - PUT",IF(H102-O102&gt;0,0,(O102-H102)*K102)))))</f>
        <v>37510</v>
      </c>
    </row>
    <row r="103" customFormat="false" ht="12.75" hidden="false" customHeight="false" outlineLevel="0" collapsed="false">
      <c r="A103" s="0" t="s">
        <v>172</v>
      </c>
      <c r="B103" s="0" t="s">
        <v>326</v>
      </c>
      <c r="C103" s="7" t="s">
        <v>205</v>
      </c>
      <c r="D103" s="0" t="s">
        <v>20</v>
      </c>
      <c r="E103" s="0" t="s">
        <v>31</v>
      </c>
      <c r="F103" s="8" t="n">
        <v>36800</v>
      </c>
      <c r="G103" s="0" t="n">
        <v>-1000000</v>
      </c>
      <c r="H103" s="6" t="n">
        <v>5.57</v>
      </c>
      <c r="I103" s="0" t="n">
        <v>0.5</v>
      </c>
      <c r="J103" s="7" t="n">
        <v>5.312</v>
      </c>
      <c r="K103" s="16" t="n">
        <f aca="false">ABS(G103)</f>
        <v>1000000</v>
      </c>
      <c r="L103" s="16" t="str">
        <f aca="false">IF(G103&gt;0,"BUY","SELL")</f>
        <v>SELL</v>
      </c>
      <c r="M103" s="16" t="str">
        <f aca="false">IF(E103="C","CALL","PUT")</f>
        <v>PUT</v>
      </c>
      <c r="N103" s="16" t="str">
        <f aca="false">CONCATENATE(L103," - ",M103)</f>
        <v>SELL - PUT</v>
      </c>
      <c r="O103" s="16" t="n">
        <f aca="false">I103+J103</f>
        <v>5.812</v>
      </c>
      <c r="P103" s="10" t="n">
        <f aca="false">IF(N103="SELL - PUT",IF(H103-O103&gt;0,0,(H103-O103)*K103),IF(N103="BUY - CALL",IF(O103-H103&gt;0,0,(H103-O103)*K103),IF(N103="SELL - CALL",IF(O103-H103&gt;0,0,(O103-H103)*K103),IF(N103="BUY - PUT",IF(H103-O103&gt;0,0,(O103-H103)*K103)))))</f>
        <v>-242000</v>
      </c>
    </row>
    <row r="104" customFormat="false" ht="12.75" hidden="false" customHeight="false" outlineLevel="0" collapsed="false">
      <c r="A104" s="0" t="s">
        <v>172</v>
      </c>
      <c r="B104" s="0" t="s">
        <v>327</v>
      </c>
      <c r="C104" s="7" t="s">
        <v>205</v>
      </c>
      <c r="D104" s="0" t="s">
        <v>20</v>
      </c>
      <c r="E104" s="0" t="s">
        <v>31</v>
      </c>
      <c r="F104" s="8" t="n">
        <v>36800</v>
      </c>
      <c r="G104" s="0" t="n">
        <v>-500000</v>
      </c>
      <c r="H104" s="6" t="n">
        <v>5.57</v>
      </c>
      <c r="I104" s="0" t="n">
        <v>0.5</v>
      </c>
      <c r="J104" s="7" t="n">
        <v>5.312</v>
      </c>
      <c r="K104" s="16" t="n">
        <f aca="false">ABS(G104)</f>
        <v>500000</v>
      </c>
      <c r="L104" s="16" t="str">
        <f aca="false">IF(G104&gt;0,"BUY","SELL")</f>
        <v>SELL</v>
      </c>
      <c r="M104" s="16" t="str">
        <f aca="false">IF(E104="C","CALL","PUT")</f>
        <v>PUT</v>
      </c>
      <c r="N104" s="16" t="str">
        <f aca="false">CONCATENATE(L104," - ",M104)</f>
        <v>SELL - PUT</v>
      </c>
      <c r="O104" s="16" t="n">
        <f aca="false">I104+J104</f>
        <v>5.812</v>
      </c>
      <c r="P104" s="10" t="n">
        <f aca="false">IF(N104="SELL - PUT",IF(H104-O104&gt;0,0,(H104-O104)*K104),IF(N104="BUY - CALL",IF(O104-H104&gt;0,0,(H104-O104)*K104),IF(N104="SELL - CALL",IF(O104-H104&gt;0,0,(O104-H104)*K104),IF(N104="BUY - PUT",IF(H104-O104&gt;0,0,(O104-H104)*K104)))))</f>
        <v>-121000</v>
      </c>
    </row>
    <row r="105" customFormat="false" ht="13.5" hidden="false" customHeight="false" outlineLevel="0" collapsed="false">
      <c r="A105" s="0" t="s">
        <v>200</v>
      </c>
      <c r="B105" s="0" t="s">
        <v>328</v>
      </c>
      <c r="C105" s="7" t="s">
        <v>205</v>
      </c>
      <c r="D105" s="0" t="s">
        <v>20</v>
      </c>
      <c r="E105" s="0" t="s">
        <v>21</v>
      </c>
      <c r="F105" s="8" t="n">
        <v>36800</v>
      </c>
      <c r="G105" s="0" t="n">
        <v>-500000</v>
      </c>
      <c r="H105" s="6" t="n">
        <v>5.57</v>
      </c>
      <c r="I105" s="0" t="n">
        <v>1</v>
      </c>
      <c r="J105" s="7" t="n">
        <v>5.312</v>
      </c>
      <c r="K105" s="16" t="n">
        <f aca="false">ABS(G105)</f>
        <v>500000</v>
      </c>
      <c r="L105" s="16" t="str">
        <f aca="false">IF(G105&gt;0,"BUY","SELL")</f>
        <v>SELL</v>
      </c>
      <c r="M105" s="16" t="str">
        <f aca="false">IF(E105="C","CALL","PUT")</f>
        <v>CALL</v>
      </c>
      <c r="N105" s="16" t="str">
        <f aca="false">CONCATENATE(L105," - ",M105)</f>
        <v>SELL - CALL</v>
      </c>
      <c r="O105" s="16" t="n">
        <f aca="false">I105+J105</f>
        <v>6.312</v>
      </c>
      <c r="P105" s="76" t="n">
        <f aca="false">IF(N105="SELL - PUT",IF(H105-O105&gt;0,0,(H105-O105)*K105),IF(N105="BUY - CALL",IF(O105-H105&gt;0,0,(H105-O105)*K105),IF(N105="SELL - CALL",IF(O105-H105&gt;0,0,(O105-H105)*K105),IF(N105="BUY - PUT",IF(H105-O105&gt;0,0,(O105-H105)*K105)))))</f>
        <v>0</v>
      </c>
    </row>
    <row r="106" customFormat="false" ht="18.75" hidden="false" customHeight="true" outlineLevel="0" collapsed="false">
      <c r="A106" s="77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9" t="n">
        <f aca="false">SUM(P3:P105)</f>
        <v>1606020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2000-01-31T20:05:20Z</dcterms:created>
  <dc:creator>jbuss</dc:creator>
  <dc:description/>
  <dc:language>en-US</dc:language>
  <cp:lastModifiedBy>sscott5</cp:lastModifiedBy>
  <cp:lastPrinted>2000-08-03T11:57:45Z</cp:lastPrinted>
  <cp:revision>0</cp:revision>
  <dc:subject/>
  <dc:title/>
</cp:coreProperties>
</file>